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showInkAnnotation="0" defaultThemeVersion="124226"/>
  <mc:AlternateContent xmlns:mc="http://schemas.openxmlformats.org/markup-compatibility/2006">
    <mc:Choice Requires="x15">
      <x15ac:absPath xmlns:x15ac="http://schemas.microsoft.com/office/spreadsheetml/2010/11/ac" url="https://d.docs.live.net/3e75ce4d735b27f8/OEFA/Teletrabajo OEFA/Emergencia Salud - COVID-19/Reportes/La Oroya/Mensuales/RES-0XX-2020-STEC/Anexos/Anexo 3 - Sistematizacion de datos/"/>
    </mc:Choice>
  </mc:AlternateContent>
  <xr:revisionPtr revIDLastSave="378" documentId="13_ncr:1_{00D0F3F7-278C-4C3A-B790-D5BA35EAC33C}" xr6:coauthVersionLast="45" xr6:coauthVersionMax="45" xr10:uidLastSave="{B17E01DE-EDD4-4EB9-AFB1-A9EE468657F4}"/>
  <bookViews>
    <workbookView xWindow="-108" yWindow="492" windowWidth="30936" windowHeight="12576" tabRatio="951" xr2:uid="{00000000-000D-0000-FFFF-FFFF00000000}"/>
  </bookViews>
  <sheets>
    <sheet name="4.1-4.10" sheetId="30" r:id="rId1"/>
    <sheet name="4.11-4.20" sheetId="31" r:id="rId2"/>
    <sheet name="4.21" sheetId="32" r:id="rId3"/>
    <sheet name="4.22" sheetId="26" r:id="rId4"/>
    <sheet name="4.23" sheetId="12" r:id="rId5"/>
    <sheet name="4.24" sheetId="28" r:id="rId6"/>
    <sheet name="4.25" sheetId="16" r:id="rId7"/>
    <sheet name="4.26" sheetId="19" r:id="rId8"/>
    <sheet name="4.27" sheetId="35" r:id="rId9"/>
    <sheet name="4.28" sheetId="37" r:id="rId10"/>
    <sheet name="4.29" sheetId="38" r:id="rId11"/>
    <sheet name="4.30" sheetId="39" r:id="rId12"/>
    <sheet name="4.31" sheetId="40" r:id="rId13"/>
    <sheet name="4.32" sheetId="41" r:id="rId14"/>
    <sheet name="4.33" sheetId="42" r:id="rId15"/>
    <sheet name="4.34" sheetId="43" r:id="rId16"/>
    <sheet name="Fórmula EPA" sheetId="17" state="hidden" r:id="rId17"/>
  </sheets>
  <externalReferences>
    <externalReference r:id="rId18"/>
  </externalReferences>
  <definedNames>
    <definedName name="_xlnm._FilterDatabase" localSheetId="2" hidden="1">'4.21'!$B$16:$H$7342</definedName>
    <definedName name="_xlnm.Print_Area" localSheetId="1">'4.11-4.20'!$A$1:$AH$385</definedName>
    <definedName name="_xlnm.Print_Area" localSheetId="0">'4.1-4.10'!$A$1:$AH$454</definedName>
    <definedName name="_xlnm.Print_Area" localSheetId="2">'4.21'!$A$1:$I$7344</definedName>
    <definedName name="_xlnm.Print_Area" localSheetId="3">'4.22'!$A$1:$G$159</definedName>
    <definedName name="_xlnm.Print_Area" localSheetId="4">'4.23'!$A$1:$P$63</definedName>
    <definedName name="_xlnm.Print_Area" localSheetId="5">'4.24'!$A$1:$K$81</definedName>
    <definedName name="_xlnm.Print_Area" localSheetId="6">'4.25'!$A$1:$N$22</definedName>
    <definedName name="_xlnm.Print_Area" localSheetId="7">'4.26'!$B$1:$K$96</definedName>
    <definedName name="_xlnm.Print_Area" localSheetId="9">'4.28'!$A$1:$N$91</definedName>
    <definedName name="_xlnm.Print_Area" localSheetId="10">'4.29'!$A$1:$G$160</definedName>
    <definedName name="_xlnm.Print_Area" localSheetId="11">'4.30'!$A$1:$P$52</definedName>
    <definedName name="_xlnm.Print_Area" localSheetId="12">'4.31'!$A$1:$K$62</definedName>
    <definedName name="_xlnm.Print_Area" localSheetId="13">'4.32'!$A$1:$P$20</definedName>
    <definedName name="_xlnm.Print_Area" localSheetId="14">'4.33'!$A$1:$J$90</definedName>
    <definedName name="_xlnm.Print_Area" localSheetId="15">'4.34'!$A$1:$K$96</definedName>
    <definedName name="_xlnm.Print_Titles" localSheetId="2">'4.21'!$16:$16</definedName>
    <definedName name="_xlnm.Print_Titles" localSheetId="3">'4.22'!$1:$14</definedName>
    <definedName name="_xlnm.Print_Titles" localSheetId="4">'4.23'!$1:$5</definedName>
    <definedName name="_xlnm.Print_Titles" localSheetId="5">'4.24'!$1:$6</definedName>
    <definedName name="_xlnm.Print_Titles" localSheetId="6">'4.25'!$1:$6</definedName>
    <definedName name="_xlnm.Print_Titles" localSheetId="9">'4.28'!$1:$7</definedName>
    <definedName name="_xlnm.Print_Titles" localSheetId="10">'4.29'!$1:$14</definedName>
    <definedName name="_xlnm.Print_Titles" localSheetId="11">'4.30'!$1:$6</definedName>
    <definedName name="_xlnm.Print_Titles" localSheetId="12">'4.31'!$1:$5</definedName>
    <definedName name="_xlnm.Print_Titles" localSheetId="13">'4.32'!$1:$6</definedName>
    <definedName name="_xlnm.Print_Titles" localSheetId="14">'4.33'!$1:$7</definedName>
    <definedName name="_xlnm.Print_Titles" localSheetId="15">'4.34'!$1:$7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5" i="43" l="1"/>
  <c r="G95" i="43"/>
  <c r="F95" i="43"/>
  <c r="E95" i="43"/>
  <c r="D95" i="43"/>
  <c r="I95" i="43" s="1"/>
  <c r="I55" i="43"/>
  <c r="H94" i="43" s="1"/>
  <c r="H55" i="43"/>
  <c r="G94" i="43" s="1"/>
  <c r="G55" i="43"/>
  <c r="F94" i="43" s="1"/>
  <c r="F55" i="43"/>
  <c r="E94" i="43" s="1"/>
  <c r="E55" i="43"/>
  <c r="D94" i="43" s="1"/>
  <c r="G54" i="43"/>
  <c r="E53" i="43"/>
  <c r="I54" i="43"/>
  <c r="H54" i="43"/>
  <c r="F54" i="43"/>
  <c r="E54" i="43"/>
  <c r="E7" i="43"/>
  <c r="I55" i="42"/>
  <c r="H55" i="42"/>
  <c r="G55" i="42"/>
  <c r="F55" i="42"/>
  <c r="E55" i="42"/>
  <c r="I54" i="42"/>
  <c r="H54" i="42"/>
  <c r="G54" i="42"/>
  <c r="F54" i="42"/>
  <c r="E54" i="42"/>
  <c r="E53" i="42"/>
  <c r="I13" i="42"/>
  <c r="H13" i="42"/>
  <c r="G13" i="42"/>
  <c r="F13" i="42"/>
  <c r="E13" i="42"/>
  <c r="O16" i="41"/>
  <c r="M16" i="41"/>
  <c r="O15" i="41"/>
  <c r="M15" i="41"/>
  <c r="O14" i="41"/>
  <c r="M14" i="41"/>
  <c r="O13" i="41"/>
  <c r="M13" i="41"/>
  <c r="O12" i="41"/>
  <c r="M12" i="41"/>
  <c r="B26" i="40"/>
  <c r="C26" i="40" s="1"/>
  <c r="E26" i="40" s="1"/>
  <c r="H57" i="40"/>
  <c r="B58" i="40"/>
  <c r="C58" i="40" s="1"/>
  <c r="E58" i="40" s="1"/>
  <c r="C50" i="40"/>
  <c r="E50" i="40" s="1"/>
  <c r="B50" i="40"/>
  <c r="H49" i="40"/>
  <c r="G49" i="40" s="1"/>
  <c r="H41" i="40"/>
  <c r="B42" i="40"/>
  <c r="C42" i="40" s="1"/>
  <c r="E42" i="40" s="1"/>
  <c r="H33" i="40"/>
  <c r="E34" i="40"/>
  <c r="C34" i="40"/>
  <c r="B34" i="40"/>
  <c r="H25" i="40"/>
  <c r="H95" i="19"/>
  <c r="G95" i="19"/>
  <c r="F95" i="19"/>
  <c r="E95" i="19"/>
  <c r="D95" i="19"/>
  <c r="I95" i="19" s="1"/>
  <c r="H94" i="19"/>
  <c r="G94" i="19"/>
  <c r="F94" i="19"/>
  <c r="E94" i="19"/>
  <c r="D94" i="19"/>
  <c r="H93" i="19"/>
  <c r="G93" i="19"/>
  <c r="F93" i="19"/>
  <c r="E93" i="19"/>
  <c r="D93" i="19"/>
  <c r="I50" i="40" l="1"/>
  <c r="G41" i="40"/>
  <c r="I42" i="40" s="1"/>
  <c r="G33" i="40"/>
  <c r="I34" i="40"/>
  <c r="G25" i="40"/>
  <c r="I26" i="40" s="1"/>
  <c r="G57" i="40"/>
  <c r="I58" i="40" s="1"/>
  <c r="J43" i="39"/>
  <c r="E45" i="39" s="1"/>
  <c r="E38" i="39"/>
  <c r="J36" i="39"/>
  <c r="M36" i="39" s="1"/>
  <c r="E31" i="39"/>
  <c r="M29" i="39"/>
  <c r="J29" i="39"/>
  <c r="J22" i="39"/>
  <c r="E24" i="39" s="1"/>
  <c r="J15" i="39"/>
  <c r="E17" i="39" s="1"/>
  <c r="F159" i="38"/>
  <c r="E159" i="38"/>
  <c r="D159" i="38"/>
  <c r="C159" i="38"/>
  <c r="F130" i="38"/>
  <c r="E130" i="38"/>
  <c r="D130" i="38"/>
  <c r="C130" i="38"/>
  <c r="F101" i="38"/>
  <c r="E101" i="38"/>
  <c r="D101" i="38"/>
  <c r="C101" i="38"/>
  <c r="F72" i="38"/>
  <c r="E72" i="38"/>
  <c r="D72" i="38"/>
  <c r="C72" i="38"/>
  <c r="F43" i="38"/>
  <c r="E43" i="38"/>
  <c r="D43" i="38"/>
  <c r="C43" i="38"/>
  <c r="M15" i="39" l="1"/>
  <c r="M22" i="39"/>
  <c r="M43" i="39"/>
  <c r="F14" i="26"/>
  <c r="F12" i="26"/>
  <c r="C14" i="26"/>
  <c r="C12" i="26"/>
  <c r="I46" i="37" l="1"/>
  <c r="K44" i="37"/>
  <c r="J44" i="37"/>
  <c r="I44" i="37"/>
  <c r="H44" i="37"/>
  <c r="G44" i="37"/>
  <c r="F44" i="37"/>
  <c r="E44" i="37"/>
  <c r="G55" i="19"/>
  <c r="G88" i="19" s="1"/>
  <c r="G87" i="19"/>
  <c r="I86" i="19"/>
  <c r="H86" i="19"/>
  <c r="G86" i="19"/>
  <c r="F86" i="19"/>
  <c r="E86" i="19"/>
  <c r="H84" i="19"/>
  <c r="G84" i="19"/>
  <c r="F84" i="19"/>
  <c r="E84" i="19"/>
  <c r="I83" i="19"/>
  <c r="H83" i="19"/>
  <c r="G83" i="19"/>
  <c r="F83" i="19"/>
  <c r="E83" i="19"/>
  <c r="G82" i="19"/>
  <c r="H81" i="19"/>
  <c r="G81" i="19"/>
  <c r="F81" i="19"/>
  <c r="E81" i="19"/>
  <c r="G80" i="19"/>
  <c r="H77" i="19"/>
  <c r="E77" i="19"/>
  <c r="E75" i="19"/>
  <c r="H65" i="19"/>
  <c r="I62" i="19"/>
  <c r="H62" i="19"/>
  <c r="F62" i="19"/>
  <c r="E62" i="19"/>
  <c r="I60" i="19"/>
  <c r="H60" i="19"/>
  <c r="G60" i="19"/>
  <c r="F60" i="19"/>
  <c r="E60" i="19"/>
  <c r="G59" i="19"/>
  <c r="G58" i="19"/>
  <c r="G57" i="19"/>
  <c r="G56" i="19"/>
  <c r="G64" i="19" l="1"/>
  <c r="G65" i="19"/>
  <c r="G66" i="19"/>
  <c r="G67" i="19"/>
  <c r="G68" i="19"/>
  <c r="G69" i="19"/>
  <c r="G70" i="19"/>
  <c r="G71" i="19"/>
  <c r="G61" i="19"/>
  <c r="G72" i="19"/>
  <c r="G73" i="19"/>
  <c r="G74" i="19"/>
  <c r="G75" i="19"/>
  <c r="G62" i="19"/>
  <c r="G63" i="19"/>
  <c r="G76" i="19"/>
  <c r="G77" i="19"/>
  <c r="G78" i="19"/>
  <c r="G79" i="19"/>
  <c r="G85" i="19"/>
  <c r="I86" i="37" l="1"/>
  <c r="H86" i="37"/>
  <c r="G86" i="37"/>
  <c r="F86" i="37"/>
  <c r="E86" i="37"/>
  <c r="F8" i="26"/>
  <c r="C8" i="26"/>
  <c r="C6" i="26"/>
  <c r="K15" i="37" l="1"/>
  <c r="K16" i="37"/>
  <c r="K17" i="37"/>
  <c r="K18" i="37"/>
  <c r="K19" i="37"/>
  <c r="K20" i="37"/>
  <c r="K21" i="37"/>
  <c r="K22" i="37"/>
  <c r="K23" i="37"/>
  <c r="K24" i="37"/>
  <c r="K25" i="37"/>
  <c r="K26" i="37"/>
  <c r="K27" i="37"/>
  <c r="K28" i="37"/>
  <c r="K29" i="37"/>
  <c r="K30" i="37"/>
  <c r="K31" i="37"/>
  <c r="K32" i="37"/>
  <c r="K33" i="37"/>
  <c r="K34" i="37"/>
  <c r="K35" i="37"/>
  <c r="K36" i="37"/>
  <c r="K37" i="37"/>
  <c r="K38" i="37"/>
  <c r="K39" i="37"/>
  <c r="K40" i="37"/>
  <c r="K41" i="37"/>
  <c r="K42" i="37"/>
  <c r="K43" i="37"/>
  <c r="K45" i="37"/>
  <c r="K46" i="37"/>
  <c r="J15" i="37"/>
  <c r="J16" i="37"/>
  <c r="J17" i="37"/>
  <c r="J18" i="37"/>
  <c r="J19" i="37"/>
  <c r="J20" i="37"/>
  <c r="J21" i="37"/>
  <c r="J22" i="37"/>
  <c r="J23" i="37"/>
  <c r="J24" i="37"/>
  <c r="J25" i="37"/>
  <c r="J26" i="37"/>
  <c r="J27" i="37"/>
  <c r="J28" i="37"/>
  <c r="J29" i="37"/>
  <c r="J30" i="37"/>
  <c r="J31" i="37"/>
  <c r="J32" i="37"/>
  <c r="J33" i="37"/>
  <c r="J34" i="37"/>
  <c r="J35" i="37"/>
  <c r="J36" i="37"/>
  <c r="J37" i="37"/>
  <c r="J38" i="37"/>
  <c r="J39" i="37"/>
  <c r="J40" i="37"/>
  <c r="J41" i="37"/>
  <c r="J42" i="37"/>
  <c r="J43" i="37"/>
  <c r="J45" i="37"/>
  <c r="J46" i="37"/>
  <c r="I15" i="37"/>
  <c r="I16" i="37"/>
  <c r="I17" i="37"/>
  <c r="I18" i="37"/>
  <c r="I19" i="37"/>
  <c r="I20" i="37"/>
  <c r="I21" i="37"/>
  <c r="I22" i="37"/>
  <c r="I23" i="37"/>
  <c r="I24" i="37"/>
  <c r="I25" i="37"/>
  <c r="I26" i="37"/>
  <c r="I27" i="37"/>
  <c r="I28" i="37"/>
  <c r="I29" i="37"/>
  <c r="I30" i="37"/>
  <c r="I31" i="37"/>
  <c r="I32" i="37"/>
  <c r="I33" i="37"/>
  <c r="I34" i="37"/>
  <c r="I35" i="37"/>
  <c r="I36" i="37"/>
  <c r="I37" i="37"/>
  <c r="I38" i="37"/>
  <c r="I39" i="37"/>
  <c r="I40" i="37"/>
  <c r="I41" i="37"/>
  <c r="I42" i="37"/>
  <c r="I43" i="37"/>
  <c r="I45" i="37"/>
  <c r="H15" i="37"/>
  <c r="H16" i="37"/>
  <c r="H17" i="37"/>
  <c r="H18" i="37"/>
  <c r="H19" i="37"/>
  <c r="H20" i="37"/>
  <c r="H21" i="37"/>
  <c r="H22" i="37"/>
  <c r="H23" i="37"/>
  <c r="H24" i="37"/>
  <c r="H25" i="37"/>
  <c r="H26" i="37"/>
  <c r="H27" i="37"/>
  <c r="H28" i="37"/>
  <c r="H29" i="37"/>
  <c r="H30" i="37"/>
  <c r="H31" i="37"/>
  <c r="H32" i="37"/>
  <c r="H33" i="37"/>
  <c r="H34" i="37"/>
  <c r="H35" i="37"/>
  <c r="H36" i="37"/>
  <c r="H37" i="37"/>
  <c r="H38" i="37"/>
  <c r="H39" i="37"/>
  <c r="H40" i="37"/>
  <c r="H41" i="37"/>
  <c r="H42" i="37"/>
  <c r="H43" i="37"/>
  <c r="H45" i="37"/>
  <c r="H46" i="37"/>
  <c r="G15" i="37"/>
  <c r="G16" i="37"/>
  <c r="G17" i="37"/>
  <c r="G18" i="37"/>
  <c r="G19" i="37"/>
  <c r="G20" i="37"/>
  <c r="G21" i="37"/>
  <c r="G22" i="37"/>
  <c r="G23" i="37"/>
  <c r="G24" i="37"/>
  <c r="G25" i="37"/>
  <c r="G26" i="37"/>
  <c r="G27" i="37"/>
  <c r="G28" i="37"/>
  <c r="G29" i="37"/>
  <c r="G30" i="37"/>
  <c r="G31" i="37"/>
  <c r="G32" i="37"/>
  <c r="G33" i="37"/>
  <c r="G34" i="37"/>
  <c r="G35" i="37"/>
  <c r="G36" i="37"/>
  <c r="G37" i="37"/>
  <c r="G38" i="37"/>
  <c r="G39" i="37"/>
  <c r="G40" i="37"/>
  <c r="G41" i="37"/>
  <c r="G42" i="37"/>
  <c r="G43" i="37"/>
  <c r="G45" i="37"/>
  <c r="G46" i="37"/>
  <c r="J14" i="37"/>
  <c r="K14" i="37"/>
  <c r="I14" i="37"/>
  <c r="H14" i="37"/>
  <c r="G14" i="37"/>
  <c r="F15" i="37"/>
  <c r="F16" i="37"/>
  <c r="F17" i="37"/>
  <c r="F18" i="37"/>
  <c r="F19" i="37"/>
  <c r="F20" i="37"/>
  <c r="F21" i="37"/>
  <c r="F22" i="37"/>
  <c r="F23" i="37"/>
  <c r="F24" i="37"/>
  <c r="F25" i="37"/>
  <c r="F26" i="37"/>
  <c r="F27" i="37"/>
  <c r="F28" i="37"/>
  <c r="F29" i="37"/>
  <c r="F30" i="37"/>
  <c r="F31" i="37"/>
  <c r="F32" i="37"/>
  <c r="F33" i="37"/>
  <c r="F34" i="37"/>
  <c r="F35" i="37"/>
  <c r="F36" i="37"/>
  <c r="F37" i="37"/>
  <c r="F38" i="37"/>
  <c r="F39" i="37"/>
  <c r="F40" i="37"/>
  <c r="F41" i="37"/>
  <c r="F42" i="37"/>
  <c r="F43" i="37"/>
  <c r="F45" i="37"/>
  <c r="F46" i="37"/>
  <c r="F14" i="37"/>
  <c r="E46" i="37"/>
  <c r="E45" i="37"/>
  <c r="E15" i="37"/>
  <c r="E16" i="37"/>
  <c r="E17" i="37"/>
  <c r="E18" i="37"/>
  <c r="E60" i="37" s="1"/>
  <c r="E19" i="37"/>
  <c r="E20" i="37"/>
  <c r="E21" i="37"/>
  <c r="E22" i="37"/>
  <c r="E23" i="37"/>
  <c r="E24" i="37"/>
  <c r="E25" i="37"/>
  <c r="E26" i="37"/>
  <c r="E27" i="37"/>
  <c r="E28" i="37"/>
  <c r="E29" i="37"/>
  <c r="E30" i="37"/>
  <c r="E31" i="37"/>
  <c r="E32" i="37"/>
  <c r="E33" i="37"/>
  <c r="E34" i="37"/>
  <c r="E35" i="37"/>
  <c r="E36" i="37"/>
  <c r="E37" i="37"/>
  <c r="E38" i="37"/>
  <c r="E39" i="37"/>
  <c r="E40" i="37"/>
  <c r="E41" i="37"/>
  <c r="E42" i="37"/>
  <c r="E43" i="37"/>
  <c r="E14" i="37"/>
  <c r="F18" i="35"/>
  <c r="G18" i="35" s="1"/>
  <c r="E18" i="35"/>
  <c r="F17" i="35"/>
  <c r="E17" i="35"/>
  <c r="F16" i="35"/>
  <c r="E16" i="35"/>
  <c r="F15" i="35"/>
  <c r="E15" i="35"/>
  <c r="F14" i="35"/>
  <c r="E14" i="35"/>
  <c r="F13" i="35"/>
  <c r="E13" i="35"/>
  <c r="F12" i="35"/>
  <c r="E12" i="35"/>
  <c r="D18" i="35"/>
  <c r="D17" i="35"/>
  <c r="D16" i="35"/>
  <c r="D15" i="35"/>
  <c r="D14" i="35"/>
  <c r="D13" i="35"/>
  <c r="D12" i="35"/>
  <c r="E9" i="19"/>
  <c r="E53" i="37"/>
  <c r="I9" i="19"/>
  <c r="E7" i="19"/>
  <c r="K9" i="16"/>
  <c r="E9" i="16"/>
  <c r="E7" i="16"/>
  <c r="I11" i="28"/>
  <c r="D11" i="28"/>
  <c r="K9" i="12"/>
  <c r="D9" i="12"/>
  <c r="D7" i="12"/>
  <c r="C8" i="32"/>
  <c r="G16" i="35" l="1"/>
  <c r="G15" i="35"/>
  <c r="G17" i="35"/>
  <c r="G14" i="35"/>
  <c r="G13" i="35"/>
  <c r="G12" i="35"/>
  <c r="V8" i="31" l="1"/>
  <c r="F8" i="31"/>
  <c r="F6" i="31"/>
  <c r="E53" i="19" l="1"/>
  <c r="D9" i="28"/>
  <c r="B30" i="28" l="1"/>
  <c r="C30" i="28" s="1"/>
  <c r="B78" i="28"/>
  <c r="C78" i="28" s="1"/>
  <c r="I72" i="28"/>
  <c r="E72" i="28"/>
  <c r="B70" i="28"/>
  <c r="C70" i="28" s="1"/>
  <c r="I64" i="28"/>
  <c r="E64" i="28"/>
  <c r="B62" i="28"/>
  <c r="C62" i="28" s="1"/>
  <c r="I56" i="28"/>
  <c r="E56" i="28"/>
  <c r="B54" i="28"/>
  <c r="C54" i="28" s="1"/>
  <c r="I48" i="28"/>
  <c r="E48" i="28"/>
  <c r="B46" i="28"/>
  <c r="C46" i="28" s="1"/>
  <c r="I40" i="28"/>
  <c r="E40" i="28"/>
  <c r="B38" i="28"/>
  <c r="C38" i="28" s="1"/>
  <c r="I32" i="28"/>
  <c r="E32" i="28"/>
  <c r="I24" i="28"/>
  <c r="E24" i="28"/>
  <c r="D217" i="26" l="1"/>
  <c r="E217" i="26"/>
  <c r="F217" i="26"/>
  <c r="C217" i="26"/>
  <c r="D188" i="26"/>
  <c r="E188" i="26"/>
  <c r="F188" i="26"/>
  <c r="C188" i="26"/>
  <c r="H52" i="12" s="1"/>
  <c r="D159" i="26"/>
  <c r="E45" i="12" s="1"/>
  <c r="E159" i="26"/>
  <c r="F159" i="26"/>
  <c r="C159" i="26"/>
  <c r="H45" i="12" s="1"/>
  <c r="D101" i="26"/>
  <c r="E31" i="12" s="1"/>
  <c r="E101" i="26"/>
  <c r="F101" i="26"/>
  <c r="C101" i="26"/>
  <c r="H31" i="12" s="1"/>
  <c r="D130" i="26"/>
  <c r="E38" i="12" s="1"/>
  <c r="E130" i="26"/>
  <c r="F130" i="26"/>
  <c r="C130" i="26"/>
  <c r="H38" i="12" s="1"/>
  <c r="C43" i="26"/>
  <c r="H17" i="12" s="1"/>
  <c r="D43" i="26"/>
  <c r="E17" i="12" s="1"/>
  <c r="E43" i="26"/>
  <c r="C72" i="26"/>
  <c r="H24" i="12" s="1"/>
  <c r="D72" i="26"/>
  <c r="E24" i="12" s="1"/>
  <c r="E72" i="26"/>
  <c r="F72" i="26"/>
  <c r="F43" i="26"/>
  <c r="D54" i="28" l="1"/>
  <c r="E54" i="28" s="1"/>
  <c r="I15" i="35"/>
  <c r="D38" i="28"/>
  <c r="E38" i="28" s="1"/>
  <c r="I13" i="35"/>
  <c r="D46" i="28"/>
  <c r="E46" i="28" s="1"/>
  <c r="I14" i="35"/>
  <c r="D70" i="28"/>
  <c r="E70" i="28" s="1"/>
  <c r="I17" i="35"/>
  <c r="D62" i="28"/>
  <c r="E62" i="28" s="1"/>
  <c r="I16" i="35"/>
  <c r="F38" i="28"/>
  <c r="H37" i="28" s="1"/>
  <c r="G37" i="28" s="1"/>
  <c r="I38" i="28" s="1"/>
  <c r="H13" i="35"/>
  <c r="F54" i="28"/>
  <c r="H53" i="28" s="1"/>
  <c r="G53" i="28" s="1"/>
  <c r="I54" i="28" s="1"/>
  <c r="H15" i="35"/>
  <c r="F46" i="28"/>
  <c r="H45" i="28" s="1"/>
  <c r="G45" i="28" s="1"/>
  <c r="I46" i="28" s="1"/>
  <c r="H14" i="35"/>
  <c r="F62" i="28"/>
  <c r="H61" i="28" s="1"/>
  <c r="G61" i="28" s="1"/>
  <c r="I62" i="28" s="1"/>
  <c r="H16" i="35"/>
  <c r="F30" i="28"/>
  <c r="H29" i="28" s="1"/>
  <c r="G29" i="28" s="1"/>
  <c r="I30" i="28" s="1"/>
  <c r="J12" i="35" s="1"/>
  <c r="K12" i="35" s="1"/>
  <c r="H12" i="35"/>
  <c r="D30" i="28"/>
  <c r="E30" i="28" s="1"/>
  <c r="I12" i="35"/>
  <c r="E59" i="12"/>
  <c r="H59" i="12"/>
  <c r="E52" i="12"/>
  <c r="J14" i="35" l="1"/>
  <c r="K14" i="35" s="1"/>
  <c r="I14" i="16"/>
  <c r="J16" i="35"/>
  <c r="K16" i="35" s="1"/>
  <c r="I16" i="16"/>
  <c r="J13" i="35"/>
  <c r="K13" i="35" s="1"/>
  <c r="I13" i="16"/>
  <c r="J15" i="35"/>
  <c r="K15" i="35" s="1"/>
  <c r="I15" i="16"/>
  <c r="F70" i="28"/>
  <c r="H69" i="28" s="1"/>
  <c r="G69" i="28" s="1"/>
  <c r="I70" i="28" s="1"/>
  <c r="J17" i="35" s="1"/>
  <c r="K17" i="35" s="1"/>
  <c r="H17" i="35"/>
  <c r="D78" i="28"/>
  <c r="E78" i="28" s="1"/>
  <c r="I18" i="35"/>
  <c r="L12" i="35"/>
  <c r="E55" i="37" s="1"/>
  <c r="L15" i="35"/>
  <c r="H55" i="37" s="1"/>
  <c r="F78" i="28"/>
  <c r="H77" i="28" s="1"/>
  <c r="G77" i="28" s="1"/>
  <c r="I78" i="28" s="1"/>
  <c r="J18" i="35" s="1"/>
  <c r="K18" i="35" s="1"/>
  <c r="H18" i="35"/>
  <c r="E88" i="37"/>
  <c r="I12" i="16"/>
  <c r="L16" i="35" l="1"/>
  <c r="I55" i="37" s="1"/>
  <c r="L13" i="35"/>
  <c r="F55" i="37" s="1"/>
  <c r="L14" i="35"/>
  <c r="G55" i="37" s="1"/>
  <c r="E66" i="37"/>
  <c r="E85" i="37"/>
  <c r="E79" i="37"/>
  <c r="E80" i="37"/>
  <c r="E70" i="37"/>
  <c r="E76" i="37"/>
  <c r="E56" i="37"/>
  <c r="E71" i="37"/>
  <c r="E82" i="37"/>
  <c r="E74" i="37"/>
  <c r="L17" i="35"/>
  <c r="J55" i="37" s="1"/>
  <c r="J86" i="37" s="1"/>
  <c r="E84" i="37"/>
  <c r="E58" i="37"/>
  <c r="E65" i="37"/>
  <c r="E61" i="37"/>
  <c r="E64" i="37"/>
  <c r="E83" i="37"/>
  <c r="E57" i="37"/>
  <c r="E73" i="37"/>
  <c r="E59" i="37"/>
  <c r="E81" i="37"/>
  <c r="E87" i="37"/>
  <c r="E68" i="37"/>
  <c r="E69" i="37"/>
  <c r="E77" i="37"/>
  <c r="E72" i="37"/>
  <c r="E78" i="37"/>
  <c r="E75" i="37"/>
  <c r="E67" i="37"/>
  <c r="E62" i="37"/>
  <c r="E63" i="37"/>
  <c r="I88" i="37"/>
  <c r="I58" i="37"/>
  <c r="I62" i="37"/>
  <c r="I66" i="37"/>
  <c r="I70" i="37"/>
  <c r="I74" i="37"/>
  <c r="I78" i="37"/>
  <c r="I82" i="37"/>
  <c r="I87" i="37"/>
  <c r="I59" i="37"/>
  <c r="I63" i="37"/>
  <c r="I67" i="37"/>
  <c r="I71" i="37"/>
  <c r="I75" i="37"/>
  <c r="I79" i="37"/>
  <c r="I83" i="37"/>
  <c r="I60" i="37"/>
  <c r="I64" i="37"/>
  <c r="I68" i="37"/>
  <c r="I72" i="37"/>
  <c r="I76" i="37"/>
  <c r="I80" i="37"/>
  <c r="I84" i="37"/>
  <c r="I57" i="37"/>
  <c r="I61" i="37"/>
  <c r="I65" i="37"/>
  <c r="I69" i="37"/>
  <c r="I73" i="37"/>
  <c r="I56" i="37"/>
  <c r="I77" i="37"/>
  <c r="I85" i="37"/>
  <c r="I81" i="37"/>
  <c r="H88" i="37"/>
  <c r="H78" i="37"/>
  <c r="H56" i="37"/>
  <c r="H72" i="37"/>
  <c r="H87" i="37"/>
  <c r="H66" i="37"/>
  <c r="H61" i="37"/>
  <c r="H69" i="37"/>
  <c r="H77" i="37"/>
  <c r="H85" i="37"/>
  <c r="H68" i="37"/>
  <c r="H76" i="37"/>
  <c r="H62" i="37"/>
  <c r="H58" i="37"/>
  <c r="H57" i="37"/>
  <c r="H65" i="37"/>
  <c r="H73" i="37"/>
  <c r="H81" i="37"/>
  <c r="H82" i="37"/>
  <c r="H74" i="37"/>
  <c r="H84" i="37"/>
  <c r="H63" i="37"/>
  <c r="H71" i="37"/>
  <c r="H79" i="37"/>
  <c r="H64" i="37"/>
  <c r="H59" i="37"/>
  <c r="H60" i="37"/>
  <c r="H67" i="37"/>
  <c r="H70" i="37"/>
  <c r="H75" i="37"/>
  <c r="H80" i="37"/>
  <c r="H83" i="37"/>
  <c r="L18" i="35"/>
  <c r="K55" i="37" s="1"/>
  <c r="K86" i="37" s="1"/>
  <c r="F65" i="37"/>
  <c r="F69" i="37"/>
  <c r="F61" i="37"/>
  <c r="F84" i="37"/>
  <c r="F76" i="37"/>
  <c r="F68" i="37"/>
  <c r="F60" i="37"/>
  <c r="F88" i="37"/>
  <c r="F79" i="37"/>
  <c r="F71" i="37"/>
  <c r="F77" i="37"/>
  <c r="F80" i="37"/>
  <c r="F72" i="37"/>
  <c r="F64" i="37"/>
  <c r="F56" i="37"/>
  <c r="F81" i="37"/>
  <c r="F57" i="37"/>
  <c r="F73" i="37"/>
  <c r="F82" i="37"/>
  <c r="F74" i="37"/>
  <c r="F66" i="37"/>
  <c r="F58" i="37"/>
  <c r="F85" i="37"/>
  <c r="F63" i="37"/>
  <c r="F78" i="37"/>
  <c r="F70" i="37"/>
  <c r="F59" i="37"/>
  <c r="F62" i="37"/>
  <c r="F75" i="37"/>
  <c r="F87" i="37"/>
  <c r="F83" i="37"/>
  <c r="F67" i="37"/>
  <c r="G87" i="37"/>
  <c r="G59" i="37"/>
  <c r="G63" i="37"/>
  <c r="G67" i="37"/>
  <c r="G71" i="37"/>
  <c r="G75" i="37"/>
  <c r="G79" i="37"/>
  <c r="G83" i="37"/>
  <c r="G88" i="37"/>
  <c r="G56" i="37"/>
  <c r="G60" i="37"/>
  <c r="G64" i="37"/>
  <c r="G68" i="37"/>
  <c r="G72" i="37"/>
  <c r="G76" i="37"/>
  <c r="G80" i="37"/>
  <c r="G84" i="37"/>
  <c r="G57" i="37"/>
  <c r="G73" i="37"/>
  <c r="G58" i="37"/>
  <c r="G74" i="37"/>
  <c r="G82" i="37"/>
  <c r="G61" i="37"/>
  <c r="G77" i="37"/>
  <c r="G62" i="37"/>
  <c r="G65" i="37"/>
  <c r="G81" i="37"/>
  <c r="G66" i="37"/>
  <c r="G78" i="37"/>
  <c r="G69" i="37"/>
  <c r="G85" i="37"/>
  <c r="G70" i="37"/>
  <c r="E13" i="16"/>
  <c r="M17" i="16"/>
  <c r="M18" i="16"/>
  <c r="J20" i="12"/>
  <c r="E22" i="12" s="1"/>
  <c r="J87" i="37" l="1"/>
  <c r="J74" i="37"/>
  <c r="J58" i="37"/>
  <c r="J76" i="37"/>
  <c r="J82" i="37"/>
  <c r="J66" i="37"/>
  <c r="J68" i="37"/>
  <c r="J70" i="37"/>
  <c r="J60" i="37"/>
  <c r="J84" i="37"/>
  <c r="J78" i="37"/>
  <c r="J62" i="37"/>
  <c r="J72" i="37"/>
  <c r="J63" i="37"/>
  <c r="J69" i="37"/>
  <c r="J83" i="37"/>
  <c r="J57" i="37"/>
  <c r="J64" i="37"/>
  <c r="J79" i="37"/>
  <c r="J85" i="37"/>
  <c r="J56" i="37"/>
  <c r="J77" i="37"/>
  <c r="J71" i="37"/>
  <c r="J59" i="37"/>
  <c r="J65" i="37"/>
  <c r="J73" i="37"/>
  <c r="J80" i="37"/>
  <c r="J88" i="37"/>
  <c r="J61" i="37"/>
  <c r="J67" i="37"/>
  <c r="J75" i="37"/>
  <c r="J81" i="37"/>
  <c r="K77" i="37"/>
  <c r="K81" i="37"/>
  <c r="K80" i="37"/>
  <c r="K72" i="37"/>
  <c r="K64" i="37"/>
  <c r="K56" i="37"/>
  <c r="K61" i="37"/>
  <c r="K71" i="37"/>
  <c r="K73" i="37"/>
  <c r="K84" i="37"/>
  <c r="K76" i="37"/>
  <c r="K68" i="37"/>
  <c r="K60" i="37"/>
  <c r="K83" i="37"/>
  <c r="K65" i="37"/>
  <c r="K63" i="37"/>
  <c r="K79" i="37"/>
  <c r="K69" i="37"/>
  <c r="K87" i="37"/>
  <c r="K78" i="37"/>
  <c r="K70" i="37"/>
  <c r="K62" i="37"/>
  <c r="K88" i="37"/>
  <c r="K59" i="37"/>
  <c r="K75" i="37"/>
  <c r="K85" i="37"/>
  <c r="K58" i="37"/>
  <c r="K82" i="37"/>
  <c r="K57" i="37"/>
  <c r="K74" i="37"/>
  <c r="K67" i="37"/>
  <c r="K66" i="37"/>
  <c r="F54" i="37"/>
  <c r="F54" i="19"/>
  <c r="F17" i="16" l="1"/>
  <c r="F18" i="16"/>
  <c r="E18" i="16"/>
  <c r="E17" i="16"/>
  <c r="J54" i="37" l="1"/>
  <c r="J13" i="37"/>
  <c r="K54" i="37"/>
  <c r="K13" i="37"/>
  <c r="J13" i="19"/>
  <c r="J54" i="19"/>
  <c r="K54" i="19"/>
  <c r="K13" i="19"/>
  <c r="J55" i="12"/>
  <c r="E57" i="12" s="1"/>
  <c r="J48" i="12"/>
  <c r="E50" i="12" s="1"/>
  <c r="J41" i="12"/>
  <c r="E43" i="12" s="1"/>
  <c r="J34" i="12"/>
  <c r="E36" i="12" s="1"/>
  <c r="J27" i="12"/>
  <c r="E29" i="12" s="1"/>
  <c r="J13" i="12"/>
  <c r="E15" i="12" s="1"/>
  <c r="I18" i="16" l="1"/>
  <c r="M55" i="12"/>
  <c r="K55" i="19" l="1"/>
  <c r="G18" i="16"/>
  <c r="K56" i="19" l="1"/>
  <c r="K57" i="19"/>
  <c r="K72" i="19"/>
  <c r="K85" i="19"/>
  <c r="K61" i="19"/>
  <c r="K82" i="19"/>
  <c r="K73" i="19"/>
  <c r="K59" i="19"/>
  <c r="K58" i="19"/>
  <c r="K74" i="19"/>
  <c r="K62" i="19"/>
  <c r="K68" i="19"/>
  <c r="K80" i="19"/>
  <c r="K60" i="19"/>
  <c r="K64" i="19"/>
  <c r="K76" i="19"/>
  <c r="K67" i="19"/>
  <c r="K88" i="19"/>
  <c r="K65" i="19"/>
  <c r="K63" i="19"/>
  <c r="K75" i="19"/>
  <c r="K84" i="19"/>
  <c r="K66" i="19"/>
  <c r="K77" i="19"/>
  <c r="K81" i="19"/>
  <c r="K79" i="19"/>
  <c r="K78" i="19"/>
  <c r="K69" i="19"/>
  <c r="K83" i="19"/>
  <c r="K71" i="19"/>
  <c r="K70" i="19"/>
  <c r="K87" i="19"/>
  <c r="K18" i="16"/>
  <c r="M13" i="12"/>
  <c r="I17" i="16" l="1"/>
  <c r="F14" i="16"/>
  <c r="F15" i="16"/>
  <c r="F16" i="16"/>
  <c r="F13" i="16"/>
  <c r="F12" i="16"/>
  <c r="E16" i="16"/>
  <c r="E15" i="16"/>
  <c r="E14" i="16"/>
  <c r="H54" i="37" l="1"/>
  <c r="I54" i="37"/>
  <c r="G54" i="37"/>
  <c r="G54" i="19"/>
  <c r="I54" i="19"/>
  <c r="H54" i="19"/>
  <c r="H13" i="19"/>
  <c r="I13" i="19"/>
  <c r="G13" i="19"/>
  <c r="M48" i="12" l="1"/>
  <c r="J55" i="19" l="1"/>
  <c r="G17" i="16"/>
  <c r="J88" i="19" l="1"/>
  <c r="J59" i="19"/>
  <c r="J73" i="19"/>
  <c r="J81" i="19"/>
  <c r="J63" i="19"/>
  <c r="J58" i="19"/>
  <c r="J74" i="19"/>
  <c r="J79" i="19"/>
  <c r="J56" i="19"/>
  <c r="J71" i="19"/>
  <c r="J77" i="19"/>
  <c r="J67" i="19"/>
  <c r="J87" i="19"/>
  <c r="J75" i="19"/>
  <c r="J60" i="19"/>
  <c r="J62" i="19"/>
  <c r="J66" i="19"/>
  <c r="J70" i="19"/>
  <c r="J57" i="19"/>
  <c r="J65" i="19"/>
  <c r="J84" i="19"/>
  <c r="J78" i="19"/>
  <c r="J82" i="19"/>
  <c r="J83" i="19"/>
  <c r="J72" i="19"/>
  <c r="J85" i="19"/>
  <c r="J61" i="19"/>
  <c r="J68" i="19"/>
  <c r="J69" i="19"/>
  <c r="J76" i="19"/>
  <c r="J64" i="19"/>
  <c r="J80" i="19"/>
  <c r="G12" i="16"/>
  <c r="K12" i="16" s="1"/>
  <c r="K17" i="16"/>
  <c r="M12" i="16" l="1"/>
  <c r="E55" i="19"/>
  <c r="F13" i="19"/>
  <c r="E88" i="19" l="1"/>
  <c r="E87" i="19"/>
  <c r="E68" i="19"/>
  <c r="E67" i="19"/>
  <c r="E66" i="19"/>
  <c r="E65" i="19"/>
  <c r="E56" i="19"/>
  <c r="E85" i="19"/>
  <c r="E80" i="19"/>
  <c r="E79" i="19"/>
  <c r="E78" i="19"/>
  <c r="E64" i="19"/>
  <c r="E63" i="19"/>
  <c r="E76" i="19"/>
  <c r="E74" i="19"/>
  <c r="E73" i="19"/>
  <c r="E61" i="19"/>
  <c r="E82" i="19"/>
  <c r="E57" i="19"/>
  <c r="E72" i="19"/>
  <c r="E71" i="19"/>
  <c r="E69" i="19"/>
  <c r="E59" i="19"/>
  <c r="E58" i="19"/>
  <c r="E70" i="19"/>
  <c r="E12" i="16"/>
  <c r="E54" i="37" l="1"/>
  <c r="E54" i="19"/>
  <c r="E13" i="19"/>
  <c r="M27" i="12" l="1"/>
  <c r="M34" i="12"/>
  <c r="M20" i="12"/>
  <c r="G14" i="16" l="1"/>
  <c r="G13" i="16"/>
  <c r="G15" i="16"/>
  <c r="M41" i="12"/>
  <c r="K14" i="16" l="1"/>
  <c r="M14" i="16" s="1"/>
  <c r="K13" i="16"/>
  <c r="G16" i="16"/>
  <c r="K15" i="16"/>
  <c r="M13" i="16" l="1"/>
  <c r="F55" i="19"/>
  <c r="H55" i="19"/>
  <c r="M15" i="16"/>
  <c r="K16" i="16"/>
  <c r="I55" i="19" l="1"/>
  <c r="M16" i="16"/>
  <c r="H75" i="19"/>
  <c r="H74" i="19"/>
  <c r="H73" i="19"/>
  <c r="H72" i="19"/>
  <c r="H61" i="19"/>
  <c r="H82" i="19"/>
  <c r="H71" i="19"/>
  <c r="H70" i="19"/>
  <c r="H69" i="19"/>
  <c r="H68" i="19"/>
  <c r="H59" i="19"/>
  <c r="H58" i="19"/>
  <c r="H57" i="19"/>
  <c r="H56" i="19"/>
  <c r="H88" i="19"/>
  <c r="H87" i="19"/>
  <c r="H80" i="19"/>
  <c r="H67" i="19"/>
  <c r="H66" i="19"/>
  <c r="H64" i="19"/>
  <c r="H85" i="19"/>
  <c r="H79" i="19"/>
  <c r="H63" i="19"/>
  <c r="H76" i="19"/>
  <c r="H78" i="19"/>
  <c r="F87" i="19"/>
  <c r="F80" i="19"/>
  <c r="F64" i="19"/>
  <c r="F76" i="19"/>
  <c r="F72" i="19"/>
  <c r="F88" i="19"/>
  <c r="F68" i="19"/>
  <c r="F56" i="19"/>
  <c r="F57" i="19"/>
  <c r="F73" i="19"/>
  <c r="F66" i="19"/>
  <c r="F82" i="19"/>
  <c r="F71" i="19"/>
  <c r="F59" i="19"/>
  <c r="F75" i="19"/>
  <c r="F78" i="19"/>
  <c r="F61" i="19"/>
  <c r="F77" i="19"/>
  <c r="F70" i="19"/>
  <c r="F58" i="19"/>
  <c r="F65" i="19"/>
  <c r="F85" i="19"/>
  <c r="F74" i="19"/>
  <c r="F63" i="19"/>
  <c r="F79" i="19"/>
  <c r="F69" i="19"/>
  <c r="F67" i="19"/>
  <c r="I82" i="19" l="1"/>
  <c r="I81" i="19"/>
  <c r="I71" i="19"/>
  <c r="I70" i="19"/>
  <c r="I69" i="19"/>
  <c r="I68" i="19"/>
  <c r="I59" i="19"/>
  <c r="I58" i="19"/>
  <c r="I57" i="19"/>
  <c r="I56" i="19"/>
  <c r="I88" i="19"/>
  <c r="I87" i="19"/>
  <c r="I80" i="19"/>
  <c r="I67" i="19"/>
  <c r="I66" i="19"/>
  <c r="I65" i="19"/>
  <c r="I64" i="19"/>
  <c r="I85" i="19"/>
  <c r="I84" i="19"/>
  <c r="I79" i="19"/>
  <c r="I78" i="19"/>
  <c r="I77" i="19"/>
  <c r="I76" i="19"/>
  <c r="I63" i="19"/>
  <c r="I74" i="19"/>
  <c r="I73" i="19"/>
  <c r="I75" i="19"/>
  <c r="I72" i="19"/>
  <c r="I61" i="19"/>
</calcChain>
</file>

<file path=xl/sharedStrings.xml><?xml version="1.0" encoding="utf-8"?>
<sst xmlns="http://schemas.openxmlformats.org/spreadsheetml/2006/main" count="4543" uniqueCount="371">
  <si>
    <t>T (°C) superior</t>
  </si>
  <si>
    <t xml:space="preserve">T (°C) inferior </t>
  </si>
  <si>
    <t>Parámetro</t>
  </si>
  <si>
    <t>PM-10</t>
  </si>
  <si>
    <t>FINAL:</t>
  </si>
  <si>
    <t>PERIODO :</t>
  </si>
  <si>
    <t>horas</t>
  </si>
  <si>
    <t>min</t>
  </si>
  <si>
    <t>MARCA:</t>
  </si>
  <si>
    <t>MODELO:</t>
  </si>
  <si>
    <t>SERIE:</t>
  </si>
  <si>
    <t>Temperatura (°C):</t>
  </si>
  <si>
    <t>DATOS GENERALES</t>
  </si>
  <si>
    <t>Datos horarios registrados:</t>
  </si>
  <si>
    <t>OBSERVACIONES:</t>
  </si>
  <si>
    <t>THERMO SCIENTIFIC</t>
  </si>
  <si>
    <t>DATOS DE LOS EQUIPOS</t>
  </si>
  <si>
    <t>Venturi PM-10</t>
  </si>
  <si>
    <t>Barómetro</t>
  </si>
  <si>
    <t>CÁLCULOS</t>
  </si>
  <si>
    <r>
      <t>T</t>
    </r>
    <r>
      <rPr>
        <b/>
        <vertAlign val="subscript"/>
        <sz val="8"/>
        <rFont val="Arial"/>
        <family val="2"/>
      </rPr>
      <t xml:space="preserve">a </t>
    </r>
    <r>
      <rPr>
        <b/>
        <sz val="8"/>
        <rFont val="Arial"/>
        <family val="2"/>
      </rPr>
      <t>(°C)</t>
    </r>
  </si>
  <si>
    <r>
      <t>P</t>
    </r>
    <r>
      <rPr>
        <b/>
        <vertAlign val="subscript"/>
        <sz val="8"/>
        <rFont val="Arial"/>
        <family val="2"/>
      </rPr>
      <t>o</t>
    </r>
    <r>
      <rPr>
        <b/>
        <sz val="8"/>
        <rFont val="Arial"/>
        <family val="2"/>
      </rPr>
      <t>/P</t>
    </r>
    <r>
      <rPr>
        <b/>
        <vertAlign val="subscript"/>
        <sz val="8"/>
        <rFont val="Arial"/>
        <family val="2"/>
      </rPr>
      <t>a</t>
    </r>
  </si>
  <si>
    <t>Presión inicial:</t>
  </si>
  <si>
    <t>Presión final:</t>
  </si>
  <si>
    <r>
      <t>Δh 
(pulg H</t>
    </r>
    <r>
      <rPr>
        <b/>
        <vertAlign val="subscript"/>
        <sz val="8"/>
        <rFont val="Arial"/>
        <family val="2"/>
      </rPr>
      <t>2</t>
    </r>
    <r>
      <rPr>
        <b/>
        <sz val="8"/>
        <rFont val="Arial"/>
        <family val="2"/>
      </rPr>
      <t>O)</t>
    </r>
  </si>
  <si>
    <t xml:space="preserve">N° </t>
  </si>
  <si>
    <t>Fecha Inicio:</t>
  </si>
  <si>
    <t>Fecha Final:</t>
  </si>
  <si>
    <t>Fecha Inicio</t>
  </si>
  <si>
    <t>Fecha Final</t>
  </si>
  <si>
    <t>Periodo (minutos)</t>
  </si>
  <si>
    <r>
      <t>Concentración de partículas (µg/m</t>
    </r>
    <r>
      <rPr>
        <b/>
        <vertAlign val="superscript"/>
        <sz val="8"/>
        <rFont val="Arial"/>
        <family val="2"/>
      </rPr>
      <t>3</t>
    </r>
    <r>
      <rPr>
        <b/>
        <sz val="8"/>
        <rFont val="Arial"/>
        <family val="2"/>
      </rPr>
      <t>)</t>
    </r>
  </si>
  <si>
    <t>N° Filtro</t>
  </si>
  <si>
    <t>EQUIPO:</t>
  </si>
  <si>
    <t>De acuerdo a Compendium EPA Method IO-2.1 SAMPLING OF AMBIENT AIR FOR TOTAL SUSPENDED PARTICULATE MATTER (SPM) AND PM10 USING HIGH VOLUME (HV) SAMPLER</t>
  </si>
  <si>
    <t>Dónde:</t>
  </si>
  <si>
    <t>Tstd:</t>
  </si>
  <si>
    <t>Velocidad del flujo del volumen real</t>
  </si>
  <si>
    <t>Qstd (m³/min std):</t>
  </si>
  <si>
    <t>Velocidad del flujo del volumen estándar</t>
  </si>
  <si>
    <t>Presión barométrica estándar según EPA (760 mm Hg)</t>
  </si>
  <si>
    <t>Pstd (mm Hg):</t>
  </si>
  <si>
    <t xml:space="preserve">Presión barométrica ambiental </t>
  </si>
  <si>
    <t>Pa (mm Hg):</t>
  </si>
  <si>
    <t>Ta (°K):</t>
  </si>
  <si>
    <t xml:space="preserve">Temperatura ambiental </t>
  </si>
  <si>
    <t>Temperatura estándar según EPA (298 °K)</t>
  </si>
  <si>
    <r>
      <t>Qa (m</t>
    </r>
    <r>
      <rPr>
        <b/>
        <sz val="10"/>
        <rFont val="Calibri"/>
        <family val="2"/>
      </rPr>
      <t>³</t>
    </r>
    <r>
      <rPr>
        <b/>
        <sz val="10"/>
        <rFont val="Arial"/>
        <family val="2"/>
      </rPr>
      <t>/min):</t>
    </r>
  </si>
  <si>
    <t>1.- Calcular el flujo promedio del periodo de muestreo corregido a las condiciones estándar</t>
  </si>
  <si>
    <t>2.- Calcular el volumen total de aire muestreado</t>
  </si>
  <si>
    <r>
      <t>Vstd (m</t>
    </r>
    <r>
      <rPr>
        <b/>
        <sz val="10"/>
        <rFont val="Calibri"/>
        <family val="2"/>
      </rPr>
      <t>³</t>
    </r>
    <r>
      <rPr>
        <b/>
        <sz val="10"/>
        <rFont val="Arial"/>
        <family val="2"/>
      </rPr>
      <t>std):</t>
    </r>
  </si>
  <si>
    <t>Volumen total de aire muestreado en condiciones estándar</t>
  </si>
  <si>
    <t>t (min):</t>
  </si>
  <si>
    <t>Tiempo de muestreo</t>
  </si>
  <si>
    <t>3.- Calcular la concentración de material particulado</t>
  </si>
  <si>
    <t>Concentración de PM-10</t>
  </si>
  <si>
    <t>PM10 (µg/m3 std):</t>
  </si>
  <si>
    <t>Wf, Wi (g):</t>
  </si>
  <si>
    <t>Pesos final e inicial de partículas de PM-10 colectadas en el filtro</t>
  </si>
  <si>
    <t>10E6:</t>
  </si>
  <si>
    <t>Conversión de g a µg</t>
  </si>
  <si>
    <t>pulg H2O</t>
  </si>
  <si>
    <r>
      <t>P</t>
    </r>
    <r>
      <rPr>
        <b/>
        <vertAlign val="subscript"/>
        <sz val="8"/>
        <rFont val="Arial"/>
        <family val="2"/>
      </rPr>
      <t xml:space="preserve">f 
</t>
    </r>
    <r>
      <rPr>
        <b/>
        <sz val="8"/>
        <rFont val="Arial"/>
        <family val="2"/>
      </rPr>
      <t>(mm Hg)</t>
    </r>
  </si>
  <si>
    <r>
      <t>P</t>
    </r>
    <r>
      <rPr>
        <b/>
        <vertAlign val="subscript"/>
        <sz val="8"/>
        <rFont val="Arial"/>
        <family val="2"/>
      </rPr>
      <t xml:space="preserve">a 
</t>
    </r>
    <r>
      <rPr>
        <b/>
        <sz val="8"/>
        <rFont val="Arial"/>
        <family val="2"/>
      </rPr>
      <t>(mm Hg)</t>
    </r>
  </si>
  <si>
    <t>Presión (mm Hg):</t>
  </si>
  <si>
    <t>INICIO:</t>
  </si>
  <si>
    <t>Hg</t>
  </si>
  <si>
    <t>Mercurio</t>
  </si>
  <si>
    <t>Zn</t>
  </si>
  <si>
    <t>Zinc</t>
  </si>
  <si>
    <t>V</t>
  </si>
  <si>
    <t>Vanadio</t>
  </si>
  <si>
    <t>Tl</t>
  </si>
  <si>
    <t>Talio</t>
  </si>
  <si>
    <t>Se</t>
  </si>
  <si>
    <t>Selenio</t>
  </si>
  <si>
    <t>Sb</t>
  </si>
  <si>
    <t>Antimonio</t>
  </si>
  <si>
    <t>Pb</t>
  </si>
  <si>
    <t>Plomo</t>
  </si>
  <si>
    <t>Ni</t>
  </si>
  <si>
    <t>Mo</t>
  </si>
  <si>
    <t>Molibdeno</t>
  </si>
  <si>
    <t>Mn</t>
  </si>
  <si>
    <t>Manganeso</t>
  </si>
  <si>
    <t>Cu</t>
  </si>
  <si>
    <t>Cobre</t>
  </si>
  <si>
    <t>Cr</t>
  </si>
  <si>
    <t>Cromo</t>
  </si>
  <si>
    <t>Co</t>
  </si>
  <si>
    <t>Cobalto</t>
  </si>
  <si>
    <t>Cd</t>
  </si>
  <si>
    <t>Cadmio</t>
  </si>
  <si>
    <t>Be</t>
  </si>
  <si>
    <t>Berilio</t>
  </si>
  <si>
    <t>Ba</t>
  </si>
  <si>
    <t>Bario</t>
  </si>
  <si>
    <t>As</t>
  </si>
  <si>
    <t>Al</t>
  </si>
  <si>
    <t>Aluminio</t>
  </si>
  <si>
    <t>Ag</t>
  </si>
  <si>
    <t>Plata</t>
  </si>
  <si>
    <t>Unidad</t>
  </si>
  <si>
    <t>RESULTADOS DE LABORATORIO</t>
  </si>
  <si>
    <t>Bismuto</t>
  </si>
  <si>
    <t>Boro</t>
  </si>
  <si>
    <t>Calcio</t>
  </si>
  <si>
    <t>Estaño</t>
  </si>
  <si>
    <t>Estroncio</t>
  </si>
  <si>
    <t>Hierro</t>
  </si>
  <si>
    <t>Litio</t>
  </si>
  <si>
    <t>Magnesio</t>
  </si>
  <si>
    <t>Potasio</t>
  </si>
  <si>
    <t>Silicio</t>
  </si>
  <si>
    <t>Sodio</t>
  </si>
  <si>
    <t>Titanio</t>
  </si>
  <si>
    <t>Bi</t>
  </si>
  <si>
    <t>B</t>
  </si>
  <si>
    <t>P</t>
  </si>
  <si>
    <t>Ca</t>
  </si>
  <si>
    <t>Sn</t>
  </si>
  <si>
    <t>Sr</t>
  </si>
  <si>
    <t>Fe</t>
  </si>
  <si>
    <t>Li</t>
  </si>
  <si>
    <t>Mg</t>
  </si>
  <si>
    <t>K</t>
  </si>
  <si>
    <t>Si</t>
  </si>
  <si>
    <t>Na</t>
  </si>
  <si>
    <t>Ti</t>
  </si>
  <si>
    <t>-</t>
  </si>
  <si>
    <t>µg/mtra</t>
  </si>
  <si>
    <r>
      <t>µg/m</t>
    </r>
    <r>
      <rPr>
        <vertAlign val="superscript"/>
        <sz val="9"/>
        <color theme="1"/>
        <rFont val="Arial"/>
        <family val="2"/>
      </rPr>
      <t>3</t>
    </r>
  </si>
  <si>
    <t>MEDICIONES PROMEDIO (DATOS DÍARIOS)</t>
  </si>
  <si>
    <t>DÍA 1</t>
  </si>
  <si>
    <t>DÍA 2</t>
  </si>
  <si>
    <t>DÍA 3</t>
  </si>
  <si>
    <t>DÍA 4</t>
  </si>
  <si>
    <t>DÍA 5</t>
  </si>
  <si>
    <t>DÍA 6</t>
  </si>
  <si>
    <t>DÍA 7</t>
  </si>
  <si>
    <t>PUNTO DE MONITOREO:</t>
  </si>
  <si>
    <t>Arsénico</t>
  </si>
  <si>
    <t>Fósforo</t>
  </si>
  <si>
    <t>Níquel</t>
  </si>
  <si>
    <t>Fecha</t>
  </si>
  <si>
    <t>Humedad relativa (%)</t>
  </si>
  <si>
    <t>Velocidad de Viento (m/s)</t>
  </si>
  <si>
    <t>DIA 1</t>
  </si>
  <si>
    <t>DIA 2</t>
  </si>
  <si>
    <t>Promedio DIA 2</t>
  </si>
  <si>
    <t>Promedio DIA 3</t>
  </si>
  <si>
    <t>DIA 3</t>
  </si>
  <si>
    <t>DIA 4</t>
  </si>
  <si>
    <t>Promedio DIA 4</t>
  </si>
  <si>
    <t>DIA 5</t>
  </si>
  <si>
    <t>Promedio DIA 5</t>
  </si>
  <si>
    <t>DIA 6</t>
  </si>
  <si>
    <t>Promedio DIA 6</t>
  </si>
  <si>
    <t>DIA 7</t>
  </si>
  <si>
    <t>Promedio DIA 7</t>
  </si>
  <si>
    <t>Promedio DIA 1</t>
  </si>
  <si>
    <t>"-" : No aplica.</t>
  </si>
  <si>
    <t xml:space="preserve">
</t>
  </si>
  <si>
    <t>PRESIÓN ATMOSFÉRICA</t>
  </si>
  <si>
    <t>Tiempo o periodo de muestreo en minutos (t)</t>
  </si>
  <si>
    <t>Flujo de muestreo, en m3/min (Qa)</t>
  </si>
  <si>
    <t>Presión atmosférica
(mmHg)</t>
  </si>
  <si>
    <t>Temperatura ambiental
(°C)</t>
  </si>
  <si>
    <r>
      <t>ΔPeso (</t>
    </r>
    <r>
      <rPr>
        <b/>
        <sz val="8"/>
        <rFont val="Calibri"/>
        <family val="2"/>
      </rPr>
      <t>µ</t>
    </r>
    <r>
      <rPr>
        <b/>
        <sz val="8"/>
        <rFont val="Arial"/>
        <family val="2"/>
      </rPr>
      <t>g) **</t>
    </r>
  </si>
  <si>
    <r>
      <t>Volumen de muestreo en m</t>
    </r>
    <r>
      <rPr>
        <b/>
        <vertAlign val="superscript"/>
        <sz val="8"/>
        <rFont val="Arial"/>
        <family val="2"/>
      </rPr>
      <t xml:space="preserve">3 </t>
    </r>
    <r>
      <rPr>
        <b/>
        <sz val="8"/>
        <rFont val="Arial"/>
        <family val="2"/>
      </rPr>
      <t>(Va)*</t>
    </r>
  </si>
  <si>
    <r>
      <t>Volumen de muestreo, en m</t>
    </r>
    <r>
      <rPr>
        <b/>
        <vertAlign val="superscript"/>
        <sz val="9"/>
        <color theme="1"/>
        <rFont val="Arial"/>
        <family val="2"/>
      </rPr>
      <t xml:space="preserve">3 </t>
    </r>
    <r>
      <rPr>
        <b/>
        <sz val="9"/>
        <color theme="1"/>
        <rFont val="Arial"/>
        <family val="2"/>
      </rPr>
      <t>(Va)</t>
    </r>
  </si>
  <si>
    <t>TÍTULO DEL ESTUDIO:</t>
  </si>
  <si>
    <t>DATOS DEL EQUIPO</t>
  </si>
  <si>
    <t>Hora\Día</t>
  </si>
  <si>
    <t>ESTACIÓN DE MONITOREO:</t>
  </si>
  <si>
    <t>FECHA Y HORA</t>
  </si>
  <si>
    <t>Precipitación
(mm)</t>
  </si>
  <si>
    <t>Dirección de Viento (°)</t>
  </si>
  <si>
    <t>.</t>
  </si>
  <si>
    <t>Temperatura ambiental (°C)</t>
  </si>
  <si>
    <t>Presión ambiental
(mm Hg)</t>
  </si>
  <si>
    <r>
      <t>Flujo de muestreo (m</t>
    </r>
    <r>
      <rPr>
        <b/>
        <vertAlign val="superscript"/>
        <sz val="8"/>
        <rFont val="Arial"/>
        <family val="2"/>
      </rPr>
      <t>3</t>
    </r>
    <r>
      <rPr>
        <b/>
        <sz val="8"/>
        <rFont val="Arial"/>
        <family val="2"/>
      </rPr>
      <t>/min)</t>
    </r>
  </si>
  <si>
    <r>
      <t>Metales en
PM</t>
    </r>
    <r>
      <rPr>
        <vertAlign val="subscript"/>
        <sz val="8"/>
        <rFont val="Arial"/>
        <family val="2"/>
      </rPr>
      <t>10</t>
    </r>
  </si>
  <si>
    <r>
      <t>Volumen de muestreo en m</t>
    </r>
    <r>
      <rPr>
        <b/>
        <vertAlign val="superscript"/>
        <sz val="8"/>
        <rFont val="Arial"/>
        <family val="2"/>
      </rPr>
      <t xml:space="preserve">3 </t>
    </r>
    <r>
      <rPr>
        <b/>
        <sz val="8"/>
        <rFont val="Arial"/>
        <family val="2"/>
      </rPr>
      <t>(Va)</t>
    </r>
  </si>
  <si>
    <r>
      <t>Volumen de muestreo  a 10°C en m</t>
    </r>
    <r>
      <rPr>
        <b/>
        <vertAlign val="superscript"/>
        <sz val="8"/>
        <rFont val="Arial"/>
        <family val="2"/>
      </rPr>
      <t xml:space="preserve">3 </t>
    </r>
    <r>
      <rPr>
        <b/>
        <sz val="8"/>
        <rFont val="Arial"/>
        <family val="2"/>
      </rPr>
      <t>(Va</t>
    </r>
    <r>
      <rPr>
        <b/>
        <vertAlign val="subscript"/>
        <sz val="8"/>
        <rFont val="Arial"/>
        <family val="2"/>
      </rPr>
      <t>10°C</t>
    </r>
    <r>
      <rPr>
        <b/>
        <sz val="8"/>
        <rFont val="Arial"/>
        <family val="2"/>
      </rPr>
      <t>)*</t>
    </r>
  </si>
  <si>
    <t xml:space="preserve">AAQC- Ontario </t>
  </si>
  <si>
    <t>Valor (µg/m³)</t>
  </si>
  <si>
    <t>CASRN</t>
  </si>
  <si>
    <t>7440-36-0</t>
  </si>
  <si>
    <t>7440-38-2</t>
  </si>
  <si>
    <t>7440-41-7</t>
  </si>
  <si>
    <t>7440-42-8</t>
  </si>
  <si>
    <t>7440-43-9</t>
  </si>
  <si>
    <t>7440-48-4</t>
  </si>
  <si>
    <t>7440-50-8</t>
  </si>
  <si>
    <t>7440-47-3</t>
  </si>
  <si>
    <t>7440-31-5</t>
  </si>
  <si>
    <t>7440-24-6</t>
  </si>
  <si>
    <t>15438-31-0</t>
  </si>
  <si>
    <t>7439-96-5</t>
  </si>
  <si>
    <t>7439-97-6</t>
  </si>
  <si>
    <t>7439-98-7</t>
  </si>
  <si>
    <t>7440-02-0</t>
  </si>
  <si>
    <t>7440-22-4</t>
  </si>
  <si>
    <t>7439-92-1</t>
  </si>
  <si>
    <t>7782-49-2</t>
  </si>
  <si>
    <t>7440-32-6</t>
  </si>
  <si>
    <t>7440-62-2</t>
  </si>
  <si>
    <t>7440-66-6</t>
  </si>
  <si>
    <t>Evaluación de seguimiento de la calidad del aire en el área de influencia del complejo metalúrgico La Oroya, ubicado en el distrito La Oroya, provincia Yauli, departamento Junín en enero de 2020</t>
  </si>
  <si>
    <t>CA-CC-01</t>
  </si>
  <si>
    <t>Analizador continuo de gases</t>
  </si>
  <si>
    <t>Thermo Scientific</t>
  </si>
  <si>
    <t>43i</t>
  </si>
  <si>
    <t>(*) Niveles de estados de alerta nacional para contaminantes de aire aprobado mediante Decreto Supremo N.° 009-2003-SA</t>
  </si>
  <si>
    <t>Estado de Cuidado (&gt; 500 µg/m³ promedio móvil 3 horas)*</t>
  </si>
  <si>
    <t>ECA aire de SO₂
CMLO</t>
  </si>
  <si>
    <t>365 µg/m³ en periodo de 24 horas</t>
  </si>
  <si>
    <t>Estación meteorológica</t>
  </si>
  <si>
    <t>Campbell Scientific</t>
  </si>
  <si>
    <t>CR1000</t>
  </si>
  <si>
    <t>Promedio de SO₂ en 24 h</t>
  </si>
  <si>
    <t>Fecha y hora</t>
  </si>
  <si>
    <t>P9307X</t>
  </si>
  <si>
    <r>
      <t xml:space="preserve">(*) En el caso del material particulado y las sustancias que deben analizarse en la fase de partículas (metales, iones, carbonáceas, otros), el </t>
    </r>
    <r>
      <rPr>
        <b/>
        <sz val="8"/>
        <rFont val="Arial"/>
        <family val="2"/>
      </rPr>
      <t>volumen de muestreo</t>
    </r>
    <r>
      <rPr>
        <sz val="8"/>
        <rFont val="Arial"/>
        <family val="2"/>
      </rPr>
      <t xml:space="preserve"> se debe expresar en las condiciones ambientales (volumen actual) en términos de temperatura ambiental y presión atmosférica promedio, medidas durante el período de muestreo. (Sección L.1.3 Cálculo de concentraciones señalada en el Protocolo de Monitoreo de la Calidad del aire del MINAM - D.S. N° 010-2019-MINAM).
(**) Fuente: Informe de Ensayo N° 4486/2020 del laboratorio ALS LS Perú
"-" : No aplica.</t>
    </r>
  </si>
  <si>
    <t>&lt; 0,010</t>
  </si>
  <si>
    <t>&lt; 1,45</t>
  </si>
  <si>
    <t>&lt; 0,033</t>
  </si>
  <si>
    <t>&lt; 0,021</t>
  </si>
  <si>
    <t>&lt; 0,197</t>
  </si>
  <si>
    <t>&lt; 0,421</t>
  </si>
  <si>
    <t>&lt; 191,7</t>
  </si>
  <si>
    <t>&lt; 0,008</t>
  </si>
  <si>
    <t>&lt; 0,0071</t>
  </si>
  <si>
    <t>Uranio</t>
  </si>
  <si>
    <t>U</t>
  </si>
  <si>
    <t>7440-61-1</t>
  </si>
  <si>
    <r>
      <t>Metal medido en PM</t>
    </r>
    <r>
      <rPr>
        <b/>
        <vertAlign val="subscript"/>
        <sz val="9"/>
        <rFont val="Arial"/>
        <family val="2"/>
      </rPr>
      <t>10</t>
    </r>
  </si>
  <si>
    <t>CONCENTRACIÓN DE METALES</t>
  </si>
  <si>
    <t>Fuente: Informe de Ensayo N° 4486/2020 del laboratorio ALS LS Perú</t>
  </si>
  <si>
    <r>
      <t>C</t>
    </r>
    <r>
      <rPr>
        <b/>
        <sz val="9"/>
        <rFont val="Arial"/>
        <family val="2"/>
      </rPr>
      <t>ONCENTRACIÓN DE METALES</t>
    </r>
  </si>
  <si>
    <r>
      <t>Meta medido en PM</t>
    </r>
    <r>
      <rPr>
        <b/>
        <vertAlign val="subscript"/>
        <sz val="9"/>
        <rFont val="Arial"/>
        <family val="2"/>
      </rPr>
      <t>10</t>
    </r>
  </si>
  <si>
    <r>
      <t>Volumen de muestreo  a 10°C en m</t>
    </r>
    <r>
      <rPr>
        <b/>
        <vertAlign val="superscript"/>
        <sz val="9"/>
        <color theme="1"/>
        <rFont val="Arial"/>
        <family val="2"/>
      </rPr>
      <t>3</t>
    </r>
    <r>
      <rPr>
        <b/>
        <sz val="9"/>
        <color theme="1"/>
        <rFont val="Arial"/>
        <family val="2"/>
      </rPr>
      <t xml:space="preserve"> (Va</t>
    </r>
    <r>
      <rPr>
        <b/>
        <vertAlign val="subscript"/>
        <sz val="9"/>
        <color theme="1"/>
        <rFont val="Arial"/>
        <family val="2"/>
      </rPr>
      <t>10°C</t>
    </r>
    <r>
      <rPr>
        <b/>
        <sz val="9"/>
        <color theme="1"/>
        <rFont val="Arial"/>
        <family val="2"/>
      </rPr>
      <t>)</t>
    </r>
  </si>
  <si>
    <t>CÓDIGO DE ACCIÓN:</t>
  </si>
  <si>
    <t>0004-1-2020-412</t>
  </si>
  <si>
    <r>
      <t>(*) El cálculo de volumen muestrado para metales en PM</t>
    </r>
    <r>
      <rPr>
        <vertAlign val="subscript"/>
        <sz val="8"/>
        <rFont val="Arial"/>
        <family val="2"/>
      </rPr>
      <t>10</t>
    </r>
    <r>
      <rPr>
        <sz val="8"/>
        <rFont val="Arial"/>
        <family val="2"/>
      </rPr>
      <t>, se realizó en base a las condiciones de temperatura de 10°C (283,15 °K) y presión estándar (760 mmHg ó 1013,25 mBar), establecidas en la Norma referencial ONTARIO’S AMBIENT AIR QUALITY CRITERIA .      
"-" : No aplica.</t>
    </r>
  </si>
  <si>
    <t>G10557</t>
  </si>
  <si>
    <t>Evaluación ambiental de seguimiento de la calidad del aire en el área de influencia del complejo metalúrgico La Oroya, ubicado en el distrito La Oroya, provincia Yauli, departamento Junín en febrero de 2020</t>
  </si>
  <si>
    <t>0004-2-2020-412</t>
  </si>
  <si>
    <t>IE</t>
  </si>
  <si>
    <t>IE: Datos no disponibles por interrupción de fluido electrico</t>
  </si>
  <si>
    <t>Evaluación ambiental de seguimiento de la calidad del aire en el área de influencia del complejo metalúrgico La Oroya, ubicado en el distrito La Oroya, provincia Yauli, departamento Junín en marzo de 2020</t>
  </si>
  <si>
    <t>0001-3-2020-412</t>
  </si>
  <si>
    <t>IM</t>
  </si>
  <si>
    <t>ID</t>
  </si>
  <si>
    <t>IT</t>
  </si>
  <si>
    <t xml:space="preserve">IM: Dato inválido por mantenimiento o verificacion  de equipo 
</t>
  </si>
  <si>
    <t>ID: Insuficiencia de datos para calcular promedio (menor del 75%)</t>
  </si>
  <si>
    <t>IT: Invalido por coherencia temporal (se registran valores constantes por más de tres horas consecutivas)</t>
  </si>
  <si>
    <t>Evaluación ambiental de seguimiento de la calidad del aire en el área de influencia del complejo metalúrgico La Oroya, ubicado en el distrito La Oroya, provincia Yauli, departamento Junín en abril de 2020</t>
  </si>
  <si>
    <t>No aplica</t>
  </si>
  <si>
    <t>AF</t>
  </si>
  <si>
    <t>ND</t>
  </si>
  <si>
    <t xml:space="preserve">AF: Datos no disponibles por actualizacion del programa del Datalogger
</t>
  </si>
  <si>
    <t>ND: Datos no disponibles por problemas de conexión entre el analizador de SO₂ y el datalogger</t>
  </si>
  <si>
    <t>Evaluación ambiental de seguimiento de la calidad del aire en el área de influencia del complejo metalúrgico La Oroya, ubicado en el distrito La Oroya, provincia Yauli, departamento Junín en mayo de 2020</t>
  </si>
  <si>
    <t>CT</t>
  </si>
  <si>
    <t>CT: Dato que no cumple con la coherencia temporal (se registran valores constantes por más de tres horas consecutivas)</t>
  </si>
  <si>
    <t>Evaluación ambiental de seguimiento de la calidad del aire en el área de influencia del complejo metalúrgico La Oroya, ubicado en el distrito La Oroya, provincia Yauli, departamento Junín en junio de 2020</t>
  </si>
  <si>
    <t>Evaluación ambiental de seguimiento de la calidad del aire en el área de influencia del complejo metalúrgico La Oroya, ubicado en el distrito La Oroya, provincia Yauli, departamento Junín en julio de 2020</t>
  </si>
  <si>
    <t>02-0007-2020-412</t>
  </si>
  <si>
    <t>EE</t>
  </si>
  <si>
    <t>VF</t>
  </si>
  <si>
    <t>ID: Insuficiencia de datos, dato no calculado por no cumplir con la mínima suficiencia de datos (45 minutos)</t>
  </si>
  <si>
    <t>IE: Interrupción electrica, dato no registrado en el equipo porque no cuenta con fluido electrico para su operación</t>
  </si>
  <si>
    <t>EE: Evaluación de especialista, dato que no cumple los criterios del especialista a cargo de la validación</t>
  </si>
  <si>
    <t>VF: Verificación de equipo, dato no registrado debido a las actividades de verificacion del equipo de medición</t>
  </si>
  <si>
    <t>0012-0008-2020-412</t>
  </si>
  <si>
    <t>Evaluación ambiental de seguimiento de la calidad del aire en el área de influencia del complejo metalúrgico La Oroya, ubicado en el distrito La Oroya, provincia Yauli, departamento Junín en agosto de 2020</t>
  </si>
  <si>
    <t>Evaluación ambiental de seguimiento de la calidad del aire en el área de influencia del complejo metalúrgico La Oroya, ubicado en el distrito La Oroya, provincia Yauli, departamento Junín en setiembre de 2020</t>
  </si>
  <si>
    <t>0017-9-2020-412</t>
  </si>
  <si>
    <t>450i</t>
  </si>
  <si>
    <t>MA</t>
  </si>
  <si>
    <t>MA: Mantenimiento correctivo de: estructura interna de caseta, aire acondicionado, sistema eléctrico, reforzamiento de techo, barandas y cambio de manifold</t>
  </si>
  <si>
    <t>Evaluación ambiental de seguimiento de la calidad del aire en el área de influencia del complejo metalúrgico La Oroya, ubicado en el distrito La Oroya, provincia Yauli, departamento Junín en octubre de 2020</t>
  </si>
  <si>
    <t>CA</t>
  </si>
  <si>
    <t>CA: Calibracion de equipo</t>
  </si>
  <si>
    <t>ID: Insuficiencia de datos, dato no calculado por no cumplir con la mínima suficiencia de datos (3 horas)</t>
  </si>
  <si>
    <t>Evaluación de seguimiento de la calidad del aire en el área de influencia del complejo metalúrgico La Oroya, ubicado en el distrito La Oroya, provincia Yauli, departamento Junín de enero a octubre de 2020</t>
  </si>
  <si>
    <t>0004-1-2020-412, 0004-2-2020-412 0001-3-2020-412, 0002-7-2020-412
0012-8-2020-412, 0017-9-2020-412</t>
  </si>
  <si>
    <t>ND: Dato no disponible por problemas de conexión entre el analizador de SO₂ y el datalogger</t>
  </si>
  <si>
    <t>IF</t>
  </si>
  <si>
    <t>IA</t>
  </si>
  <si>
    <t>EE: Dato que no cumple los criterios del especialista a cargo de la validacion (IA)</t>
  </si>
  <si>
    <t>AF: Actualizacion de firmware del equipo datalogger</t>
  </si>
  <si>
    <t>IF: Dato no valido por funcionamiento tecnico del equipo</t>
  </si>
  <si>
    <t xml:space="preserve">MA: Dato inválido por mantenimiento o verificacion  de equipo (IM)
</t>
  </si>
  <si>
    <t>&lt;: Debajo del límite de detección</t>
  </si>
  <si>
    <r>
      <t xml:space="preserve">N.D.: </t>
    </r>
    <r>
      <rPr>
        <sz val="9"/>
        <color theme="1"/>
        <rFont val="Arial"/>
        <family val="2"/>
      </rPr>
      <t>No detectable</t>
    </r>
  </si>
  <si>
    <t>CONCENTRACIÓN DE PLOMO MENSUAL (µg/m³)</t>
  </si>
  <si>
    <t>FECHA</t>
  </si>
  <si>
    <t>Promedio mensual (µg/m³)</t>
  </si>
  <si>
    <r>
      <t>Volumen de muestreo (m</t>
    </r>
    <r>
      <rPr>
        <b/>
        <vertAlign val="superscript"/>
        <sz val="9"/>
        <color theme="1"/>
        <rFont val="Arial"/>
        <family val="2"/>
      </rPr>
      <t>3</t>
    </r>
    <r>
      <rPr>
        <b/>
        <sz val="9"/>
        <color theme="1"/>
        <rFont val="Arial"/>
        <family val="2"/>
      </rPr>
      <t>)</t>
    </r>
  </si>
  <si>
    <t>Enero</t>
  </si>
  <si>
    <r>
      <t>Volumen de 
muestreo (m</t>
    </r>
    <r>
      <rPr>
        <b/>
        <vertAlign val="superscript"/>
        <sz val="9"/>
        <color theme="1"/>
        <rFont val="Arial"/>
        <family val="2"/>
      </rPr>
      <t>3</t>
    </r>
    <r>
      <rPr>
        <b/>
        <sz val="9"/>
        <color theme="1"/>
        <rFont val="Arial"/>
        <family val="2"/>
      </rPr>
      <t>)</t>
    </r>
  </si>
  <si>
    <t>HI VOL</t>
  </si>
  <si>
    <t>Periodo de muestreo (m)</t>
  </si>
  <si>
    <t>Presión ambiental (mm Hg)</t>
  </si>
  <si>
    <t>Po/Pa</t>
  </si>
  <si>
    <t xml:space="preserve">Flujo de muestreo (m³/min) </t>
  </si>
  <si>
    <r>
      <t>Volumen muestreado a temperatura ambiente en m</t>
    </r>
    <r>
      <rPr>
        <b/>
        <vertAlign val="superscript"/>
        <sz val="8"/>
        <rFont val="Arial"/>
        <family val="2"/>
      </rPr>
      <t xml:space="preserve">3 </t>
    </r>
    <r>
      <rPr>
        <b/>
        <sz val="8"/>
        <rFont val="Arial"/>
        <family val="2"/>
      </rPr>
      <t>(Va)*</t>
    </r>
  </si>
  <si>
    <r>
      <t>Volumen muestreado 10°c (m</t>
    </r>
    <r>
      <rPr>
        <vertAlign val="superscript"/>
        <sz val="10"/>
        <rFont val="Arial"/>
        <family val="2"/>
      </rPr>
      <t>3</t>
    </r>
    <r>
      <rPr>
        <sz val="10"/>
        <rFont val="Arial"/>
        <family val="2"/>
      </rPr>
      <t>)</t>
    </r>
  </si>
  <si>
    <r>
      <t xml:space="preserve">(*) En el caso del material particulado y las sustancias que deben analizarse en la fase de partículas (metales, iones, carbonáceas, otros), el </t>
    </r>
    <r>
      <rPr>
        <b/>
        <sz val="8"/>
        <rFont val="Arial"/>
        <family val="2"/>
      </rPr>
      <t>volumen de muestreo</t>
    </r>
    <r>
      <rPr>
        <sz val="8"/>
        <rFont val="Arial"/>
        <family val="2"/>
      </rPr>
      <t xml:space="preserve"> se debe expresar en las condiciones ambientales (volumen actual) en términos de temperatura ambiental y presión atmosférica promedio, medidas durante el período de muestreo. (Sección L.1.3 Cálculo de concentraciones señalada en el Protocolo de Monitoreo de la Calidad del aire del MINAM - D.S. N° 010-2019-MINAM).
(**) Fuente: Informe de Ensayo N° 34573/2020 del laboratorio ALS LS Perú
"-" : No aplica.</t>
    </r>
  </si>
  <si>
    <r>
      <t>Metal/Otros medido en PM</t>
    </r>
    <r>
      <rPr>
        <b/>
        <vertAlign val="subscript"/>
        <sz val="9"/>
        <rFont val="Arial"/>
        <family val="2"/>
      </rPr>
      <t>10</t>
    </r>
  </si>
  <si>
    <t>&lt;0,0541</t>
  </si>
  <si>
    <t>&lt;0,010</t>
  </si>
  <si>
    <t>&lt;0,021</t>
  </si>
  <si>
    <t>&lt;0,09</t>
  </si>
  <si>
    <t>&lt;191,7</t>
  </si>
  <si>
    <t>Fosforo</t>
  </si>
  <si>
    <t>&lt;0,421</t>
  </si>
  <si>
    <t>&lt;22,1</t>
  </si>
  <si>
    <t>&lt;0,008</t>
  </si>
  <si>
    <t>&lt;0,0071</t>
  </si>
  <si>
    <t>Fuente: Informe de Ensayo N° 34573/2020 del laboratorio ALS LS Perú</t>
  </si>
  <si>
    <t>CONCENTRACIÓN DE METALES/OTROS</t>
  </si>
  <si>
    <t>AAQC- Ontario (µg/m³)</t>
  </si>
  <si>
    <t>Pb en PM₁₀</t>
  </si>
  <si>
    <r>
      <t>Volumen de muestreo a 10°C (m</t>
    </r>
    <r>
      <rPr>
        <b/>
        <vertAlign val="superscript"/>
        <sz val="9"/>
        <color theme="1"/>
        <rFont val="Arial"/>
        <family val="2"/>
      </rPr>
      <t>3</t>
    </r>
    <r>
      <rPr>
        <b/>
        <sz val="9"/>
        <color theme="1"/>
        <rFont val="Arial"/>
        <family val="2"/>
      </rPr>
      <t xml:space="preserve"> )</t>
    </r>
  </si>
  <si>
    <t>µg/m³</t>
  </si>
  <si>
    <t>N.D.</t>
  </si>
  <si>
    <t>PM10</t>
  </si>
  <si>
    <r>
      <t>PM</t>
    </r>
    <r>
      <rPr>
        <vertAlign val="subscript"/>
        <sz val="8"/>
        <rFont val="Arial"/>
        <family val="2"/>
      </rPr>
      <t>10</t>
    </r>
  </si>
  <si>
    <t>Julio</t>
  </si>
  <si>
    <t>Volumen a condicionales ambientales (m³)</t>
  </si>
  <si>
    <t>ECA Pb en PM₁₀</t>
  </si>
  <si>
    <t>Tabla 4.1. Concentraciones horarias de SO₂</t>
  </si>
  <si>
    <t>Tabla 4.2. Concentraciones horarias de SO₂</t>
  </si>
  <si>
    <t>Tabla 4.3. Concentraciones horarias de SO₂</t>
  </si>
  <si>
    <t>Tabla 4.4. Concentraciones horarias de SO₂</t>
  </si>
  <si>
    <t>Tabla 4.5. Concentraciones horarias de SO₂</t>
  </si>
  <si>
    <t>Tabla 4.6. Concentraciones horarias de SO₂</t>
  </si>
  <si>
    <t>Tabla 4.7, Concentraciones horarias de SO₂</t>
  </si>
  <si>
    <t>Tabla 4.8. Concentraciones horarias y 24 horas de SO₂</t>
  </si>
  <si>
    <t>Tabla 4.9. Concentraciones horarias y 24 horas de SO₂</t>
  </si>
  <si>
    <t>Tabla 4.10. Concentraciones horarias y 24 horas de SO₂</t>
  </si>
  <si>
    <t>Tabla 4.11. Concentraciones promedio móvil de 3 horas de SO₂</t>
  </si>
  <si>
    <t>Tabla 4.12. Concentraciones promedio móvil de 3 horas de SO₂</t>
  </si>
  <si>
    <t>Tabla 4.13. Concentraciones promedio móvil de 3 horas de SO₂</t>
  </si>
  <si>
    <t>Tabla 4.14. Concentraciones promedio móvil de 3 horas de SO₂</t>
  </si>
  <si>
    <t>Tabla 4.15. Concentraciones promedio móvil de 3 horas de SO₂</t>
  </si>
  <si>
    <t>Tabla 4.16. Concentraciones promedio móvil de 3 horas de SO₂</t>
  </si>
  <si>
    <t>Tabla 4.17. Concentraciones promedio móvil de 3 horas de SO₂</t>
  </si>
  <si>
    <t>Tabla 4.18. Concentraciones promedio móvil de 3 horas de SO₂</t>
  </si>
  <si>
    <t>Tabla 4.19. Concentraciones promedio móvil de 3 horas de SO₂</t>
  </si>
  <si>
    <t>Tabla 4.20. Concentraciones promedio móvil de 3 horas de SO₂</t>
  </si>
  <si>
    <t xml:space="preserve">Tabla 4.21. Datos Meteorológicos </t>
  </si>
  <si>
    <t>Tabla 4.22. Promedio de datos meteorológicos
(según periodo de muestreo)</t>
  </si>
  <si>
    <t>Tabla 4.23. Promedios diarios de temperatura y presión para el cálculo de concentración</t>
  </si>
  <si>
    <r>
      <t>Tabla 4.24.</t>
    </r>
    <r>
      <rPr>
        <b/>
        <sz val="12"/>
        <color rgb="FFFF0000"/>
        <rFont val="Arial"/>
        <family val="2"/>
      </rPr>
      <t xml:space="preserve"> </t>
    </r>
    <r>
      <rPr>
        <b/>
        <sz val="12"/>
        <color theme="0"/>
        <rFont val="Arial"/>
        <family val="2"/>
      </rPr>
      <t>Flujo de muestreo promedio para muestreadores de alto volumen</t>
    </r>
  </si>
  <si>
    <r>
      <t>Tabla 4.25. Concentración de PM</t>
    </r>
    <r>
      <rPr>
        <b/>
        <vertAlign val="subscript"/>
        <sz val="12"/>
        <color theme="0"/>
        <rFont val="Arial"/>
        <family val="2"/>
      </rPr>
      <t>10</t>
    </r>
    <r>
      <rPr>
        <b/>
        <sz val="12"/>
        <color theme="0"/>
        <rFont val="Arial"/>
        <family val="2"/>
      </rPr>
      <t xml:space="preserve"> y el volumen muestreado de metales - alto volumen</t>
    </r>
  </si>
  <si>
    <r>
      <t>Tabla 4.26. Concentración de metales en PM</t>
    </r>
    <r>
      <rPr>
        <b/>
        <vertAlign val="subscript"/>
        <sz val="12"/>
        <color theme="0"/>
        <rFont val="Arial"/>
        <family val="2"/>
      </rPr>
      <t xml:space="preserve">10 </t>
    </r>
    <r>
      <rPr>
        <b/>
        <sz val="12"/>
        <color theme="0"/>
        <rFont val="Arial"/>
        <family val="2"/>
      </rPr>
      <t>a condiciones ambientales</t>
    </r>
  </si>
  <si>
    <r>
      <t>Tabla 4.27. Volumen muestreado para metales en PM</t>
    </r>
    <r>
      <rPr>
        <b/>
        <vertAlign val="subscript"/>
        <sz val="12"/>
        <color theme="0"/>
        <rFont val="Arial"/>
        <family val="2"/>
      </rPr>
      <t xml:space="preserve">10 </t>
    </r>
    <r>
      <rPr>
        <b/>
        <sz val="12"/>
        <color theme="0"/>
        <rFont val="Arial"/>
        <family val="2"/>
      </rPr>
      <t>a temperatura de 10°C</t>
    </r>
  </si>
  <si>
    <r>
      <t>Tabla 4.28. Concentración de metales en PM</t>
    </r>
    <r>
      <rPr>
        <b/>
        <vertAlign val="subscript"/>
        <sz val="12"/>
        <color theme="0"/>
        <rFont val="Arial"/>
        <family val="2"/>
      </rPr>
      <t xml:space="preserve">10 </t>
    </r>
    <r>
      <rPr>
        <b/>
        <sz val="12"/>
        <color theme="0"/>
        <rFont val="Arial"/>
        <family val="2"/>
      </rPr>
      <t xml:space="preserve">a temperatura de 10°C </t>
    </r>
  </si>
  <si>
    <t>Tabla 4.29. Promedio de datos meteorológicos
(según periodo de muestreo)</t>
  </si>
  <si>
    <t>Tabla 4.30 Promedios diarios de temperatura y presión para el cálculo de concentración</t>
  </si>
  <si>
    <t>Tabla 4.31. Flujo de muestreo promedio para muestreadores de alto volumen</t>
  </si>
  <si>
    <t>Tabla 4.32. Concentración de PM10 y el volumen muestreado de metales - alto volumen, a temperatura ambiente y 10° C</t>
  </si>
  <si>
    <t xml:space="preserve">Tabla 4.33. Concentración de metales en PM10 a temperatura de 10°C </t>
  </si>
  <si>
    <t>Tabla 4.34. Concentración de metales en PM10 a condiciones ambientales</t>
  </si>
  <si>
    <r>
      <t>µg/m</t>
    </r>
    <r>
      <rPr>
        <b/>
        <vertAlign val="superscript"/>
        <sz val="9"/>
        <color theme="1"/>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</si>
</sst>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00"/>
    <numFmt numFmtId="165" formatCode="0.0"/>
    <numFmt numFmtId="166" formatCode="\&lt;#0.00"/>
    <numFmt numFmtId="167" formatCode="[h]:mm"/>
    <numFmt numFmtId="168" formatCode="[h]"/>
    <numFmt numFmtId="169" formatCode="0.0000"/>
    <numFmt numFmtId="170" formatCode="yyyy/mm/dd\ hh:mm"/>
    <numFmt numFmtId="171" formatCode="0.00000"/>
  </numFmts>
  <fonts count="47" x14ac:knownFonts="1">
    <font>
      <sz val="10"/>
      <name val="Arial"/>
    </font>
    <font>
      <sz val="11"/>
      <color theme="1"/>
      <name val="Calibri"/>
      <family val="2"/>
      <scheme val="minor"/>
    </font>
    <font>
      <sz val="11"/>
      <color theme="1"/>
      <name val="Calibri"/>
      <family val="2"/>
      <scheme val="minor"/>
    </font>
    <font>
      <sz val="8"/>
      <name val="Arial"/>
      <family val="2"/>
    </font>
    <font>
      <sz val="10"/>
      <name val="Arial"/>
      <family val="2"/>
    </font>
    <font>
      <sz val="10"/>
      <color theme="1"/>
      <name val="Arial"/>
      <family val="2"/>
    </font>
    <font>
      <b/>
      <sz val="10"/>
      <color theme="1"/>
      <name val="Arial"/>
      <family val="2"/>
    </font>
    <font>
      <b/>
      <sz val="10"/>
      <name val="Arial"/>
      <family val="2"/>
    </font>
    <font>
      <b/>
      <sz val="14"/>
      <name val="Arial"/>
      <family val="2"/>
    </font>
    <font>
      <b/>
      <sz val="8"/>
      <name val="Arial"/>
      <family val="2"/>
    </font>
    <font>
      <b/>
      <sz val="10"/>
      <color theme="0"/>
      <name val="Arial"/>
      <family val="2"/>
    </font>
    <font>
      <b/>
      <sz val="12"/>
      <color theme="0"/>
      <name val="Arial"/>
      <family val="2"/>
    </font>
    <font>
      <b/>
      <sz val="10"/>
      <name val="Calibri"/>
      <family val="2"/>
    </font>
    <font>
      <b/>
      <vertAlign val="subscript"/>
      <sz val="8"/>
      <name val="Arial"/>
      <family val="2"/>
    </font>
    <font>
      <b/>
      <vertAlign val="superscript"/>
      <sz val="8"/>
      <name val="Arial"/>
      <family val="2"/>
    </font>
    <font>
      <b/>
      <sz val="9"/>
      <name val="Arial"/>
      <family val="2"/>
    </font>
    <font>
      <b/>
      <sz val="8"/>
      <name val="Calibri"/>
      <family val="2"/>
    </font>
    <font>
      <b/>
      <sz val="9"/>
      <color theme="1"/>
      <name val="Arial"/>
      <family val="2"/>
    </font>
    <font>
      <sz val="9"/>
      <name val="Arial"/>
      <family val="2"/>
    </font>
    <font>
      <sz val="9"/>
      <color theme="1"/>
      <name val="Arial"/>
      <family val="2"/>
    </font>
    <font>
      <b/>
      <sz val="9"/>
      <color theme="0"/>
      <name val="Arial"/>
      <family val="2"/>
    </font>
    <font>
      <sz val="9"/>
      <color rgb="FF000000"/>
      <name val="Arial"/>
      <family val="2"/>
    </font>
    <font>
      <b/>
      <vertAlign val="superscript"/>
      <sz val="9"/>
      <color theme="1"/>
      <name val="Arial"/>
      <family val="2"/>
    </font>
    <font>
      <vertAlign val="superscript"/>
      <sz val="9"/>
      <color theme="1"/>
      <name val="Arial"/>
      <family val="2"/>
    </font>
    <font>
      <b/>
      <vertAlign val="subscript"/>
      <sz val="9"/>
      <color theme="1"/>
      <name val="Arial"/>
      <family val="2"/>
    </font>
    <font>
      <b/>
      <sz val="8"/>
      <color theme="1"/>
      <name val="Arial"/>
      <family val="2"/>
    </font>
    <font>
      <sz val="8"/>
      <color theme="1"/>
      <name val="Arial"/>
      <family val="2"/>
    </font>
    <font>
      <sz val="10"/>
      <color indexed="10"/>
      <name val="Arial"/>
      <family val="2"/>
    </font>
    <font>
      <sz val="9"/>
      <color indexed="8"/>
      <name val="Arial"/>
      <family val="2"/>
    </font>
    <font>
      <vertAlign val="subscript"/>
      <sz val="8"/>
      <name val="Arial"/>
      <family val="2"/>
    </font>
    <font>
      <b/>
      <vertAlign val="subscript"/>
      <sz val="12"/>
      <color theme="0"/>
      <name val="Arial"/>
      <family val="2"/>
    </font>
    <font>
      <sz val="8"/>
      <color theme="0" tint="-0.499984740745262"/>
      <name val="Arial"/>
      <family val="2"/>
    </font>
    <font>
      <sz val="9"/>
      <color theme="0" tint="-0.499984740745262"/>
      <name val="Arial"/>
      <family val="2"/>
    </font>
    <font>
      <b/>
      <sz val="12"/>
      <color rgb="FFFF0000"/>
      <name val="Arial"/>
      <family val="2"/>
    </font>
    <font>
      <sz val="10"/>
      <color theme="1"/>
      <name val="Calibri"/>
      <family val="2"/>
      <scheme val="minor"/>
    </font>
    <font>
      <b/>
      <sz val="12"/>
      <name val="Arial"/>
      <family val="2"/>
    </font>
    <font>
      <sz val="9"/>
      <color theme="1"/>
      <name val="Calibri"/>
      <family val="2"/>
      <scheme val="minor"/>
    </font>
    <font>
      <i/>
      <sz val="8"/>
      <color theme="1"/>
      <name val="Arial"/>
      <family val="2"/>
    </font>
    <font>
      <sz val="10"/>
      <color rgb="FFFF0000"/>
      <name val="Arial"/>
      <family val="2"/>
    </font>
    <font>
      <b/>
      <sz val="9"/>
      <color rgb="FF000000"/>
      <name val="Arial"/>
      <family val="2"/>
    </font>
    <font>
      <i/>
      <sz val="9"/>
      <color theme="1"/>
      <name val="Arial"/>
      <family val="2"/>
    </font>
    <font>
      <sz val="8"/>
      <color rgb="FF000000"/>
      <name val="Arial"/>
      <family val="2"/>
    </font>
    <font>
      <sz val="7"/>
      <color theme="1"/>
      <name val="Calibri"/>
      <family val="2"/>
      <scheme val="minor"/>
    </font>
    <font>
      <b/>
      <vertAlign val="subscript"/>
      <sz val="9"/>
      <name val="Arial"/>
      <family val="2"/>
    </font>
    <font>
      <sz val="10"/>
      <name val="Arial"/>
      <family val="2"/>
    </font>
    <font>
      <vertAlign val="superscript"/>
      <sz val="10"/>
      <name val="Arial"/>
      <family val="2"/>
    </font>
    <font>
      <b/>
      <sz val="14"/>
      <color theme="0"/>
      <name val="Arial"/>
      <family val="2"/>
    </font>
  </fonts>
  <fills count="19">
    <fill>
      <patternFill patternType="none"/>
    </fill>
    <fill>
      <patternFill patternType="gray125"/>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6"/>
        <bgColor theme="0"/>
      </patternFill>
    </fill>
    <fill>
      <patternFill patternType="solid">
        <fgColor theme="6" tint="0.79998168889431442"/>
        <bgColor theme="0"/>
      </patternFill>
    </fill>
    <fill>
      <patternFill patternType="solid">
        <fgColor theme="6" tint="0.39997558519241921"/>
        <bgColor theme="0"/>
      </patternFill>
    </fill>
    <fill>
      <patternFill patternType="solid">
        <fgColor rgb="FFFFFFFF"/>
        <bgColor theme="0"/>
      </patternFill>
    </fill>
    <fill>
      <patternFill patternType="solid">
        <fgColor theme="6" tint="-0.249977111117893"/>
        <bgColor theme="0"/>
      </patternFill>
    </fill>
    <fill>
      <patternFill patternType="solid">
        <fgColor rgb="FFFFFFCC"/>
        <bgColor theme="0"/>
      </patternFill>
    </fill>
    <fill>
      <patternFill patternType="solid">
        <fgColor theme="6" tint="0.59999389629810485"/>
        <bgColor theme="0"/>
      </patternFill>
    </fill>
    <fill>
      <patternFill patternType="solid">
        <fgColor rgb="FFFFFFCC"/>
        <bgColor indexed="64"/>
      </patternFill>
    </fill>
    <fill>
      <patternFill patternType="solid">
        <fgColor rgb="FF9BBB59"/>
        <bgColor indexed="64"/>
      </patternFill>
    </fill>
    <fill>
      <patternFill patternType="solid">
        <fgColor rgb="FF76933C"/>
        <bgColor theme="0"/>
      </patternFill>
    </fill>
    <fill>
      <patternFill patternType="solid">
        <fgColor theme="6" tint="0.39997558519241921"/>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rgb="FF9999FF"/>
        <bgColor indexed="64"/>
      </patternFill>
    </fill>
  </fills>
  <borders count="76">
    <border>
      <left/>
      <right/>
      <top/>
      <bottom/>
      <diagonal/>
    </border>
    <border>
      <left/>
      <right/>
      <top/>
      <bottom style="thin">
        <color indexed="64"/>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right/>
      <top style="medium">
        <color rgb="FF00B050"/>
      </top>
      <bottom/>
      <diagonal/>
    </border>
    <border>
      <left/>
      <right/>
      <top/>
      <bottom style="medium">
        <color rgb="FF00B050"/>
      </bottom>
      <diagonal/>
    </border>
    <border>
      <left style="medium">
        <color rgb="FF00B050"/>
      </left>
      <right style="medium">
        <color rgb="FF00B050"/>
      </right>
      <top style="medium">
        <color rgb="FF00B050"/>
      </top>
      <bottom/>
      <diagonal/>
    </border>
    <border>
      <left style="medium">
        <color rgb="FF00B050"/>
      </left>
      <right style="medium">
        <color rgb="FF00B050"/>
      </right>
      <top/>
      <bottom/>
      <diagonal/>
    </border>
    <border>
      <left style="medium">
        <color rgb="FF00B050"/>
      </left>
      <right style="medium">
        <color rgb="FF00B050"/>
      </right>
      <top/>
      <bottom style="medium">
        <color rgb="FF00B050"/>
      </bottom>
      <diagonal/>
    </border>
    <border>
      <left style="medium">
        <color rgb="FF00B050"/>
      </left>
      <right/>
      <top style="medium">
        <color rgb="FF00B050"/>
      </top>
      <bottom/>
      <diagonal/>
    </border>
    <border>
      <left style="medium">
        <color rgb="FF00B050"/>
      </left>
      <right/>
      <top/>
      <bottom/>
      <diagonal/>
    </border>
    <border>
      <left style="medium">
        <color rgb="FF00B050"/>
      </left>
      <right/>
      <top/>
      <bottom style="medium">
        <color rgb="FF00B05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style="thin">
        <color indexed="64"/>
      </right>
      <top/>
      <bottom style="thin">
        <color indexed="64"/>
      </bottom>
      <diagonal/>
    </border>
    <border>
      <left/>
      <right style="thin">
        <color rgb="FF00B050"/>
      </right>
      <top style="medium">
        <color rgb="FF00B050"/>
      </top>
      <bottom/>
      <diagonal/>
    </border>
    <border>
      <left/>
      <right style="thin">
        <color rgb="FF00B050"/>
      </right>
      <top/>
      <bottom/>
      <diagonal/>
    </border>
    <border>
      <left/>
      <right style="thin">
        <color rgb="FF00B050"/>
      </right>
      <top/>
      <bottom style="medium">
        <color rgb="FF00B050"/>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bottom style="thin">
        <color rgb="FF00B050"/>
      </bottom>
      <diagonal/>
    </border>
    <border>
      <left style="thin">
        <color rgb="FF00B050"/>
      </left>
      <right/>
      <top/>
      <bottom/>
      <diagonal/>
    </border>
    <border>
      <left style="thin">
        <color rgb="FF00B050"/>
      </left>
      <right/>
      <top style="thin">
        <color rgb="FF00B050"/>
      </top>
      <bottom/>
      <diagonal/>
    </border>
    <border>
      <left/>
      <right/>
      <top style="thin">
        <color rgb="FF00B050"/>
      </top>
      <bottom/>
      <diagonal/>
    </border>
    <border>
      <left style="thin">
        <color rgb="FF00B050"/>
      </left>
      <right/>
      <top/>
      <bottom style="thin">
        <color rgb="FF00B050"/>
      </bottom>
      <diagonal/>
    </border>
    <border>
      <left style="medium">
        <color rgb="FF92D050"/>
      </left>
      <right/>
      <top style="medium">
        <color rgb="FF92D050"/>
      </top>
      <bottom/>
      <diagonal/>
    </border>
    <border>
      <left/>
      <right/>
      <top style="medium">
        <color rgb="FF92D050"/>
      </top>
      <bottom/>
      <diagonal/>
    </border>
    <border>
      <left style="medium">
        <color rgb="FF92D050"/>
      </left>
      <right/>
      <top/>
      <bottom/>
      <diagonal/>
    </border>
    <border>
      <left style="medium">
        <color rgb="FF92D050"/>
      </left>
      <right/>
      <top/>
      <bottom style="medium">
        <color rgb="FF92D050"/>
      </bottom>
      <diagonal/>
    </border>
    <border>
      <left/>
      <right/>
      <top/>
      <bottom style="medium">
        <color rgb="FF92D050"/>
      </bottom>
      <diagonal/>
    </border>
    <border>
      <left/>
      <right style="thin">
        <color rgb="FF00B050"/>
      </right>
      <top style="thin">
        <color rgb="FF00B050"/>
      </top>
      <bottom/>
      <diagonal/>
    </border>
    <border>
      <left/>
      <right style="thin">
        <color rgb="FF00B050"/>
      </right>
      <top/>
      <bottom style="thin">
        <color rgb="FF00B05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rgb="FF92D050"/>
      </left>
      <right style="thin">
        <color rgb="FF92D050"/>
      </right>
      <top style="thin">
        <color rgb="FF92D050"/>
      </top>
      <bottom style="thin">
        <color rgb="FF92D050"/>
      </bottom>
      <diagonal/>
    </border>
    <border>
      <left style="thin">
        <color rgb="FF92D050"/>
      </left>
      <right/>
      <top style="thin">
        <color rgb="FF92D050"/>
      </top>
      <bottom/>
      <diagonal/>
    </border>
    <border>
      <left/>
      <right/>
      <top style="thin">
        <color rgb="FF92D050"/>
      </top>
      <bottom/>
      <diagonal/>
    </border>
    <border>
      <left/>
      <right style="thin">
        <color rgb="FF92D050"/>
      </right>
      <top style="thin">
        <color rgb="FF92D050"/>
      </top>
      <bottom/>
      <diagonal/>
    </border>
    <border>
      <left style="thin">
        <color rgb="FF92D050"/>
      </left>
      <right/>
      <top/>
      <bottom/>
      <diagonal/>
    </border>
    <border>
      <left/>
      <right style="thin">
        <color rgb="FF92D050"/>
      </right>
      <top/>
      <bottom/>
      <diagonal/>
    </border>
    <border>
      <left style="thin">
        <color rgb="FF92D050"/>
      </left>
      <right/>
      <top/>
      <bottom style="thin">
        <color rgb="FF92D050"/>
      </bottom>
      <diagonal/>
    </border>
    <border>
      <left/>
      <right/>
      <top/>
      <bottom style="thin">
        <color rgb="FF92D050"/>
      </bottom>
      <diagonal/>
    </border>
    <border>
      <left/>
      <right style="thin">
        <color rgb="FF92D050"/>
      </right>
      <top/>
      <bottom style="thin">
        <color rgb="FF92D050"/>
      </bottom>
      <diagonal/>
    </border>
  </borders>
  <cellStyleXfs count="7">
    <xf numFmtId="0" fontId="0" fillId="0" borderId="0"/>
    <xf numFmtId="0" fontId="4" fillId="0" borderId="0"/>
    <xf numFmtId="0" fontId="27" fillId="0" borderId="0">
      <alignment vertical="top"/>
    </xf>
    <xf numFmtId="0" fontId="2" fillId="0" borderId="0"/>
    <xf numFmtId="43" fontId="44" fillId="0" borderId="0" applyFont="0" applyFill="0" applyBorder="0" applyAlignment="0" applyProtection="0"/>
    <xf numFmtId="0" fontId="1" fillId="0" borderId="0"/>
    <xf numFmtId="0" fontId="1" fillId="0" borderId="0"/>
  </cellStyleXfs>
  <cellXfs count="603">
    <xf numFmtId="0" fontId="0" fillId="0" borderId="0" xfId="0"/>
    <xf numFmtId="0" fontId="4" fillId="0" borderId="0" xfId="1"/>
    <xf numFmtId="0" fontId="4" fillId="2" borderId="0" xfId="1" applyFont="1" applyFill="1"/>
    <xf numFmtId="0" fontId="4" fillId="0" borderId="0" xfId="1" applyFont="1"/>
    <xf numFmtId="0" fontId="3" fillId="0" borderId="0" xfId="1" applyFont="1"/>
    <xf numFmtId="0" fontId="7" fillId="0" borderId="0" xfId="1" applyFont="1" applyFill="1" applyBorder="1" applyAlignment="1">
      <alignment horizontal="center" vertical="center"/>
    </xf>
    <xf numFmtId="0" fontId="4" fillId="0" borderId="0" xfId="1" applyFont="1" applyFill="1"/>
    <xf numFmtId="0" fontId="4" fillId="0" borderId="0" xfId="0" applyFont="1"/>
    <xf numFmtId="0" fontId="3" fillId="0" borderId="0" xfId="1" applyFont="1" applyAlignment="1">
      <alignment vertical="center"/>
    </xf>
    <xf numFmtId="0" fontId="7" fillId="0" borderId="0" xfId="0" applyFont="1" applyAlignment="1">
      <alignment horizontal="right"/>
    </xf>
    <xf numFmtId="0" fontId="4" fillId="0" borderId="0" xfId="1" applyFont="1" applyAlignment="1">
      <alignment horizontal="center" vertical="center"/>
    </xf>
    <xf numFmtId="0" fontId="4" fillId="0" borderId="0" xfId="1" applyFont="1" applyBorder="1"/>
    <xf numFmtId="0" fontId="19" fillId="0" borderId="0" xfId="0" applyFont="1"/>
    <xf numFmtId="0" fontId="19" fillId="0" borderId="0" xfId="0" applyFont="1" applyAlignment="1">
      <alignment horizontal="center"/>
    </xf>
    <xf numFmtId="0" fontId="19" fillId="0" borderId="0" xfId="0" applyFont="1" applyAlignment="1">
      <alignment horizontal="center" vertical="center"/>
    </xf>
    <xf numFmtId="0" fontId="18" fillId="0" borderId="0" xfId="0" applyFont="1"/>
    <xf numFmtId="0" fontId="17" fillId="0" borderId="0" xfId="0" applyFont="1"/>
    <xf numFmtId="0" fontId="19" fillId="0" borderId="0" xfId="0" applyFont="1" applyFill="1"/>
    <xf numFmtId="0" fontId="18" fillId="0" borderId="0" xfId="0" applyFont="1" applyAlignment="1">
      <alignment vertical="center"/>
    </xf>
    <xf numFmtId="0" fontId="3" fillId="0" borderId="0" xfId="0" applyFont="1"/>
    <xf numFmtId="0" fontId="19" fillId="3" borderId="0" xfId="0" applyFont="1" applyFill="1"/>
    <xf numFmtId="0" fontId="19" fillId="3" borderId="0" xfId="0" applyFont="1" applyFill="1" applyAlignment="1">
      <alignment horizontal="center"/>
    </xf>
    <xf numFmtId="0" fontId="19" fillId="3" borderId="0" xfId="0" applyFont="1" applyFill="1" applyAlignment="1">
      <alignment horizontal="center" vertical="center"/>
    </xf>
    <xf numFmtId="0" fontId="18" fillId="3" borderId="0" xfId="0" applyFont="1" applyFill="1"/>
    <xf numFmtId="0" fontId="18" fillId="4" borderId="10" xfId="0" applyFont="1" applyFill="1" applyBorder="1" applyAlignment="1">
      <alignment horizontal="center"/>
    </xf>
    <xf numFmtId="0" fontId="18" fillId="4" borderId="5" xfId="0" applyFont="1" applyFill="1" applyBorder="1" applyAlignment="1">
      <alignment horizontal="center"/>
    </xf>
    <xf numFmtId="0" fontId="18" fillId="4" borderId="11" xfId="0" applyFont="1" applyFill="1" applyBorder="1" applyAlignment="1">
      <alignment horizontal="center"/>
    </xf>
    <xf numFmtId="0" fontId="18" fillId="4" borderId="0" xfId="0" applyFont="1" applyFill="1" applyBorder="1" applyAlignment="1">
      <alignment horizontal="center"/>
    </xf>
    <xf numFmtId="0" fontId="18" fillId="4" borderId="12" xfId="0" applyFont="1" applyFill="1" applyBorder="1" applyAlignment="1">
      <alignment horizontal="center"/>
    </xf>
    <xf numFmtId="0" fontId="18" fillId="4" borderId="6" xfId="0" applyFont="1" applyFill="1" applyBorder="1" applyAlignment="1">
      <alignment horizontal="center"/>
    </xf>
    <xf numFmtId="0" fontId="18" fillId="3" borderId="0" xfId="0" applyFont="1" applyFill="1" applyAlignment="1">
      <alignment vertical="center"/>
    </xf>
    <xf numFmtId="0" fontId="18" fillId="3" borderId="0" xfId="0" applyFont="1" applyFill="1" applyBorder="1" applyAlignment="1">
      <alignment horizontal="center" vertical="center"/>
    </xf>
    <xf numFmtId="0" fontId="20" fillId="3" borderId="0" xfId="0" applyFont="1" applyFill="1" applyBorder="1" applyAlignment="1">
      <alignment horizontal="center" vertical="center" wrapText="1"/>
    </xf>
    <xf numFmtId="0" fontId="19" fillId="3" borderId="0" xfId="0" applyFont="1" applyFill="1" applyBorder="1" applyAlignment="1">
      <alignment horizontal="center" vertical="center"/>
    </xf>
    <xf numFmtId="0" fontId="18" fillId="3" borderId="0" xfId="0" applyFont="1" applyFill="1" applyBorder="1" applyAlignment="1">
      <alignment vertical="center"/>
    </xf>
    <xf numFmtId="0" fontId="18" fillId="4" borderId="0" xfId="0" applyFont="1" applyFill="1"/>
    <xf numFmtId="0" fontId="17" fillId="3" borderId="0" xfId="0" applyFont="1" applyFill="1"/>
    <xf numFmtId="14" fontId="17" fillId="7" borderId="13" xfId="0" applyNumberFormat="1" applyFont="1" applyFill="1" applyBorder="1" applyAlignment="1">
      <alignment horizontal="center" vertical="center" wrapText="1"/>
    </xf>
    <xf numFmtId="0" fontId="21" fillId="3" borderId="13" xfId="0" applyFont="1" applyFill="1" applyBorder="1" applyAlignment="1">
      <alignment horizontal="center" vertical="center" wrapText="1"/>
    </xf>
    <xf numFmtId="0" fontId="19" fillId="3" borderId="13" xfId="0" applyFont="1" applyFill="1" applyBorder="1" applyAlignment="1">
      <alignment horizontal="center"/>
    </xf>
    <xf numFmtId="0" fontId="28" fillId="3" borderId="13" xfId="0" applyFont="1" applyFill="1" applyBorder="1" applyAlignment="1">
      <alignment horizontal="center" vertical="center"/>
    </xf>
    <xf numFmtId="0" fontId="21" fillId="8" borderId="0" xfId="0" applyFont="1" applyFill="1" applyBorder="1" applyAlignment="1">
      <alignment horizontal="center" vertical="center" wrapText="1"/>
    </xf>
    <xf numFmtId="0" fontId="21" fillId="3" borderId="0" xfId="0" applyFont="1" applyFill="1" applyBorder="1" applyAlignment="1">
      <alignment horizontal="center" vertical="center" wrapText="1"/>
    </xf>
    <xf numFmtId="0" fontId="19" fillId="3" borderId="0" xfId="0" applyFont="1" applyFill="1" applyBorder="1" applyAlignment="1">
      <alignment horizontal="center"/>
    </xf>
    <xf numFmtId="0" fontId="21" fillId="8" borderId="0" xfId="0" applyFont="1" applyFill="1" applyBorder="1" applyAlignment="1">
      <alignment horizontal="center" vertical="center"/>
    </xf>
    <xf numFmtId="0" fontId="17" fillId="3" borderId="0" xfId="0" quotePrefix="1" applyFont="1" applyFill="1" applyAlignment="1">
      <alignment horizontal="right" vertical="center"/>
    </xf>
    <xf numFmtId="166" fontId="21" fillId="3" borderId="0" xfId="0" applyNumberFormat="1" applyFont="1" applyFill="1" applyBorder="1" applyAlignment="1">
      <alignment horizontal="center" vertical="center" wrapText="1"/>
    </xf>
    <xf numFmtId="2" fontId="17" fillId="7" borderId="13" xfId="0" applyNumberFormat="1" applyFont="1" applyFill="1" applyBorder="1" applyAlignment="1">
      <alignment horizontal="center" vertical="center"/>
    </xf>
    <xf numFmtId="169" fontId="21" fillId="3" borderId="13" xfId="0" applyNumberFormat="1" applyFont="1" applyFill="1" applyBorder="1" applyAlignment="1">
      <alignment horizontal="center" vertical="center" wrapText="1"/>
    </xf>
    <xf numFmtId="165" fontId="21" fillId="3" borderId="0" xfId="0" applyNumberFormat="1" applyFont="1" applyFill="1" applyBorder="1" applyAlignment="1">
      <alignment horizontal="center" vertical="center" wrapText="1"/>
    </xf>
    <xf numFmtId="0" fontId="19" fillId="3" borderId="0" xfId="0" applyFont="1" applyFill="1" applyAlignment="1">
      <alignment vertical="top" wrapText="1"/>
    </xf>
    <xf numFmtId="0" fontId="4" fillId="4" borderId="0" xfId="1" applyFont="1" applyFill="1"/>
    <xf numFmtId="0" fontId="4" fillId="4" borderId="0" xfId="1" applyFont="1" applyFill="1" applyAlignment="1">
      <alignment horizontal="center" vertical="center"/>
    </xf>
    <xf numFmtId="0" fontId="4" fillId="3" borderId="0" xfId="1" applyFont="1" applyFill="1"/>
    <xf numFmtId="0" fontId="4" fillId="4" borderId="0" xfId="1" applyFont="1" applyFill="1" applyAlignment="1">
      <alignment horizontal="center"/>
    </xf>
    <xf numFmtId="0" fontId="4" fillId="3" borderId="0" xfId="1" applyFont="1" applyFill="1" applyAlignment="1">
      <alignment horizontal="center" vertical="center"/>
    </xf>
    <xf numFmtId="0" fontId="7" fillId="4" borderId="0" xfId="1" applyFont="1" applyFill="1" applyBorder="1" applyAlignment="1">
      <alignment vertical="center" wrapText="1"/>
    </xf>
    <xf numFmtId="0" fontId="6" fillId="6" borderId="13" xfId="1" applyFont="1" applyFill="1" applyBorder="1" applyAlignment="1">
      <alignment vertical="center"/>
    </xf>
    <xf numFmtId="0" fontId="5" fillId="10" borderId="13" xfId="1" applyFont="1" applyFill="1" applyBorder="1" applyAlignment="1">
      <alignment horizontal="center" vertical="center"/>
    </xf>
    <xf numFmtId="0" fontId="8" fillId="4" borderId="0" xfId="1" applyFont="1" applyFill="1" applyAlignment="1">
      <alignment vertical="center"/>
    </xf>
    <xf numFmtId="0" fontId="9" fillId="6" borderId="17" xfId="1" applyFont="1" applyFill="1" applyBorder="1" applyAlignment="1">
      <alignment horizontal="center" vertical="center"/>
    </xf>
    <xf numFmtId="0" fontId="8" fillId="4" borderId="0" xfId="1" applyFont="1" applyFill="1" applyAlignment="1">
      <alignment horizontal="center" vertical="center"/>
    </xf>
    <xf numFmtId="0" fontId="4" fillId="4" borderId="0" xfId="1" applyFont="1" applyFill="1" applyBorder="1"/>
    <xf numFmtId="0" fontId="7" fillId="4" borderId="0" xfId="1" applyFont="1" applyFill="1" applyBorder="1" applyAlignment="1">
      <alignment horizontal="center" vertical="center"/>
    </xf>
    <xf numFmtId="0" fontId="8" fillId="4" borderId="0" xfId="1" applyFont="1" applyFill="1" applyBorder="1" applyAlignment="1">
      <alignment horizontal="center" vertical="center"/>
    </xf>
    <xf numFmtId="0" fontId="3" fillId="10" borderId="18" xfId="1" applyFont="1" applyFill="1" applyBorder="1" applyAlignment="1"/>
    <xf numFmtId="0" fontId="3" fillId="10" borderId="19" xfId="1" applyFont="1" applyFill="1" applyBorder="1" applyAlignment="1"/>
    <xf numFmtId="0" fontId="3" fillId="3" borderId="0" xfId="1" applyFont="1" applyFill="1"/>
    <xf numFmtId="165" fontId="3" fillId="10" borderId="18" xfId="1" applyNumberFormat="1" applyFont="1" applyFill="1" applyBorder="1" applyAlignment="1">
      <alignment vertical="center"/>
    </xf>
    <xf numFmtId="0" fontId="3" fillId="10" borderId="19" xfId="1" applyFont="1" applyFill="1" applyBorder="1" applyAlignment="1">
      <alignment vertical="center"/>
    </xf>
    <xf numFmtId="0" fontId="4" fillId="3" borderId="0" xfId="1" applyFont="1" applyFill="1" applyBorder="1"/>
    <xf numFmtId="0" fontId="9" fillId="7" borderId="13" xfId="1" applyFont="1" applyFill="1" applyBorder="1" applyAlignment="1">
      <alignment horizontal="center" vertical="center" wrapText="1"/>
    </xf>
    <xf numFmtId="0" fontId="9" fillId="7" borderId="17" xfId="1" applyFont="1" applyFill="1" applyBorder="1" applyAlignment="1">
      <alignment horizontal="center" vertical="center" wrapText="1"/>
    </xf>
    <xf numFmtId="165" fontId="3" fillId="6" borderId="13" xfId="1" applyNumberFormat="1" applyFont="1" applyFill="1" applyBorder="1" applyAlignment="1">
      <alignment horizontal="center" vertical="center" wrapText="1"/>
    </xf>
    <xf numFmtId="165" fontId="3" fillId="6" borderId="17" xfId="1" applyNumberFormat="1" applyFont="1" applyFill="1" applyBorder="1" applyAlignment="1">
      <alignment horizontal="center" vertical="center" wrapText="1"/>
    </xf>
    <xf numFmtId="165" fontId="3" fillId="6" borderId="13" xfId="1" applyNumberFormat="1" applyFont="1" applyFill="1" applyBorder="1" applyAlignment="1">
      <alignment horizontal="center" vertical="center"/>
    </xf>
    <xf numFmtId="164" fontId="3" fillId="6" borderId="13" xfId="1" applyNumberFormat="1" applyFont="1" applyFill="1" applyBorder="1" applyAlignment="1">
      <alignment horizontal="center" vertical="center"/>
    </xf>
    <xf numFmtId="0" fontId="3" fillId="10" borderId="13" xfId="1" applyFont="1" applyFill="1" applyBorder="1" applyAlignment="1">
      <alignment horizontal="center" vertical="center"/>
    </xf>
    <xf numFmtId="164" fontId="3" fillId="10" borderId="17" xfId="1" applyNumberFormat="1" applyFont="1" applyFill="1" applyBorder="1" applyAlignment="1">
      <alignment horizontal="center" vertical="center"/>
    </xf>
    <xf numFmtId="165" fontId="3" fillId="10" borderId="18" xfId="1" applyNumberFormat="1" applyFont="1" applyFill="1" applyBorder="1" applyAlignment="1"/>
    <xf numFmtId="164" fontId="3" fillId="10" borderId="13" xfId="1" applyNumberFormat="1" applyFont="1" applyFill="1" applyBorder="1" applyAlignment="1">
      <alignment horizontal="center" vertical="center"/>
    </xf>
    <xf numFmtId="0" fontId="3" fillId="10" borderId="17" xfId="1" applyFont="1" applyFill="1" applyBorder="1" applyAlignment="1">
      <alignment horizontal="center" vertical="center"/>
    </xf>
    <xf numFmtId="0" fontId="4" fillId="4" borderId="0" xfId="0" applyFont="1" applyFill="1"/>
    <xf numFmtId="0" fontId="4" fillId="4" borderId="0" xfId="0" applyFont="1" applyFill="1" applyAlignment="1">
      <alignment horizontal="center" vertical="center"/>
    </xf>
    <xf numFmtId="0" fontId="3" fillId="3" borderId="0" xfId="1" applyFont="1" applyFill="1" applyAlignment="1">
      <alignment vertical="center"/>
    </xf>
    <xf numFmtId="0" fontId="9" fillId="3" borderId="0" xfId="1" applyFont="1" applyFill="1" applyAlignment="1">
      <alignment vertical="center"/>
    </xf>
    <xf numFmtId="0" fontId="4" fillId="3" borderId="0" xfId="1" applyFill="1"/>
    <xf numFmtId="0" fontId="3" fillId="3" borderId="26" xfId="1" applyFont="1" applyFill="1" applyBorder="1" applyAlignment="1">
      <alignment horizontal="center" vertical="center"/>
    </xf>
    <xf numFmtId="22" fontId="3" fillId="3" borderId="13" xfId="1" applyNumberFormat="1" applyFont="1" applyFill="1" applyBorder="1" applyAlignment="1">
      <alignment horizontal="center" vertical="center"/>
    </xf>
    <xf numFmtId="2" fontId="3" fillId="3" borderId="13" xfId="1" applyNumberFormat="1" applyFont="1" applyFill="1" applyBorder="1" applyAlignment="1">
      <alignment horizontal="center" vertical="center"/>
    </xf>
    <xf numFmtId="1" fontId="3" fillId="10" borderId="13" xfId="1" applyNumberFormat="1" applyFont="1" applyFill="1" applyBorder="1" applyAlignment="1">
      <alignment horizontal="center"/>
    </xf>
    <xf numFmtId="0" fontId="4" fillId="3" borderId="0" xfId="0" applyFont="1" applyFill="1"/>
    <xf numFmtId="165" fontId="3" fillId="3" borderId="13" xfId="1" applyNumberFormat="1" applyFont="1" applyFill="1" applyBorder="1" applyAlignment="1">
      <alignment horizontal="center" vertical="center"/>
    </xf>
    <xf numFmtId="0" fontId="18" fillId="4" borderId="0" xfId="1" applyFont="1" applyFill="1" applyAlignment="1">
      <alignment horizontal="center"/>
    </xf>
    <xf numFmtId="0" fontId="15" fillId="4" borderId="0" xfId="1" applyFont="1" applyFill="1" applyBorder="1" applyAlignment="1">
      <alignment vertical="center" wrapText="1"/>
    </xf>
    <xf numFmtId="0" fontId="9" fillId="3" borderId="0" xfId="1" applyFont="1" applyFill="1" applyBorder="1" applyAlignment="1">
      <alignment vertical="center"/>
    </xf>
    <xf numFmtId="0" fontId="9" fillId="7" borderId="0" xfId="1" applyFont="1" applyFill="1" applyBorder="1" applyAlignment="1">
      <alignment horizontal="center" vertical="center"/>
    </xf>
    <xf numFmtId="22" fontId="3" fillId="10" borderId="1" xfId="1" applyNumberFormat="1" applyFont="1" applyFill="1" applyBorder="1" applyAlignment="1">
      <alignment vertical="center"/>
    </xf>
    <xf numFmtId="22" fontId="3" fillId="3" borderId="1" xfId="1" applyNumberFormat="1" applyFont="1" applyFill="1" applyBorder="1" applyAlignment="1">
      <alignment vertical="center"/>
    </xf>
    <xf numFmtId="22" fontId="3" fillId="3" borderId="0" xfId="1" applyNumberFormat="1" applyFont="1" applyFill="1" applyBorder="1" applyAlignment="1">
      <alignment vertical="center"/>
    </xf>
    <xf numFmtId="0" fontId="3" fillId="3" borderId="16" xfId="1" applyFont="1" applyFill="1" applyBorder="1" applyAlignment="1">
      <alignment horizontal="left" vertical="center"/>
    </xf>
    <xf numFmtId="0" fontId="9" fillId="6" borderId="14" xfId="1" applyNumberFormat="1" applyFont="1" applyFill="1" applyBorder="1" applyAlignment="1">
      <alignment vertical="center"/>
    </xf>
    <xf numFmtId="0" fontId="9" fillId="6" borderId="15" xfId="1" applyNumberFormat="1" applyFont="1" applyFill="1" applyBorder="1" applyAlignment="1">
      <alignment horizontal="center" vertical="center"/>
    </xf>
    <xf numFmtId="0" fontId="3" fillId="4" borderId="0" xfId="1" applyFont="1" applyFill="1"/>
    <xf numFmtId="0" fontId="9" fillId="3" borderId="0" xfId="1" applyFont="1" applyFill="1" applyBorder="1" applyAlignment="1">
      <alignment horizontal="center" vertical="center"/>
    </xf>
    <xf numFmtId="22" fontId="3" fillId="3" borderId="0" xfId="1" applyNumberFormat="1" applyFont="1" applyFill="1" applyBorder="1" applyAlignment="1">
      <alignment horizontal="left" vertical="center"/>
    </xf>
    <xf numFmtId="20" fontId="3" fillId="3" borderId="0" xfId="1" applyNumberFormat="1" applyFont="1" applyFill="1" applyAlignment="1">
      <alignment horizontal="left" vertical="center"/>
    </xf>
    <xf numFmtId="0" fontId="3" fillId="3" borderId="0" xfId="1" applyFont="1" applyFill="1" applyAlignment="1">
      <alignment horizontal="left" vertical="center"/>
    </xf>
    <xf numFmtId="0" fontId="9" fillId="3" borderId="0" xfId="1" applyNumberFormat="1" applyFont="1" applyFill="1" applyBorder="1" applyAlignment="1">
      <alignment horizontal="right" vertical="center"/>
    </xf>
    <xf numFmtId="0" fontId="9" fillId="3" borderId="0" xfId="1" applyNumberFormat="1" applyFont="1" applyFill="1" applyBorder="1" applyAlignment="1">
      <alignment horizontal="center" vertical="center"/>
    </xf>
    <xf numFmtId="168" fontId="9" fillId="10" borderId="1" xfId="1" applyNumberFormat="1" applyFont="1" applyFill="1" applyBorder="1" applyAlignment="1">
      <alignment horizontal="center" vertical="center"/>
    </xf>
    <xf numFmtId="14" fontId="3" fillId="3" borderId="0" xfId="1" applyNumberFormat="1" applyFont="1" applyFill="1" applyBorder="1" applyAlignment="1">
      <alignment vertical="center"/>
    </xf>
    <xf numFmtId="14" fontId="9" fillId="3" borderId="0" xfId="1" applyNumberFormat="1" applyFont="1" applyFill="1" applyBorder="1" applyAlignment="1">
      <alignment horizontal="center" vertical="center"/>
    </xf>
    <xf numFmtId="2" fontId="9" fillId="3" borderId="0" xfId="1" applyNumberFormat="1" applyFont="1" applyFill="1" applyBorder="1" applyAlignment="1">
      <alignment horizontal="center" vertical="center"/>
    </xf>
    <xf numFmtId="14" fontId="9" fillId="3" borderId="0" xfId="1" applyNumberFormat="1" applyFont="1" applyFill="1" applyBorder="1" applyAlignment="1">
      <alignment vertical="center"/>
    </xf>
    <xf numFmtId="0" fontId="3" fillId="3" borderId="0" xfId="1" applyFont="1" applyFill="1" applyBorder="1"/>
    <xf numFmtId="165" fontId="3" fillId="10" borderId="1" xfId="1" applyNumberFormat="1" applyFont="1" applyFill="1" applyBorder="1" applyAlignment="1"/>
    <xf numFmtId="0" fontId="3" fillId="3" borderId="0" xfId="1" applyFont="1" applyFill="1" applyBorder="1" applyAlignment="1"/>
    <xf numFmtId="0" fontId="4" fillId="3" borderId="0" xfId="1" applyFont="1" applyFill="1" applyAlignment="1"/>
    <xf numFmtId="0" fontId="3" fillId="4" borderId="20" xfId="1" applyFont="1" applyFill="1" applyBorder="1"/>
    <xf numFmtId="0" fontId="3" fillId="4" borderId="0" xfId="1" applyFont="1" applyFill="1" applyAlignment="1">
      <alignment horizontal="center"/>
    </xf>
    <xf numFmtId="0" fontId="3" fillId="10" borderId="1" xfId="1" applyFont="1" applyFill="1" applyBorder="1" applyAlignment="1"/>
    <xf numFmtId="49" fontId="9" fillId="6" borderId="14" xfId="1" applyNumberFormat="1" applyFont="1" applyFill="1" applyBorder="1" applyAlignment="1">
      <alignment horizontal="right" vertical="center"/>
    </xf>
    <xf numFmtId="0" fontId="11" fillId="4" borderId="10" xfId="1" applyFont="1" applyFill="1" applyBorder="1" applyAlignment="1">
      <alignment vertical="center" wrapText="1"/>
    </xf>
    <xf numFmtId="0" fontId="11" fillId="4" borderId="11" xfId="1" applyFont="1" applyFill="1" applyBorder="1" applyAlignment="1">
      <alignment vertical="center" wrapText="1"/>
    </xf>
    <xf numFmtId="0" fontId="11" fillId="4" borderId="12" xfId="1" applyFont="1" applyFill="1" applyBorder="1" applyAlignment="1">
      <alignment vertical="center" wrapText="1"/>
    </xf>
    <xf numFmtId="0" fontId="0" fillId="3" borderId="0" xfId="0" applyFill="1"/>
    <xf numFmtId="0" fontId="25" fillId="6" borderId="0" xfId="1" applyFont="1" applyFill="1" applyAlignment="1">
      <alignment vertical="center"/>
    </xf>
    <xf numFmtId="0" fontId="9" fillId="5" borderId="21" xfId="0" applyFont="1" applyFill="1" applyBorder="1" applyAlignment="1">
      <alignment horizontal="center" vertical="center" wrapText="1"/>
    </xf>
    <xf numFmtId="0" fontId="9" fillId="5" borderId="13" xfId="0" applyFont="1" applyFill="1" applyBorder="1" applyAlignment="1">
      <alignment horizontal="center" vertical="center" wrapText="1"/>
    </xf>
    <xf numFmtId="14" fontId="3" fillId="4" borderId="13" xfId="0" applyNumberFormat="1" applyFont="1" applyFill="1" applyBorder="1" applyAlignment="1">
      <alignment horizontal="center" vertical="center"/>
    </xf>
    <xf numFmtId="165" fontId="3" fillId="4" borderId="13" xfId="0" applyNumberFormat="1" applyFont="1" applyFill="1" applyBorder="1" applyAlignment="1">
      <alignment horizontal="center" vertical="center"/>
    </xf>
    <xf numFmtId="165" fontId="3" fillId="3" borderId="13" xfId="0" applyNumberFormat="1" applyFont="1" applyFill="1" applyBorder="1" applyAlignment="1">
      <alignment horizontal="center" vertical="center"/>
    </xf>
    <xf numFmtId="1" fontId="3" fillId="3" borderId="13" xfId="0" applyNumberFormat="1" applyFont="1" applyFill="1" applyBorder="1" applyAlignment="1">
      <alignment horizontal="center" vertical="center"/>
    </xf>
    <xf numFmtId="14" fontId="3" fillId="4" borderId="21" xfId="0" applyNumberFormat="1" applyFont="1" applyFill="1" applyBorder="1" applyAlignment="1">
      <alignment horizontal="center" vertical="center"/>
    </xf>
    <xf numFmtId="165" fontId="9" fillId="10" borderId="13" xfId="1" applyNumberFormat="1" applyFont="1" applyFill="1" applyBorder="1" applyAlignment="1">
      <alignment horizontal="center" vertical="center"/>
    </xf>
    <xf numFmtId="0" fontId="26" fillId="10" borderId="0" xfId="1" applyFont="1" applyFill="1" applyBorder="1" applyAlignment="1">
      <alignment vertical="center"/>
    </xf>
    <xf numFmtId="0" fontId="31" fillId="10" borderId="0" xfId="1" applyFont="1" applyFill="1" applyBorder="1" applyAlignment="1">
      <alignment vertical="center"/>
    </xf>
    <xf numFmtId="0" fontId="31" fillId="0" borderId="0" xfId="1" applyFont="1" applyFill="1" applyBorder="1" applyAlignment="1">
      <alignment vertical="center"/>
    </xf>
    <xf numFmtId="0" fontId="3" fillId="3" borderId="0" xfId="1" applyFont="1" applyFill="1" applyAlignment="1">
      <alignment horizontal="center" vertical="center"/>
    </xf>
    <xf numFmtId="0" fontId="3" fillId="0" borderId="0" xfId="1" applyFont="1" applyFill="1"/>
    <xf numFmtId="0" fontId="25" fillId="3" borderId="0" xfId="1" applyFont="1" applyFill="1" applyAlignment="1">
      <alignment horizontal="left" vertical="center"/>
    </xf>
    <xf numFmtId="0" fontId="26" fillId="3" borderId="0" xfId="1" applyFont="1" applyFill="1" applyBorder="1" applyAlignment="1">
      <alignment horizontal="left" vertical="center"/>
    </xf>
    <xf numFmtId="0" fontId="3" fillId="0" borderId="0" xfId="1" applyFont="1" applyFill="1" applyBorder="1"/>
    <xf numFmtId="0" fontId="25" fillId="3" borderId="0" xfId="1" applyFont="1" applyFill="1" applyBorder="1" applyAlignment="1">
      <alignment horizontal="left" vertical="center"/>
    </xf>
    <xf numFmtId="0" fontId="26" fillId="3" borderId="0" xfId="1" applyFont="1" applyFill="1" applyBorder="1" applyAlignment="1">
      <alignment vertical="center"/>
    </xf>
    <xf numFmtId="0" fontId="7" fillId="3" borderId="0" xfId="1" applyFont="1" applyFill="1" applyBorder="1" applyAlignment="1">
      <alignment horizontal="center" vertical="center"/>
    </xf>
    <xf numFmtId="0" fontId="26" fillId="3" borderId="0" xfId="1" applyFont="1" applyFill="1" applyBorder="1" applyAlignment="1">
      <alignment horizontal="center" vertical="center"/>
    </xf>
    <xf numFmtId="0" fontId="25" fillId="3" borderId="0" xfId="1" applyFont="1" applyFill="1" applyAlignment="1">
      <alignment vertical="center"/>
    </xf>
    <xf numFmtId="0" fontId="3" fillId="3" borderId="51" xfId="1" applyFont="1" applyFill="1" applyBorder="1" applyAlignment="1">
      <alignment horizontal="center" vertical="center"/>
    </xf>
    <xf numFmtId="0" fontId="3" fillId="10" borderId="52" xfId="1" applyFont="1" applyFill="1" applyBorder="1" applyAlignment="1">
      <alignment horizontal="center" vertical="center"/>
    </xf>
    <xf numFmtId="22" fontId="3" fillId="3" borderId="52" xfId="1" applyNumberFormat="1" applyFont="1" applyFill="1" applyBorder="1" applyAlignment="1">
      <alignment horizontal="center" vertical="center"/>
    </xf>
    <xf numFmtId="0" fontId="4" fillId="4" borderId="0" xfId="0" applyFont="1" applyFill="1" applyBorder="1"/>
    <xf numFmtId="14" fontId="17" fillId="7" borderId="27" xfId="0" applyNumberFormat="1" applyFont="1" applyFill="1" applyBorder="1" applyAlignment="1">
      <alignment horizontal="center" vertical="center" wrapText="1"/>
    </xf>
    <xf numFmtId="0" fontId="28" fillId="3" borderId="27" xfId="0" applyFont="1" applyFill="1" applyBorder="1" applyAlignment="1">
      <alignment horizontal="center" vertical="center"/>
    </xf>
    <xf numFmtId="0" fontId="28" fillId="3" borderId="52" xfId="0" applyFont="1" applyFill="1" applyBorder="1" applyAlignment="1">
      <alignment horizontal="center" vertical="center"/>
    </xf>
    <xf numFmtId="0" fontId="28" fillId="3" borderId="53" xfId="0" applyFont="1" applyFill="1" applyBorder="1" applyAlignment="1">
      <alignment horizontal="center" vertical="center"/>
    </xf>
    <xf numFmtId="169" fontId="21" fillId="3" borderId="27" xfId="0" applyNumberFormat="1" applyFont="1" applyFill="1" applyBorder="1" applyAlignment="1">
      <alignment horizontal="center" vertical="center" wrapText="1"/>
    </xf>
    <xf numFmtId="169" fontId="21" fillId="3" borderId="53" xfId="0" applyNumberFormat="1" applyFont="1" applyFill="1" applyBorder="1" applyAlignment="1">
      <alignment horizontal="center" vertical="center" wrapText="1"/>
    </xf>
    <xf numFmtId="0" fontId="15" fillId="7" borderId="54" xfId="1" applyFont="1" applyFill="1" applyBorder="1" applyAlignment="1">
      <alignment vertical="center"/>
    </xf>
    <xf numFmtId="0" fontId="15" fillId="7" borderId="55" xfId="1" applyFont="1" applyFill="1" applyBorder="1" applyAlignment="1">
      <alignment vertical="center"/>
    </xf>
    <xf numFmtId="0" fontId="15" fillId="7" borderId="56" xfId="1" applyFont="1" applyFill="1" applyBorder="1" applyAlignment="1">
      <alignment vertical="center"/>
    </xf>
    <xf numFmtId="0" fontId="32" fillId="4" borderId="0" xfId="0" applyNumberFormat="1" applyFont="1" applyFill="1" applyBorder="1" applyAlignment="1">
      <alignment horizontal="center" vertical="center" wrapText="1"/>
    </xf>
    <xf numFmtId="0" fontId="17" fillId="3" borderId="0" xfId="0" quotePrefix="1" applyFont="1" applyFill="1" applyAlignment="1">
      <alignment horizontal="left" vertical="center"/>
    </xf>
    <xf numFmtId="0" fontId="17" fillId="3" borderId="0" xfId="0" applyFont="1" applyFill="1" applyBorder="1" applyAlignment="1">
      <alignment horizontal="center" vertical="center"/>
    </xf>
    <xf numFmtId="0" fontId="34" fillId="2" borderId="0" xfId="3" applyFont="1" applyFill="1" applyBorder="1"/>
    <xf numFmtId="0" fontId="34" fillId="2" borderId="0" xfId="3" applyFont="1" applyFill="1" applyBorder="1" applyAlignment="1">
      <alignment horizontal="center"/>
    </xf>
    <xf numFmtId="0" fontId="35" fillId="2" borderId="0" xfId="3" applyFont="1" applyFill="1" applyBorder="1" applyAlignment="1">
      <alignment horizontal="center" vertical="center"/>
    </xf>
    <xf numFmtId="0" fontId="25" fillId="6" borderId="0" xfId="1" applyFont="1" applyFill="1" applyBorder="1" applyAlignment="1">
      <alignment vertical="center"/>
    </xf>
    <xf numFmtId="0" fontId="34" fillId="2" borderId="0" xfId="3" applyFont="1" applyFill="1" applyBorder="1" applyAlignment="1">
      <alignment vertical="center"/>
    </xf>
    <xf numFmtId="165" fontId="34" fillId="2" borderId="0" xfId="3" applyNumberFormat="1" applyFont="1" applyFill="1" applyBorder="1"/>
    <xf numFmtId="165" fontId="2" fillId="2" borderId="0" xfId="3" applyNumberFormat="1" applyFill="1" applyBorder="1" applyAlignment="1">
      <alignment horizontal="center"/>
    </xf>
    <xf numFmtId="0" fontId="3" fillId="10" borderId="0" xfId="1" applyFont="1" applyFill="1" applyBorder="1" applyAlignment="1">
      <alignment vertical="center"/>
    </xf>
    <xf numFmtId="49" fontId="3" fillId="10" borderId="0" xfId="1" applyNumberFormat="1" applyFont="1" applyFill="1" applyBorder="1" applyAlignment="1">
      <alignment vertical="center"/>
    </xf>
    <xf numFmtId="165" fontId="19" fillId="2" borderId="0" xfId="3" applyNumberFormat="1" applyFont="1" applyFill="1" applyBorder="1" applyAlignment="1">
      <alignment vertical="center"/>
    </xf>
    <xf numFmtId="170" fontId="19" fillId="0" borderId="0" xfId="3" applyNumberFormat="1" applyFont="1" applyFill="1" applyBorder="1" applyAlignment="1">
      <alignment horizontal="center" vertical="center"/>
    </xf>
    <xf numFmtId="165" fontId="19" fillId="2" borderId="0" xfId="3" applyNumberFormat="1" applyFont="1" applyFill="1" applyAlignment="1">
      <alignment horizontal="center" vertical="center"/>
    </xf>
    <xf numFmtId="165" fontId="19" fillId="0" borderId="0" xfId="3" applyNumberFormat="1" applyFont="1" applyFill="1" applyAlignment="1">
      <alignment horizontal="center" vertical="center"/>
    </xf>
    <xf numFmtId="165" fontId="19" fillId="2" borderId="0" xfId="3" applyNumberFormat="1" applyFont="1" applyFill="1" applyBorder="1" applyAlignment="1">
      <alignment horizontal="center" vertical="center"/>
    </xf>
    <xf numFmtId="0" fontId="36" fillId="0" borderId="0" xfId="3" applyFont="1" applyAlignment="1">
      <alignment horizontal="center" vertical="center"/>
    </xf>
    <xf numFmtId="170" fontId="11" fillId="2" borderId="0" xfId="3" applyNumberFormat="1" applyFont="1" applyFill="1" applyBorder="1" applyAlignment="1">
      <alignment horizontal="center" vertical="center"/>
    </xf>
    <xf numFmtId="0" fontId="2" fillId="3" borderId="0" xfId="3" applyFill="1"/>
    <xf numFmtId="0" fontId="2" fillId="4" borderId="0" xfId="3" applyFill="1" applyBorder="1"/>
    <xf numFmtId="0" fontId="25" fillId="6" borderId="0" xfId="1" applyFont="1" applyFill="1" applyBorder="1" applyAlignment="1">
      <alignment horizontal="left" vertical="center"/>
    </xf>
    <xf numFmtId="0" fontId="31" fillId="4" borderId="0" xfId="1" applyFont="1" applyFill="1" applyBorder="1" applyAlignment="1">
      <alignment vertical="center" wrapText="1"/>
    </xf>
    <xf numFmtId="0" fontId="36" fillId="0" borderId="0" xfId="3" applyFont="1" applyAlignment="1">
      <alignment horizontal="left" vertical="center"/>
    </xf>
    <xf numFmtId="0" fontId="26" fillId="4" borderId="0" xfId="1" applyFont="1" applyFill="1" applyBorder="1" applyAlignment="1">
      <alignment vertical="center"/>
    </xf>
    <xf numFmtId="0" fontId="37" fillId="10" borderId="0" xfId="1" applyFont="1" applyFill="1" applyBorder="1" applyAlignment="1">
      <alignment vertical="center" wrapText="1"/>
    </xf>
    <xf numFmtId="0" fontId="37" fillId="4" borderId="0" xfId="1" applyFont="1" applyFill="1" applyBorder="1" applyAlignment="1">
      <alignment vertical="center" wrapText="1"/>
    </xf>
    <xf numFmtId="0" fontId="17" fillId="0" borderId="0" xfId="3" applyFont="1" applyBorder="1" applyAlignment="1">
      <alignment horizontal="center" vertical="center"/>
    </xf>
    <xf numFmtId="0" fontId="36" fillId="0" borderId="0" xfId="3" applyFont="1" applyBorder="1" applyAlignment="1">
      <alignment horizontal="center" vertical="center"/>
    </xf>
    <xf numFmtId="165" fontId="19" fillId="2" borderId="0" xfId="3" applyNumberFormat="1" applyFont="1" applyFill="1" applyBorder="1" applyAlignment="1">
      <alignment horizontal="center" vertical="center" wrapText="1"/>
    </xf>
    <xf numFmtId="22" fontId="19" fillId="0" borderId="13" xfId="3" applyNumberFormat="1" applyFont="1" applyFill="1" applyBorder="1" applyAlignment="1">
      <alignment horizontal="center" vertical="center"/>
    </xf>
    <xf numFmtId="165" fontId="19" fillId="0" borderId="13" xfId="3" applyNumberFormat="1" applyFont="1" applyFill="1" applyBorder="1" applyAlignment="1">
      <alignment horizontal="center" vertical="center"/>
    </xf>
    <xf numFmtId="165" fontId="18" fillId="0" borderId="13" xfId="3" applyNumberFormat="1" applyFont="1" applyFill="1" applyBorder="1" applyAlignment="1">
      <alignment horizontal="center" vertical="center"/>
    </xf>
    <xf numFmtId="0" fontId="36" fillId="0" borderId="0" xfId="3" applyFont="1" applyFill="1" applyAlignment="1">
      <alignment horizontal="center" vertical="center"/>
    </xf>
    <xf numFmtId="0" fontId="3" fillId="10" borderId="0" xfId="1" applyNumberFormat="1" applyFont="1" applyFill="1" applyBorder="1" applyAlignment="1">
      <alignment vertical="center"/>
    </xf>
    <xf numFmtId="0" fontId="10" fillId="4" borderId="0" xfId="1" applyFont="1" applyFill="1" applyBorder="1" applyAlignment="1">
      <alignment horizontal="center" vertical="center"/>
    </xf>
    <xf numFmtId="0" fontId="38" fillId="2" borderId="0" xfId="0" applyFont="1" applyFill="1"/>
    <xf numFmtId="0" fontId="0" fillId="4" borderId="0" xfId="0" applyFill="1"/>
    <xf numFmtId="0" fontId="18" fillId="4" borderId="0" xfId="1" applyFont="1" applyFill="1" applyBorder="1" applyAlignment="1">
      <alignment horizontal="center"/>
    </xf>
    <xf numFmtId="0" fontId="26" fillId="10" borderId="0" xfId="1" applyNumberFormat="1" applyFont="1" applyFill="1" applyBorder="1" applyAlignment="1">
      <alignment vertical="center"/>
    </xf>
    <xf numFmtId="0" fontId="3" fillId="10" borderId="0" xfId="1" applyFont="1" applyFill="1" applyBorder="1" applyAlignment="1">
      <alignment horizontal="left" vertical="center"/>
    </xf>
    <xf numFmtId="49" fontId="26" fillId="10" borderId="0" xfId="1" applyNumberFormat="1" applyFont="1" applyFill="1" applyBorder="1" applyAlignment="1">
      <alignment vertical="center"/>
    </xf>
    <xf numFmtId="164" fontId="3" fillId="3" borderId="13" xfId="1" applyNumberFormat="1" applyFont="1" applyFill="1" applyBorder="1" applyAlignment="1">
      <alignment horizontal="center" vertical="center"/>
    </xf>
    <xf numFmtId="2" fontId="3" fillId="0" borderId="13" xfId="1" applyNumberFormat="1" applyFont="1" applyFill="1" applyBorder="1" applyAlignment="1">
      <alignment horizontal="center" vertical="center"/>
    </xf>
    <xf numFmtId="2" fontId="9" fillId="0" borderId="27" xfId="1" applyNumberFormat="1" applyFont="1" applyFill="1" applyBorder="1" applyAlignment="1">
      <alignment horizontal="center" vertical="center"/>
    </xf>
    <xf numFmtId="2" fontId="4" fillId="0" borderId="0" xfId="1" applyNumberFormat="1"/>
    <xf numFmtId="2" fontId="3" fillId="0" borderId="52" xfId="1" applyNumberFormat="1" applyFont="1" applyFill="1" applyBorder="1" applyAlignment="1">
      <alignment horizontal="center" vertical="center"/>
    </xf>
    <xf numFmtId="0" fontId="3" fillId="2" borderId="0" xfId="0" applyFont="1" applyFill="1"/>
    <xf numFmtId="0" fontId="3" fillId="3" borderId="66" xfId="1" applyFont="1" applyFill="1" applyBorder="1" applyAlignment="1">
      <alignment vertical="center"/>
    </xf>
    <xf numFmtId="0" fontId="4" fillId="3" borderId="66" xfId="1" applyFill="1" applyBorder="1"/>
    <xf numFmtId="0" fontId="3" fillId="3" borderId="13" xfId="1" applyNumberFormat="1" applyFont="1" applyFill="1" applyBorder="1" applyAlignment="1">
      <alignment horizontal="center" vertical="center"/>
    </xf>
    <xf numFmtId="0" fontId="3" fillId="3" borderId="52" xfId="1" applyNumberFormat="1" applyFont="1" applyFill="1" applyBorder="1" applyAlignment="1">
      <alignment horizontal="center" vertical="center"/>
    </xf>
    <xf numFmtId="165" fontId="3" fillId="3" borderId="52" xfId="1" applyNumberFormat="1" applyFont="1" applyFill="1" applyBorder="1" applyAlignment="1">
      <alignment horizontal="center" vertical="center"/>
    </xf>
    <xf numFmtId="164" fontId="3" fillId="3" borderId="52" xfId="1" applyNumberFormat="1" applyFont="1" applyFill="1" applyBorder="1" applyAlignment="1">
      <alignment horizontal="center" vertical="center"/>
    </xf>
    <xf numFmtId="2" fontId="9" fillId="0" borderId="53" xfId="1" applyNumberFormat="1" applyFont="1" applyFill="1" applyBorder="1" applyAlignment="1">
      <alignment horizontal="center" vertical="center"/>
    </xf>
    <xf numFmtId="0" fontId="28" fillId="3" borderId="0" xfId="0" applyFont="1" applyFill="1" applyBorder="1" applyAlignment="1">
      <alignment horizontal="center" vertical="center"/>
    </xf>
    <xf numFmtId="0" fontId="21" fillId="3" borderId="13" xfId="0" applyNumberFormat="1" applyFont="1" applyFill="1" applyBorder="1" applyAlignment="1">
      <alignment horizontal="center" vertical="center" wrapText="1"/>
    </xf>
    <xf numFmtId="165" fontId="19" fillId="2" borderId="13" xfId="3" applyNumberFormat="1" applyFont="1" applyFill="1" applyBorder="1" applyAlignment="1">
      <alignment horizontal="center" vertical="center"/>
    </xf>
    <xf numFmtId="0" fontId="9" fillId="5" borderId="13" xfId="1" applyFont="1" applyFill="1" applyBorder="1" applyAlignment="1">
      <alignment horizontal="center" vertical="center" wrapText="1"/>
    </xf>
    <xf numFmtId="0" fontId="37" fillId="10" borderId="0" xfId="1" applyFont="1" applyFill="1" applyBorder="1" applyAlignment="1">
      <alignment vertical="center"/>
    </xf>
    <xf numFmtId="0" fontId="18" fillId="10" borderId="0" xfId="1" applyFont="1" applyFill="1" applyBorder="1" applyAlignment="1">
      <alignment vertical="center"/>
    </xf>
    <xf numFmtId="0" fontId="17" fillId="6" borderId="0" xfId="1" applyFont="1" applyFill="1" applyBorder="1" applyAlignment="1">
      <alignment vertical="center"/>
    </xf>
    <xf numFmtId="0" fontId="18" fillId="10" borderId="0" xfId="1" applyFont="1" applyFill="1" applyBorder="1" applyAlignment="1">
      <alignment vertical="center" wrapText="1"/>
    </xf>
    <xf numFmtId="0" fontId="36" fillId="2" borderId="0" xfId="3" applyFont="1" applyFill="1" applyBorder="1" applyAlignment="1">
      <alignment horizontal="center"/>
    </xf>
    <xf numFmtId="0" fontId="15" fillId="2" borderId="0" xfId="3" applyFont="1" applyFill="1" applyBorder="1" applyAlignment="1">
      <alignment horizontal="center" vertical="center"/>
    </xf>
    <xf numFmtId="0" fontId="19" fillId="10" borderId="0" xfId="1" applyFont="1" applyFill="1" applyBorder="1" applyAlignment="1">
      <alignment vertical="center"/>
    </xf>
    <xf numFmtId="49" fontId="18" fillId="10" borderId="0" xfId="1" applyNumberFormat="1" applyFont="1" applyFill="1" applyBorder="1" applyAlignment="1">
      <alignment vertical="center"/>
    </xf>
    <xf numFmtId="0" fontId="40" fillId="10" borderId="0" xfId="1" applyFont="1" applyFill="1" applyBorder="1" applyAlignment="1">
      <alignment vertical="center"/>
    </xf>
    <xf numFmtId="0" fontId="36" fillId="2" borderId="0" xfId="3" applyFont="1" applyFill="1" applyBorder="1"/>
    <xf numFmtId="0" fontId="41" fillId="0" borderId="0" xfId="3" applyFont="1" applyFill="1" applyBorder="1" applyAlignment="1">
      <alignment horizontal="left" vertical="center"/>
    </xf>
    <xf numFmtId="0" fontId="39" fillId="16" borderId="13" xfId="3" applyFont="1" applyFill="1" applyBorder="1" applyAlignment="1">
      <alignment horizontal="center" vertical="center" wrapText="1"/>
    </xf>
    <xf numFmtId="0" fontId="42" fillId="2" borderId="0" xfId="3" applyFont="1" applyFill="1" applyBorder="1"/>
    <xf numFmtId="20" fontId="39" fillId="13" borderId="13" xfId="3" applyNumberFormat="1" applyFont="1" applyFill="1" applyBorder="1" applyAlignment="1">
      <alignment horizontal="center" vertical="center"/>
    </xf>
    <xf numFmtId="0" fontId="39" fillId="13" borderId="13" xfId="3" applyFont="1" applyFill="1" applyBorder="1" applyAlignment="1">
      <alignment horizontal="center" vertical="center" wrapText="1"/>
    </xf>
    <xf numFmtId="0" fontId="39" fillId="13" borderId="13" xfId="3" applyFont="1" applyFill="1" applyBorder="1" applyAlignment="1">
      <alignment horizontal="center" vertical="center"/>
    </xf>
    <xf numFmtId="22" fontId="26" fillId="0" borderId="13" xfId="3" applyNumberFormat="1" applyFont="1" applyFill="1" applyBorder="1" applyAlignment="1">
      <alignment horizontal="center" vertical="center"/>
    </xf>
    <xf numFmtId="2" fontId="17" fillId="7" borderId="27" xfId="0" applyNumberFormat="1" applyFont="1" applyFill="1" applyBorder="1" applyAlignment="1">
      <alignment horizontal="center" vertical="center"/>
    </xf>
    <xf numFmtId="0" fontId="4" fillId="0" borderId="13" xfId="1" applyBorder="1" applyAlignment="1">
      <alignment horizontal="center"/>
    </xf>
    <xf numFmtId="0" fontId="4" fillId="0" borderId="13" xfId="1" applyBorder="1" applyAlignment="1">
      <alignment horizontal="center" vertical="center"/>
    </xf>
    <xf numFmtId="171" fontId="41" fillId="0" borderId="0" xfId="0" applyNumberFormat="1" applyFont="1" applyAlignment="1">
      <alignment horizontal="center" vertical="center" wrapText="1"/>
    </xf>
    <xf numFmtId="0" fontId="25" fillId="6" borderId="0" xfId="1" applyFont="1" applyFill="1" applyBorder="1" applyAlignment="1">
      <alignment horizontal="right" vertical="center"/>
    </xf>
    <xf numFmtId="169" fontId="19" fillId="0" borderId="0" xfId="0" applyNumberFormat="1" applyFont="1"/>
    <xf numFmtId="165" fontId="19" fillId="2" borderId="13" xfId="3" applyNumberFormat="1" applyFont="1" applyFill="1" applyBorder="1" applyAlignment="1">
      <alignment horizontal="center" vertical="center"/>
    </xf>
    <xf numFmtId="0" fontId="34" fillId="2" borderId="0" xfId="3" applyFont="1" applyFill="1"/>
    <xf numFmtId="0" fontId="34" fillId="2" borderId="0" xfId="3" applyFont="1" applyFill="1" applyAlignment="1">
      <alignment horizontal="center"/>
    </xf>
    <xf numFmtId="0" fontId="35" fillId="2" borderId="0" xfId="3" applyFont="1" applyFill="1" applyAlignment="1">
      <alignment horizontal="center" vertical="center"/>
    </xf>
    <xf numFmtId="0" fontId="17" fillId="6" borderId="0" xfId="1" applyFont="1" applyFill="1" applyAlignment="1">
      <alignment vertical="center"/>
    </xf>
    <xf numFmtId="0" fontId="18" fillId="10" borderId="0" xfId="1" applyFont="1" applyFill="1" applyAlignment="1">
      <alignment vertical="center"/>
    </xf>
    <xf numFmtId="0" fontId="18" fillId="10" borderId="0" xfId="1" applyFont="1" applyFill="1" applyAlignment="1">
      <alignment vertical="center" wrapText="1"/>
    </xf>
    <xf numFmtId="0" fontId="36" fillId="2" borderId="0" xfId="3" applyFont="1" applyFill="1" applyAlignment="1">
      <alignment horizontal="center"/>
    </xf>
    <xf numFmtId="0" fontId="15" fillId="2" borderId="0" xfId="3" applyFont="1" applyFill="1" applyAlignment="1">
      <alignment horizontal="center" vertical="center"/>
    </xf>
    <xf numFmtId="0" fontId="19" fillId="10" borderId="0" xfId="1" applyFont="1" applyFill="1" applyAlignment="1">
      <alignment vertical="center"/>
    </xf>
    <xf numFmtId="49" fontId="18" fillId="10" borderId="0" xfId="1" applyNumberFormat="1" applyFont="1" applyFill="1" applyAlignment="1">
      <alignment vertical="center"/>
    </xf>
    <xf numFmtId="0" fontId="40" fillId="10" borderId="0" xfId="1" applyFont="1" applyFill="1" applyAlignment="1">
      <alignment vertical="center"/>
    </xf>
    <xf numFmtId="0" fontId="34" fillId="2" borderId="0" xfId="3" applyFont="1" applyFill="1" applyAlignment="1">
      <alignment vertical="center"/>
    </xf>
    <xf numFmtId="165" fontId="34" fillId="2" borderId="0" xfId="3" applyNumberFormat="1" applyFont="1" applyFill="1"/>
    <xf numFmtId="165" fontId="27" fillId="0" borderId="0" xfId="2" applyNumberFormat="1" applyAlignment="1">
      <alignment horizontal="center"/>
    </xf>
    <xf numFmtId="165" fontId="19" fillId="2" borderId="0" xfId="3" applyNumberFormat="1" applyFont="1" applyFill="1" applyAlignment="1">
      <alignment vertical="center"/>
    </xf>
    <xf numFmtId="0" fontId="41" fillId="0" borderId="0" xfId="3" applyFont="1" applyAlignment="1">
      <alignment horizontal="left" vertical="center"/>
    </xf>
    <xf numFmtId="2" fontId="19" fillId="2" borderId="13" xfId="3" applyNumberFormat="1" applyFont="1" applyFill="1" applyBorder="1" applyAlignment="1">
      <alignment horizontal="center" vertical="center"/>
    </xf>
    <xf numFmtId="165" fontId="26" fillId="2" borderId="0" xfId="3" applyNumberFormat="1" applyFont="1" applyFill="1" applyAlignment="1">
      <alignment vertical="center"/>
    </xf>
    <xf numFmtId="165" fontId="2" fillId="2" borderId="0" xfId="3" applyNumberFormat="1" applyFill="1" applyAlignment="1">
      <alignment horizontal="center"/>
    </xf>
    <xf numFmtId="165" fontId="17" fillId="2" borderId="13" xfId="3" applyNumberFormat="1" applyFont="1" applyFill="1" applyBorder="1" applyAlignment="1">
      <alignment horizontal="center" vertical="center"/>
    </xf>
    <xf numFmtId="0" fontId="26" fillId="2" borderId="0" xfId="3" applyFont="1" applyFill="1"/>
    <xf numFmtId="0" fontId="36" fillId="2" borderId="0" xfId="3" applyFont="1" applyFill="1"/>
    <xf numFmtId="165" fontId="19" fillId="0" borderId="13" xfId="3" applyNumberFormat="1" applyFont="1" applyBorder="1" applyAlignment="1">
      <alignment horizontal="center" vertical="center"/>
    </xf>
    <xf numFmtId="165" fontId="18" fillId="0" borderId="13" xfId="3" applyNumberFormat="1" applyFont="1" applyBorder="1" applyAlignment="1">
      <alignment horizontal="center" vertical="center"/>
    </xf>
    <xf numFmtId="2" fontId="18" fillId="0" borderId="13" xfId="3" applyNumberFormat="1" applyFont="1" applyBorder="1" applyAlignment="1">
      <alignment horizontal="center" vertical="center"/>
    </xf>
    <xf numFmtId="0" fontId="39" fillId="18" borderId="13" xfId="3" applyFont="1" applyFill="1" applyBorder="1" applyAlignment="1">
      <alignment horizontal="center" vertical="center" wrapText="1"/>
    </xf>
    <xf numFmtId="170" fontId="19" fillId="0" borderId="13" xfId="3" applyNumberFormat="1" applyFont="1" applyFill="1" applyBorder="1" applyAlignment="1">
      <alignment horizontal="center" vertical="center"/>
    </xf>
    <xf numFmtId="165" fontId="34" fillId="2" borderId="0" xfId="3" applyNumberFormat="1" applyFont="1" applyFill="1" applyAlignment="1">
      <alignment vertical="center"/>
    </xf>
    <xf numFmtId="170" fontId="19" fillId="0" borderId="0" xfId="3" applyNumberFormat="1" applyFont="1" applyAlignment="1">
      <alignment horizontal="left" vertical="center"/>
    </xf>
    <xf numFmtId="165" fontId="19" fillId="2" borderId="0" xfId="3" applyNumberFormat="1" applyFont="1" applyFill="1" applyAlignment="1">
      <alignment horizontal="left" vertical="center"/>
    </xf>
    <xf numFmtId="0" fontId="9" fillId="5" borderId="13" xfId="1" applyFont="1" applyFill="1" applyBorder="1" applyAlignment="1">
      <alignment horizontal="center" vertical="center" wrapText="1"/>
    </xf>
    <xf numFmtId="0" fontId="25" fillId="6" borderId="0" xfId="1" applyFont="1" applyFill="1" applyAlignment="1">
      <alignment horizontal="left" vertical="center"/>
    </xf>
    <xf numFmtId="0" fontId="9" fillId="7" borderId="13" xfId="1" applyFont="1" applyFill="1" applyBorder="1" applyAlignment="1">
      <alignment horizontal="center" vertical="center" wrapText="1"/>
    </xf>
    <xf numFmtId="164" fontId="3" fillId="6" borderId="13" xfId="1" applyNumberFormat="1" applyFont="1" applyFill="1" applyBorder="1" applyAlignment="1">
      <alignment horizontal="center" vertical="center"/>
    </xf>
    <xf numFmtId="0" fontId="3" fillId="3" borderId="13" xfId="1" applyFont="1" applyFill="1" applyBorder="1" applyAlignment="1">
      <alignment horizontal="center" vertical="center"/>
    </xf>
    <xf numFmtId="0" fontId="15" fillId="7" borderId="55" xfId="1" applyFont="1" applyFill="1" applyBorder="1" applyAlignment="1">
      <alignment horizontal="center" vertical="center"/>
    </xf>
    <xf numFmtId="14" fontId="17" fillId="7" borderId="13" xfId="0" applyNumberFormat="1" applyFont="1" applyFill="1" applyBorder="1" applyAlignment="1">
      <alignment horizontal="center" vertical="center"/>
    </xf>
    <xf numFmtId="0" fontId="17" fillId="0" borderId="0" xfId="3" applyFont="1" applyBorder="1" applyAlignment="1">
      <alignment horizontal="left" vertical="center"/>
    </xf>
    <xf numFmtId="0" fontId="4" fillId="4" borderId="0" xfId="1" applyFill="1"/>
    <xf numFmtId="0" fontId="3" fillId="10" borderId="0" xfId="1" applyFont="1" applyFill="1" applyAlignment="1">
      <alignment vertical="center"/>
    </xf>
    <xf numFmtId="0" fontId="25" fillId="6" borderId="0" xfId="1" applyFont="1" applyFill="1" applyAlignment="1">
      <alignment horizontal="right" vertical="center"/>
    </xf>
    <xf numFmtId="49" fontId="3" fillId="10" borderId="0" xfId="1" applyNumberFormat="1" applyFont="1" applyFill="1" applyAlignment="1">
      <alignment vertical="center"/>
    </xf>
    <xf numFmtId="0" fontId="26" fillId="4" borderId="0" xfId="1" applyFont="1" applyFill="1" applyAlignment="1">
      <alignment vertical="center"/>
    </xf>
    <xf numFmtId="0" fontId="1" fillId="3" borderId="0" xfId="5" applyFill="1"/>
    <xf numFmtId="0" fontId="26" fillId="10" borderId="0" xfId="1" applyFont="1" applyFill="1" applyAlignment="1">
      <alignment vertical="center"/>
    </xf>
    <xf numFmtId="0" fontId="37" fillId="10" borderId="0" xfId="1" applyFont="1" applyFill="1" applyAlignment="1">
      <alignment vertical="center" wrapText="1"/>
    </xf>
    <xf numFmtId="0" fontId="26" fillId="10" borderId="0" xfId="1" applyFont="1" applyFill="1" applyAlignment="1">
      <alignment horizontal="left" vertical="center"/>
    </xf>
    <xf numFmtId="0" fontId="9" fillId="5" borderId="21" xfId="1" applyFont="1" applyFill="1" applyBorder="1" applyAlignment="1">
      <alignment horizontal="center" vertical="center" wrapText="1"/>
    </xf>
    <xf numFmtId="22" fontId="26" fillId="0" borderId="13" xfId="5" applyNumberFormat="1" applyFont="1" applyBorder="1" applyAlignment="1">
      <alignment horizontal="center" vertical="center"/>
    </xf>
    <xf numFmtId="165" fontId="3" fillId="4" borderId="13" xfId="1" applyNumberFormat="1" applyFont="1" applyFill="1" applyBorder="1" applyAlignment="1">
      <alignment horizontal="center" vertical="center"/>
    </xf>
    <xf numFmtId="22" fontId="19" fillId="0" borderId="13" xfId="5" applyNumberFormat="1" applyFont="1" applyBorder="1" applyAlignment="1">
      <alignment horizontal="center" vertical="center"/>
    </xf>
    <xf numFmtId="1" fontId="3" fillId="3" borderId="13" xfId="1" applyNumberFormat="1" applyFont="1" applyFill="1" applyBorder="1" applyAlignment="1">
      <alignment horizontal="center" vertical="center"/>
    </xf>
    <xf numFmtId="14" fontId="3" fillId="4" borderId="13" xfId="1" applyNumberFormat="1" applyFont="1" applyFill="1" applyBorder="1" applyAlignment="1">
      <alignment horizontal="center" vertical="center"/>
    </xf>
    <xf numFmtId="14" fontId="3" fillId="4" borderId="21" xfId="1" applyNumberFormat="1" applyFont="1" applyFill="1" applyBorder="1" applyAlignment="1">
      <alignment horizontal="center" vertical="center"/>
    </xf>
    <xf numFmtId="0" fontId="38" fillId="2" borderId="0" xfId="1" applyFont="1" applyFill="1"/>
    <xf numFmtId="0" fontId="15" fillId="4" borderId="0" xfId="1" applyFont="1" applyFill="1" applyAlignment="1">
      <alignment vertical="center" wrapText="1"/>
    </xf>
    <xf numFmtId="0" fontId="9" fillId="7" borderId="0" xfId="1" applyFont="1" applyFill="1" applyAlignment="1">
      <alignment horizontal="center" vertical="center"/>
    </xf>
    <xf numFmtId="22" fontId="3" fillId="3" borderId="0" xfId="1" applyNumberFormat="1" applyFont="1" applyFill="1" applyAlignment="1">
      <alignment vertical="center"/>
    </xf>
    <xf numFmtId="0" fontId="9" fillId="6" borderId="14" xfId="1" applyFont="1" applyFill="1" applyBorder="1" applyAlignment="1">
      <alignment vertical="center"/>
    </xf>
    <xf numFmtId="0" fontId="9" fillId="6" borderId="15" xfId="1" applyFont="1" applyFill="1" applyBorder="1" applyAlignment="1">
      <alignment horizontal="center" vertical="center"/>
    </xf>
    <xf numFmtId="0" fontId="7" fillId="3" borderId="0" xfId="1" applyFont="1" applyFill="1" applyAlignment="1">
      <alignment horizontal="center" vertical="center"/>
    </xf>
    <xf numFmtId="0" fontId="4" fillId="2" borderId="0" xfId="1" applyFill="1"/>
    <xf numFmtId="0" fontId="7" fillId="0" borderId="0" xfId="1" applyFont="1" applyAlignment="1">
      <alignment horizontal="center" vertical="center"/>
    </xf>
    <xf numFmtId="0" fontId="9" fillId="3" borderId="0" xfId="1" applyFont="1" applyFill="1" applyAlignment="1">
      <alignment horizontal="center" vertical="center"/>
    </xf>
    <xf numFmtId="22" fontId="3" fillId="3" borderId="0" xfId="1" applyNumberFormat="1" applyFont="1" applyFill="1" applyAlignment="1">
      <alignment horizontal="left" vertical="center"/>
    </xf>
    <xf numFmtId="0" fontId="9" fillId="3" borderId="0" xfId="1" applyFont="1" applyFill="1" applyAlignment="1">
      <alignment horizontal="right" vertical="center"/>
    </xf>
    <xf numFmtId="14" fontId="3" fillId="3" borderId="0" xfId="1" applyNumberFormat="1" applyFont="1" applyFill="1" applyAlignment="1">
      <alignment vertical="center"/>
    </xf>
    <xf numFmtId="14" fontId="9" fillId="3" borderId="0" xfId="1" applyNumberFormat="1" applyFont="1" applyFill="1" applyAlignment="1">
      <alignment horizontal="center" vertical="center"/>
    </xf>
    <xf numFmtId="2" fontId="9" fillId="3" borderId="0" xfId="1" applyNumberFormat="1" applyFont="1" applyFill="1" applyAlignment="1">
      <alignment horizontal="center" vertical="center"/>
    </xf>
    <xf numFmtId="14" fontId="9" fillId="3" borderId="0" xfId="1" applyNumberFormat="1" applyFont="1" applyFill="1" applyAlignment="1">
      <alignment vertical="center"/>
    </xf>
    <xf numFmtId="165" fontId="3" fillId="10" borderId="1" xfId="1" applyNumberFormat="1" applyFont="1" applyFill="1" applyBorder="1"/>
    <xf numFmtId="0" fontId="3" fillId="10" borderId="1" xfId="1" applyFont="1" applyFill="1" applyBorder="1"/>
    <xf numFmtId="165" fontId="9" fillId="11" borderId="13" xfId="1" applyNumberFormat="1" applyFont="1" applyFill="1" applyBorder="1" applyAlignment="1">
      <alignment horizontal="center"/>
    </xf>
    <xf numFmtId="1" fontId="9" fillId="11" borderId="13" xfId="1" applyNumberFormat="1" applyFont="1" applyFill="1" applyBorder="1" applyAlignment="1">
      <alignment horizontal="center"/>
    </xf>
    <xf numFmtId="0" fontId="3" fillId="3" borderId="13" xfId="1" applyFont="1" applyFill="1" applyBorder="1" applyAlignment="1">
      <alignment vertical="center" wrapText="1"/>
    </xf>
    <xf numFmtId="0" fontId="17" fillId="3" borderId="0" xfId="0" applyFont="1" applyFill="1" applyAlignment="1">
      <alignment horizontal="left" vertical="center"/>
    </xf>
    <xf numFmtId="0" fontId="3" fillId="3" borderId="13" xfId="1" applyFont="1" applyFill="1" applyBorder="1" applyAlignment="1">
      <alignment vertical="center"/>
    </xf>
    <xf numFmtId="0" fontId="3" fillId="3" borderId="52" xfId="1" applyFont="1" applyFill="1" applyBorder="1" applyAlignment="1">
      <alignment vertical="center"/>
    </xf>
    <xf numFmtId="0" fontId="9" fillId="15" borderId="13" xfId="1" applyFont="1" applyFill="1" applyBorder="1" applyAlignment="1">
      <alignment horizontal="center" vertical="center" wrapText="1"/>
    </xf>
    <xf numFmtId="2" fontId="9" fillId="0" borderId="13" xfId="1" applyNumberFormat="1" applyFont="1" applyFill="1" applyBorder="1" applyAlignment="1">
      <alignment horizontal="center" vertical="center"/>
    </xf>
    <xf numFmtId="0" fontId="17" fillId="7" borderId="24" xfId="0" applyFont="1" applyFill="1" applyBorder="1" applyAlignment="1"/>
    <xf numFmtId="0" fontId="17" fillId="7" borderId="25" xfId="0" applyFont="1" applyFill="1" applyBorder="1" applyAlignment="1"/>
    <xf numFmtId="0" fontId="17" fillId="7" borderId="13" xfId="0" applyFont="1" applyFill="1" applyBorder="1" applyAlignment="1">
      <alignment vertical="center" wrapText="1"/>
    </xf>
    <xf numFmtId="0" fontId="17" fillId="7" borderId="27" xfId="0" applyFont="1" applyFill="1" applyBorder="1" applyAlignment="1">
      <alignment vertical="center" wrapText="1"/>
    </xf>
    <xf numFmtId="0" fontId="21" fillId="8" borderId="13" xfId="0" applyFont="1" applyFill="1" applyBorder="1" applyAlignment="1">
      <alignment horizontal="center" vertical="center" wrapText="1"/>
    </xf>
    <xf numFmtId="14" fontId="17" fillId="7" borderId="13" xfId="1" applyNumberFormat="1" applyFont="1" applyFill="1" applyBorder="1" applyAlignment="1">
      <alignment horizontal="center" vertical="center" wrapText="1"/>
    </xf>
    <xf numFmtId="2" fontId="17" fillId="7" borderId="13" xfId="1" applyNumberFormat="1" applyFont="1" applyFill="1" applyBorder="1" applyAlignment="1">
      <alignment horizontal="center" vertical="center" wrapText="1"/>
    </xf>
    <xf numFmtId="169" fontId="18" fillId="8" borderId="13" xfId="1" applyNumberFormat="1" applyFont="1" applyFill="1" applyBorder="1" applyAlignment="1">
      <alignment horizontal="center" vertical="center" wrapText="1"/>
    </xf>
    <xf numFmtId="169" fontId="21" fillId="3" borderId="13" xfId="1" applyNumberFormat="1" applyFont="1" applyFill="1" applyBorder="1" applyAlignment="1">
      <alignment horizontal="center" vertical="center" wrapText="1"/>
    </xf>
    <xf numFmtId="0" fontId="4" fillId="4" borderId="0" xfId="1" applyFill="1" applyAlignment="1">
      <alignment horizontal="center" vertical="center"/>
    </xf>
    <xf numFmtId="0" fontId="4" fillId="3" borderId="40" xfId="1" applyFill="1" applyBorder="1"/>
    <xf numFmtId="0" fontId="4" fillId="4" borderId="0" xfId="1" applyFill="1" applyAlignment="1">
      <alignment horizontal="center"/>
    </xf>
    <xf numFmtId="0" fontId="3" fillId="10" borderId="1" xfId="1" applyFont="1" applyFill="1" applyBorder="1" applyAlignment="1">
      <alignment horizontal="left" vertical="center"/>
    </xf>
    <xf numFmtId="0" fontId="25" fillId="3" borderId="0" xfId="1" applyFont="1" applyFill="1" applyAlignment="1">
      <alignment horizontal="left"/>
    </xf>
    <xf numFmtId="0" fontId="7" fillId="4" borderId="0" xfId="1" applyFont="1" applyFill="1" applyAlignment="1">
      <alignment vertical="center" wrapText="1"/>
    </xf>
    <xf numFmtId="0" fontId="7" fillId="4" borderId="0" xfId="1" applyFont="1" applyFill="1" applyAlignment="1">
      <alignment horizontal="center" vertical="center"/>
    </xf>
    <xf numFmtId="0" fontId="3" fillId="10" borderId="18" xfId="1" applyFont="1" applyFill="1" applyBorder="1"/>
    <xf numFmtId="0" fontId="3" fillId="10" borderId="19" xfId="1" applyFont="1" applyFill="1" applyBorder="1"/>
    <xf numFmtId="0" fontId="4" fillId="3" borderId="0" xfId="1" applyFill="1" applyAlignment="1">
      <alignment horizontal="center" vertical="center"/>
    </xf>
    <xf numFmtId="165" fontId="3" fillId="10" borderId="18" xfId="1" applyNumberFormat="1" applyFont="1" applyFill="1" applyBorder="1"/>
    <xf numFmtId="0" fontId="4" fillId="0" borderId="0" xfId="1" applyAlignment="1">
      <alignment horizontal="center" vertical="center"/>
    </xf>
    <xf numFmtId="0" fontId="26" fillId="3" borderId="0" xfId="1" applyFont="1" applyFill="1" applyAlignment="1">
      <alignment horizontal="left" vertical="center"/>
    </xf>
    <xf numFmtId="0" fontId="26" fillId="3" borderId="0" xfId="1" applyFont="1" applyFill="1" applyAlignment="1">
      <alignment horizontal="center" vertical="center"/>
    </xf>
    <xf numFmtId="0" fontId="3" fillId="2" borderId="0" xfId="1" applyFont="1" applyFill="1" applyAlignment="1">
      <alignment horizontal="center"/>
    </xf>
    <xf numFmtId="0" fontId="3" fillId="2" borderId="0" xfId="1" applyFont="1" applyFill="1"/>
    <xf numFmtId="0" fontId="3" fillId="0" borderId="0" xfId="1" applyFont="1" applyAlignment="1">
      <alignment horizontal="center"/>
    </xf>
    <xf numFmtId="0" fontId="26" fillId="0" borderId="0" xfId="1" applyFont="1" applyAlignment="1">
      <alignment vertical="center"/>
    </xf>
    <xf numFmtId="165" fontId="3" fillId="0" borderId="13" xfId="1" applyNumberFormat="1" applyFont="1" applyBorder="1" applyAlignment="1">
      <alignment horizontal="center"/>
    </xf>
    <xf numFmtId="164" fontId="3" fillId="0" borderId="13" xfId="1" applyNumberFormat="1" applyFont="1" applyBorder="1" applyAlignment="1">
      <alignment horizontal="center"/>
    </xf>
    <xf numFmtId="0" fontId="3" fillId="0" borderId="0" xfId="1" applyFont="1" applyAlignment="1">
      <alignment horizontal="center" vertical="center"/>
    </xf>
    <xf numFmtId="0" fontId="4" fillId="0" borderId="0" xfId="1" applyAlignment="1">
      <alignment horizontal="center"/>
    </xf>
    <xf numFmtId="0" fontId="19" fillId="3" borderId="0" xfId="1" applyFont="1" applyFill="1"/>
    <xf numFmtId="0" fontId="19" fillId="3" borderId="0" xfId="1" applyFont="1" applyFill="1" applyAlignment="1">
      <alignment horizontal="center"/>
    </xf>
    <xf numFmtId="0" fontId="19" fillId="3" borderId="0" xfId="1" applyFont="1" applyFill="1" applyAlignment="1">
      <alignment horizontal="center" vertical="center"/>
    </xf>
    <xf numFmtId="0" fontId="19" fillId="0" borderId="0" xfId="1" applyFont="1"/>
    <xf numFmtId="0" fontId="18" fillId="3" borderId="0" xfId="1" applyFont="1" applyFill="1"/>
    <xf numFmtId="0" fontId="18" fillId="0" borderId="0" xfId="1" applyFont="1"/>
    <xf numFmtId="0" fontId="18" fillId="3" borderId="0" xfId="1" applyFont="1" applyFill="1" applyAlignment="1">
      <alignment vertical="center"/>
    </xf>
    <xf numFmtId="0" fontId="18" fillId="3" borderId="0" xfId="1" applyFont="1" applyFill="1" applyAlignment="1">
      <alignment horizontal="center" vertical="center"/>
    </xf>
    <xf numFmtId="0" fontId="20" fillId="3" borderId="0" xfId="1" applyFont="1" applyFill="1" applyAlignment="1">
      <alignment horizontal="center" vertical="center" wrapText="1"/>
    </xf>
    <xf numFmtId="0" fontId="18" fillId="0" borderId="0" xfId="1" applyFont="1" applyAlignment="1">
      <alignment vertical="center"/>
    </xf>
    <xf numFmtId="0" fontId="18" fillId="4" borderId="0" xfId="1" applyFont="1" applyFill="1"/>
    <xf numFmtId="0" fontId="17" fillId="3" borderId="0" xfId="1" applyFont="1" applyFill="1" applyAlignment="1">
      <alignment horizontal="center" vertical="center"/>
    </xf>
    <xf numFmtId="0" fontId="32" fillId="4" borderId="0" xfId="1" applyFont="1" applyFill="1" applyAlignment="1">
      <alignment horizontal="center" vertical="center" wrapText="1"/>
    </xf>
    <xf numFmtId="0" fontId="17" fillId="3" borderId="0" xfId="1" applyFont="1" applyFill="1"/>
    <xf numFmtId="0" fontId="17" fillId="0" borderId="0" xfId="1" applyFont="1"/>
    <xf numFmtId="0" fontId="21" fillId="8" borderId="13" xfId="1" applyFont="1" applyFill="1" applyBorder="1" applyAlignment="1">
      <alignment horizontal="center" vertical="center" wrapText="1"/>
    </xf>
    <xf numFmtId="0" fontId="21" fillId="3" borderId="13" xfId="1" applyFont="1" applyFill="1" applyBorder="1" applyAlignment="1">
      <alignment horizontal="center" vertical="center" wrapText="1"/>
    </xf>
    <xf numFmtId="0" fontId="19" fillId="3" borderId="13" xfId="1" applyFont="1" applyFill="1" applyBorder="1" applyAlignment="1">
      <alignment horizontal="center" vertical="center"/>
    </xf>
    <xf numFmtId="0" fontId="28" fillId="3" borderId="13" xfId="1" applyFont="1" applyFill="1" applyBorder="1" applyAlignment="1">
      <alignment horizontal="center" vertical="center"/>
    </xf>
    <xf numFmtId="0" fontId="21" fillId="8" borderId="0" xfId="1" applyFont="1" applyFill="1" applyAlignment="1">
      <alignment horizontal="center" vertical="center" wrapText="1"/>
    </xf>
    <xf numFmtId="0" fontId="21" fillId="3" borderId="0" xfId="1" applyFont="1" applyFill="1" applyAlignment="1">
      <alignment horizontal="center" vertical="center" wrapText="1"/>
    </xf>
    <xf numFmtId="0" fontId="21" fillId="8" borderId="0" xfId="1" applyFont="1" applyFill="1" applyAlignment="1">
      <alignment horizontal="center" vertical="center"/>
    </xf>
    <xf numFmtId="0" fontId="19" fillId="3" borderId="0" xfId="1" quotePrefix="1" applyFont="1" applyFill="1" applyAlignment="1">
      <alignment horizontal="left" vertical="center"/>
    </xf>
    <xf numFmtId="0" fontId="17" fillId="3" borderId="0" xfId="1" quotePrefix="1" applyFont="1" applyFill="1" applyAlignment="1">
      <alignment horizontal="right" vertical="center"/>
    </xf>
    <xf numFmtId="166" fontId="21" fillId="3" borderId="0" xfId="1" applyNumberFormat="1" applyFont="1" applyFill="1" applyAlignment="1">
      <alignment horizontal="center" vertical="center" wrapText="1"/>
    </xf>
    <xf numFmtId="165" fontId="17" fillId="7" borderId="13" xfId="1" applyNumberFormat="1" applyFont="1" applyFill="1" applyBorder="1" applyAlignment="1">
      <alignment horizontal="center" vertical="center"/>
    </xf>
    <xf numFmtId="171" fontId="39" fillId="17" borderId="13" xfId="1" applyNumberFormat="1" applyFont="1" applyFill="1" applyBorder="1" applyAlignment="1">
      <alignment horizontal="center" vertical="center"/>
    </xf>
    <xf numFmtId="0" fontId="15" fillId="17" borderId="13" xfId="1" applyFont="1" applyFill="1" applyBorder="1" applyAlignment="1">
      <alignment horizontal="center" vertical="center" wrapText="1"/>
    </xf>
    <xf numFmtId="0" fontId="5" fillId="0" borderId="0" xfId="1" applyFont="1"/>
    <xf numFmtId="0" fontId="19" fillId="3" borderId="13" xfId="1" applyFont="1" applyFill="1" applyBorder="1" applyAlignment="1">
      <alignment horizontal="center"/>
    </xf>
    <xf numFmtId="169" fontId="21" fillId="0" borderId="13" xfId="1" applyNumberFormat="1" applyFont="1" applyBorder="1" applyAlignment="1">
      <alignment horizontal="center" vertical="center" wrapText="1"/>
    </xf>
    <xf numFmtId="0" fontId="5" fillId="0" borderId="0" xfId="1" applyFont="1" applyAlignment="1">
      <alignment horizontal="center" vertical="center"/>
    </xf>
    <xf numFmtId="169" fontId="39" fillId="0" borderId="13" xfId="1" applyNumberFormat="1" applyFont="1" applyBorder="1" applyAlignment="1">
      <alignment horizontal="center" vertical="center" wrapText="1"/>
    </xf>
    <xf numFmtId="165" fontId="21" fillId="3" borderId="0" xfId="1" applyNumberFormat="1" applyFont="1" applyFill="1" applyAlignment="1">
      <alignment horizontal="center" vertical="center" wrapText="1"/>
    </xf>
    <xf numFmtId="0" fontId="17" fillId="3" borderId="0" xfId="1" applyFont="1" applyFill="1" applyAlignment="1">
      <alignment horizontal="left" vertical="center"/>
    </xf>
    <xf numFmtId="0" fontId="19" fillId="3" borderId="0" xfId="1" applyFont="1" applyFill="1" applyAlignment="1">
      <alignment vertical="top" wrapText="1"/>
    </xf>
    <xf numFmtId="0" fontId="17" fillId="3" borderId="0" xfId="1" applyFont="1" applyFill="1" applyAlignment="1">
      <alignment horizontal="right" vertical="center"/>
    </xf>
    <xf numFmtId="0" fontId="19" fillId="0" borderId="0" xfId="1" applyFont="1" applyAlignment="1">
      <alignment horizontal="center"/>
    </xf>
    <xf numFmtId="0" fontId="19" fillId="0" borderId="0" xfId="1" applyFont="1" applyAlignment="1">
      <alignment horizontal="center" vertical="center"/>
    </xf>
    <xf numFmtId="2" fontId="17" fillId="7" borderId="13" xfId="1" applyNumberFormat="1" applyFont="1" applyFill="1" applyBorder="1" applyAlignment="1">
      <alignment horizontal="center" vertical="center"/>
    </xf>
    <xf numFmtId="0" fontId="26" fillId="10" borderId="1" xfId="1" applyFont="1" applyFill="1" applyBorder="1" applyAlignment="1">
      <alignment vertical="center"/>
    </xf>
    <xf numFmtId="0" fontId="4" fillId="4" borderId="68" xfId="1" applyFont="1" applyFill="1" applyBorder="1" applyAlignment="1"/>
    <xf numFmtId="0" fontId="4" fillId="4" borderId="70" xfId="1" applyFont="1" applyFill="1" applyBorder="1" applyAlignment="1"/>
    <xf numFmtId="0" fontId="4" fillId="4" borderId="71" xfId="1" applyFont="1" applyFill="1" applyBorder="1" applyAlignment="1"/>
    <xf numFmtId="0" fontId="4" fillId="4" borderId="72" xfId="1" applyFont="1" applyFill="1" applyBorder="1" applyAlignment="1"/>
    <xf numFmtId="0" fontId="4" fillId="4" borderId="73" xfId="1" applyFont="1" applyFill="1" applyBorder="1" applyAlignment="1"/>
    <xf numFmtId="0" fontId="4" fillId="4" borderId="75" xfId="1" applyFont="1" applyFill="1" applyBorder="1" applyAlignment="1"/>
    <xf numFmtId="0" fontId="17" fillId="7" borderId="37" xfId="0" applyFont="1" applyFill="1" applyBorder="1" applyAlignment="1"/>
    <xf numFmtId="0" fontId="17" fillId="7" borderId="19" xfId="0" applyFont="1" applyFill="1" applyBorder="1" applyAlignment="1">
      <alignment vertical="center" wrapText="1"/>
    </xf>
    <xf numFmtId="14" fontId="17" fillId="7" borderId="19" xfId="0" applyNumberFormat="1" applyFont="1" applyFill="1" applyBorder="1" applyAlignment="1">
      <alignment horizontal="center" vertical="center" wrapText="1"/>
    </xf>
    <xf numFmtId="0" fontId="28" fillId="3" borderId="19" xfId="0" applyFont="1" applyFill="1" applyBorder="1" applyAlignment="1">
      <alignment horizontal="center" vertical="center"/>
    </xf>
    <xf numFmtId="0" fontId="28" fillId="3" borderId="38" xfId="0" applyFont="1" applyFill="1" applyBorder="1" applyAlignment="1">
      <alignment horizontal="center" vertical="center"/>
    </xf>
    <xf numFmtId="0" fontId="15" fillId="7" borderId="25" xfId="0" applyFont="1" applyFill="1" applyBorder="1" applyAlignment="1">
      <alignment vertical="center"/>
    </xf>
    <xf numFmtId="0" fontId="15" fillId="7" borderId="37" xfId="0" applyFont="1" applyFill="1" applyBorder="1" applyAlignment="1">
      <alignment vertical="center"/>
    </xf>
    <xf numFmtId="2" fontId="17" fillId="7" borderId="19" xfId="0" applyNumberFormat="1" applyFont="1" applyFill="1" applyBorder="1" applyAlignment="1">
      <alignment horizontal="center" vertical="center"/>
    </xf>
    <xf numFmtId="169" fontId="21" fillId="3" borderId="19" xfId="0" applyNumberFormat="1" applyFont="1" applyFill="1" applyBorder="1" applyAlignment="1">
      <alignment horizontal="center" vertical="center" wrapText="1"/>
    </xf>
    <xf numFmtId="169" fontId="21" fillId="3" borderId="38" xfId="0" applyNumberFormat="1" applyFont="1" applyFill="1" applyBorder="1" applyAlignment="1">
      <alignment horizontal="center" vertical="center" wrapText="1"/>
    </xf>
    <xf numFmtId="165" fontId="15" fillId="0" borderId="13" xfId="2" applyNumberFormat="1" applyFont="1" applyBorder="1" applyAlignment="1">
      <alignment horizontal="center" vertical="center"/>
    </xf>
    <xf numFmtId="165" fontId="19" fillId="13" borderId="17" xfId="3" applyNumberFormat="1" applyFont="1" applyFill="1" applyBorder="1" applyAlignment="1">
      <alignment horizontal="center" vertical="center"/>
    </xf>
    <xf numFmtId="165" fontId="19" fillId="13" borderId="18" xfId="3" applyNumberFormat="1" applyFont="1" applyFill="1" applyBorder="1" applyAlignment="1">
      <alignment horizontal="center" vertical="center"/>
    </xf>
    <xf numFmtId="165" fontId="19" fillId="13" borderId="19" xfId="3" applyNumberFormat="1" applyFont="1" applyFill="1" applyBorder="1" applyAlignment="1">
      <alignment horizontal="center" vertical="center"/>
    </xf>
    <xf numFmtId="0" fontId="34" fillId="2" borderId="67" xfId="3" applyFont="1" applyFill="1" applyBorder="1" applyAlignment="1">
      <alignment horizontal="center"/>
    </xf>
    <xf numFmtId="0" fontId="46" fillId="13" borderId="67" xfId="3" applyFont="1" applyFill="1" applyBorder="1" applyAlignment="1">
      <alignment horizontal="center" vertical="center"/>
    </xf>
    <xf numFmtId="0" fontId="20" fillId="14" borderId="0" xfId="1" applyFont="1" applyFill="1" applyBorder="1" applyAlignment="1">
      <alignment horizontal="center" vertical="center"/>
    </xf>
    <xf numFmtId="0" fontId="17" fillId="6" borderId="0" xfId="1" applyFont="1" applyFill="1" applyAlignment="1">
      <alignment horizontal="left" vertical="center"/>
    </xf>
    <xf numFmtId="0" fontId="19" fillId="10" borderId="0" xfId="1" applyFont="1" applyFill="1" applyBorder="1" applyAlignment="1">
      <alignment horizontal="left" vertical="center"/>
    </xf>
    <xf numFmtId="0" fontId="11" fillId="13" borderId="67" xfId="3" applyFont="1" applyFill="1" applyBorder="1" applyAlignment="1">
      <alignment horizontal="center" vertical="center"/>
    </xf>
    <xf numFmtId="0" fontId="20" fillId="14" borderId="0" xfId="1" applyFont="1" applyFill="1" applyAlignment="1">
      <alignment horizontal="center" vertical="center"/>
    </xf>
    <xf numFmtId="0" fontId="19" fillId="10" borderId="0" xfId="1" applyFont="1" applyFill="1" applyAlignment="1">
      <alignment horizontal="left" vertical="center"/>
    </xf>
    <xf numFmtId="165" fontId="19" fillId="13" borderId="13" xfId="3" applyNumberFormat="1" applyFont="1" applyFill="1" applyBorder="1" applyAlignment="1">
      <alignment horizontal="center" vertical="center"/>
    </xf>
    <xf numFmtId="0" fontId="18" fillId="10" borderId="0" xfId="1" applyFont="1" applyFill="1" applyBorder="1" applyAlignment="1">
      <alignment horizontal="left" vertical="center" wrapText="1"/>
    </xf>
    <xf numFmtId="165" fontId="19" fillId="2" borderId="13" xfId="3" applyNumberFormat="1" applyFont="1" applyFill="1" applyBorder="1" applyAlignment="1">
      <alignment horizontal="center" vertical="center"/>
    </xf>
    <xf numFmtId="0" fontId="18" fillId="10" borderId="0" xfId="1" applyFont="1" applyFill="1" applyAlignment="1">
      <alignment horizontal="left" vertical="center" wrapText="1"/>
    </xf>
    <xf numFmtId="0" fontId="17" fillId="0" borderId="0" xfId="3" applyFont="1" applyBorder="1" applyAlignment="1">
      <alignment horizontal="center" vertical="center"/>
    </xf>
    <xf numFmtId="170" fontId="19" fillId="0" borderId="21" xfId="3" applyNumberFormat="1" applyFont="1" applyFill="1" applyBorder="1" applyAlignment="1">
      <alignment horizontal="center" vertical="center"/>
    </xf>
    <xf numFmtId="170" fontId="19" fillId="0" borderId="23" xfId="3" applyNumberFormat="1" applyFont="1" applyFill="1" applyBorder="1" applyAlignment="1">
      <alignment horizontal="center" vertical="center"/>
    </xf>
    <xf numFmtId="170" fontId="19" fillId="0" borderId="32" xfId="3" applyNumberFormat="1" applyFont="1" applyFill="1" applyBorder="1" applyAlignment="1">
      <alignment horizontal="center" vertical="center"/>
    </xf>
    <xf numFmtId="170" fontId="11" fillId="13" borderId="60" xfId="3" applyNumberFormat="1" applyFont="1" applyFill="1" applyBorder="1" applyAlignment="1">
      <alignment horizontal="center" vertical="center"/>
    </xf>
    <xf numFmtId="170" fontId="11" fillId="13" borderId="61" xfId="3" applyNumberFormat="1" applyFont="1" applyFill="1" applyBorder="1" applyAlignment="1">
      <alignment horizontal="center" vertical="center"/>
    </xf>
    <xf numFmtId="170" fontId="11" fillId="13" borderId="62" xfId="3" applyNumberFormat="1" applyFont="1" applyFill="1" applyBorder="1" applyAlignment="1">
      <alignment horizontal="center" vertical="center"/>
    </xf>
    <xf numFmtId="170" fontId="11" fillId="13" borderId="63" xfId="3" applyNumberFormat="1" applyFont="1" applyFill="1" applyBorder="1" applyAlignment="1">
      <alignment horizontal="center" vertical="center"/>
    </xf>
    <xf numFmtId="170" fontId="11" fillId="13" borderId="0" xfId="3" applyNumberFormat="1" applyFont="1" applyFill="1" applyBorder="1" applyAlignment="1">
      <alignment horizontal="center" vertical="center"/>
    </xf>
    <xf numFmtId="170" fontId="11" fillId="13" borderId="36" xfId="3" applyNumberFormat="1" applyFont="1" applyFill="1" applyBorder="1" applyAlignment="1">
      <alignment horizontal="center" vertical="center"/>
    </xf>
    <xf numFmtId="170" fontId="11" fillId="13" borderId="64" xfId="3" applyNumberFormat="1" applyFont="1" applyFill="1" applyBorder="1" applyAlignment="1">
      <alignment horizontal="center" vertical="center"/>
    </xf>
    <xf numFmtId="170" fontId="11" fillId="13" borderId="1" xfId="3" applyNumberFormat="1" applyFont="1" applyFill="1" applyBorder="1" applyAlignment="1">
      <alignment horizontal="center" vertical="center"/>
    </xf>
    <xf numFmtId="170" fontId="11" fillId="13" borderId="65" xfId="3" applyNumberFormat="1" applyFont="1" applyFill="1" applyBorder="1" applyAlignment="1">
      <alignment horizontal="center" vertical="center"/>
    </xf>
    <xf numFmtId="0" fontId="10" fillId="14" borderId="0" xfId="1" applyFont="1" applyFill="1" applyAlignment="1">
      <alignment horizontal="center" vertical="center"/>
    </xf>
    <xf numFmtId="0" fontId="3" fillId="10" borderId="0" xfId="1" applyFont="1" applyFill="1" applyBorder="1" applyAlignment="1">
      <alignment horizontal="left" vertical="center" wrapText="1"/>
    </xf>
    <xf numFmtId="49" fontId="3" fillId="10" borderId="0" xfId="1" applyNumberFormat="1" applyFont="1" applyFill="1" applyBorder="1" applyAlignment="1">
      <alignment horizontal="center" vertical="center" wrapText="1"/>
    </xf>
    <xf numFmtId="0" fontId="9" fillId="5" borderId="13" xfId="1" applyFont="1" applyFill="1" applyBorder="1" applyAlignment="1">
      <alignment horizontal="center" vertical="center" wrapText="1"/>
    </xf>
    <xf numFmtId="0" fontId="11" fillId="5" borderId="5" xfId="1" applyFont="1" applyFill="1" applyBorder="1" applyAlignment="1">
      <alignment horizontal="center" vertical="center" wrapText="1"/>
    </xf>
    <xf numFmtId="0" fontId="11" fillId="5" borderId="33" xfId="1" applyFont="1" applyFill="1" applyBorder="1" applyAlignment="1">
      <alignment horizontal="center" vertical="center" wrapText="1"/>
    </xf>
    <xf numFmtId="0" fontId="11" fillId="5" borderId="0" xfId="1" applyFont="1" applyFill="1" applyBorder="1" applyAlignment="1">
      <alignment horizontal="center" vertical="center" wrapText="1"/>
    </xf>
    <xf numFmtId="0" fontId="11" fillId="5" borderId="34" xfId="1" applyFont="1" applyFill="1" applyBorder="1" applyAlignment="1">
      <alignment horizontal="center" vertical="center" wrapText="1"/>
    </xf>
    <xf numFmtId="0" fontId="11" fillId="5" borderId="6" xfId="1" applyFont="1" applyFill="1" applyBorder="1" applyAlignment="1">
      <alignment horizontal="center" vertical="center" wrapText="1"/>
    </xf>
    <xf numFmtId="0" fontId="11" fillId="5" borderId="35" xfId="1" applyFont="1" applyFill="1" applyBorder="1" applyAlignment="1">
      <alignment horizontal="center" vertical="center" wrapText="1"/>
    </xf>
    <xf numFmtId="0" fontId="3" fillId="10" borderId="0" xfId="1" applyFont="1" applyFill="1" applyBorder="1" applyAlignment="1">
      <alignment horizontal="justify" vertical="center" wrapText="1"/>
    </xf>
    <xf numFmtId="0" fontId="4" fillId="4" borderId="7" xfId="1" applyFont="1" applyFill="1" applyBorder="1" applyAlignment="1">
      <alignment horizontal="center"/>
    </xf>
    <xf numFmtId="0" fontId="4" fillId="4" borderId="8" xfId="1" applyFont="1" applyFill="1" applyBorder="1" applyAlignment="1">
      <alignment horizontal="center"/>
    </xf>
    <xf numFmtId="0" fontId="4" fillId="4" borderId="9" xfId="1" applyFont="1" applyFill="1" applyBorder="1" applyAlignment="1">
      <alignment horizontal="center"/>
    </xf>
    <xf numFmtId="0" fontId="9" fillId="7" borderId="0" xfId="1" applyFont="1" applyFill="1" applyBorder="1" applyAlignment="1">
      <alignment horizontal="center" vertical="center"/>
    </xf>
    <xf numFmtId="167" fontId="3" fillId="3" borderId="1" xfId="1" applyNumberFormat="1" applyFont="1" applyFill="1" applyBorder="1" applyAlignment="1">
      <alignment horizontal="center" vertical="center"/>
    </xf>
    <xf numFmtId="0" fontId="20" fillId="9" borderId="0" xfId="1" applyFont="1" applyFill="1" applyAlignment="1">
      <alignment horizontal="center" vertical="center"/>
    </xf>
    <xf numFmtId="0" fontId="25" fillId="6" borderId="0" xfId="1" applyFont="1" applyFill="1" applyAlignment="1">
      <alignment horizontal="left" vertical="center"/>
    </xf>
    <xf numFmtId="0" fontId="9" fillId="3" borderId="0" xfId="1" applyFont="1" applyFill="1" applyBorder="1" applyAlignment="1">
      <alignment horizontal="center"/>
    </xf>
    <xf numFmtId="0" fontId="15" fillId="7" borderId="13" xfId="1" applyFont="1" applyFill="1" applyBorder="1" applyAlignment="1">
      <alignment horizontal="center" vertical="center"/>
    </xf>
    <xf numFmtId="0" fontId="3" fillId="6" borderId="13" xfId="1" applyFont="1" applyFill="1" applyBorder="1" applyAlignment="1">
      <alignment horizontal="justify" vertical="center" wrapText="1"/>
    </xf>
    <xf numFmtId="22" fontId="9" fillId="6" borderId="18" xfId="1" applyNumberFormat="1" applyFont="1" applyFill="1" applyBorder="1" applyAlignment="1">
      <alignment horizontal="left" vertical="center"/>
    </xf>
    <xf numFmtId="0" fontId="9" fillId="6" borderId="18" xfId="1" applyFont="1" applyFill="1" applyBorder="1" applyAlignment="1">
      <alignment horizontal="right" vertical="center"/>
    </xf>
    <xf numFmtId="0" fontId="5" fillId="10" borderId="17" xfId="1" applyNumberFormat="1" applyFont="1" applyFill="1" applyBorder="1" applyAlignment="1">
      <alignment horizontal="center" vertical="center"/>
    </xf>
    <xf numFmtId="0" fontId="5" fillId="10" borderId="19" xfId="1" applyNumberFormat="1" applyFont="1" applyFill="1" applyBorder="1" applyAlignment="1">
      <alignment horizontal="center" vertical="center"/>
    </xf>
    <xf numFmtId="0" fontId="6" fillId="6" borderId="17" xfId="1" applyFont="1" applyFill="1" applyBorder="1" applyAlignment="1">
      <alignment horizontal="left" vertical="center"/>
    </xf>
    <xf numFmtId="0" fontId="6" fillId="6" borderId="19" xfId="1" applyFont="1" applyFill="1" applyBorder="1" applyAlignment="1">
      <alignment horizontal="left" vertical="center"/>
    </xf>
    <xf numFmtId="0" fontId="9" fillId="6" borderId="19" xfId="1" applyFont="1" applyFill="1" applyBorder="1" applyAlignment="1">
      <alignment horizontal="left" vertical="center"/>
    </xf>
    <xf numFmtId="0" fontId="6" fillId="6" borderId="28" xfId="1" applyFont="1" applyFill="1" applyBorder="1" applyAlignment="1">
      <alignment horizontal="center" vertical="center"/>
    </xf>
    <xf numFmtId="0" fontId="4" fillId="10" borderId="29" xfId="1" applyFont="1" applyFill="1" applyBorder="1" applyAlignment="1">
      <alignment horizontal="center" vertical="center"/>
    </xf>
    <xf numFmtId="0" fontId="4" fillId="10" borderId="30" xfId="1" applyFont="1" applyFill="1" applyBorder="1" applyAlignment="1">
      <alignment horizontal="center" vertical="center"/>
    </xf>
    <xf numFmtId="0" fontId="4" fillId="10" borderId="31" xfId="1" applyFont="1" applyFill="1" applyBorder="1" applyAlignment="1">
      <alignment horizontal="center" vertical="center"/>
    </xf>
    <xf numFmtId="0" fontId="10" fillId="9" borderId="0" xfId="1" applyFont="1" applyFill="1" applyAlignment="1">
      <alignment horizontal="center" vertical="center"/>
    </xf>
    <xf numFmtId="0" fontId="8" fillId="11" borderId="17" xfId="1" applyFont="1" applyFill="1" applyBorder="1" applyAlignment="1">
      <alignment horizontal="center" vertical="center"/>
    </xf>
    <xf numFmtId="0" fontId="8" fillId="11" borderId="18" xfId="1" applyFont="1" applyFill="1" applyBorder="1" applyAlignment="1">
      <alignment horizontal="center" vertical="center"/>
    </xf>
    <xf numFmtId="0" fontId="8" fillId="11" borderId="19" xfId="1" applyFont="1" applyFill="1" applyBorder="1" applyAlignment="1">
      <alignment horizontal="center" vertical="center"/>
    </xf>
    <xf numFmtId="0" fontId="7" fillId="7" borderId="28" xfId="1" applyFont="1" applyFill="1" applyBorder="1" applyAlignment="1">
      <alignment horizontal="center" vertical="center" wrapText="1"/>
    </xf>
    <xf numFmtId="0" fontId="9" fillId="6" borderId="17" xfId="1" applyFont="1" applyFill="1" applyBorder="1" applyAlignment="1">
      <alignment horizontal="center"/>
    </xf>
    <xf numFmtId="0" fontId="9" fillId="6" borderId="18" xfId="1" applyFont="1" applyFill="1" applyBorder="1" applyAlignment="1">
      <alignment horizontal="center"/>
    </xf>
    <xf numFmtId="0" fontId="9" fillId="7" borderId="13" xfId="1" applyFont="1" applyFill="1" applyBorder="1" applyAlignment="1">
      <alignment horizontal="center" vertical="center" wrapText="1"/>
    </xf>
    <xf numFmtId="164" fontId="3" fillId="6" borderId="13" xfId="1" applyNumberFormat="1" applyFont="1" applyFill="1" applyBorder="1" applyAlignment="1">
      <alignment horizontal="center" vertical="center"/>
    </xf>
    <xf numFmtId="164" fontId="3" fillId="6" borderId="22" xfId="1" applyNumberFormat="1" applyFont="1" applyFill="1" applyBorder="1" applyAlignment="1">
      <alignment horizontal="center" vertical="center"/>
    </xf>
    <xf numFmtId="164" fontId="3" fillId="6" borderId="36" xfId="1" applyNumberFormat="1" applyFont="1" applyFill="1" applyBorder="1" applyAlignment="1">
      <alignment horizontal="center" vertical="center"/>
    </xf>
    <xf numFmtId="0" fontId="11" fillId="5" borderId="67" xfId="1" applyFont="1" applyFill="1" applyBorder="1" applyAlignment="1">
      <alignment horizontal="center" vertical="center" wrapText="1"/>
    </xf>
    <xf numFmtId="0" fontId="31" fillId="12" borderId="0" xfId="1" applyFont="1" applyFill="1" applyBorder="1" applyAlignment="1">
      <alignment horizontal="left" vertical="center" wrapText="1"/>
    </xf>
    <xf numFmtId="0" fontId="3" fillId="6" borderId="57" xfId="1" applyFont="1" applyFill="1" applyBorder="1" applyAlignment="1">
      <alignment horizontal="left" vertical="center" wrapText="1"/>
    </xf>
    <xf numFmtId="0" fontId="9" fillId="6" borderId="58" xfId="1" applyFont="1" applyFill="1" applyBorder="1" applyAlignment="1">
      <alignment horizontal="left" vertical="center" wrapText="1"/>
    </xf>
    <xf numFmtId="0" fontId="9" fillId="6" borderId="59" xfId="1" applyFont="1" applyFill="1" applyBorder="1" applyAlignment="1">
      <alignment horizontal="left" vertical="center" wrapText="1"/>
    </xf>
    <xf numFmtId="0" fontId="4" fillId="4" borderId="41" xfId="0" applyFont="1" applyFill="1" applyBorder="1" applyAlignment="1">
      <alignment horizontal="center"/>
    </xf>
    <xf numFmtId="0" fontId="4" fillId="4" borderId="42" xfId="0" applyFont="1" applyFill="1" applyBorder="1" applyAlignment="1">
      <alignment horizontal="center"/>
    </xf>
    <xf numFmtId="0" fontId="4" fillId="4" borderId="49" xfId="0" applyFont="1" applyFill="1" applyBorder="1" applyAlignment="1">
      <alignment horizontal="center"/>
    </xf>
    <xf numFmtId="0" fontId="4" fillId="4" borderId="40" xfId="0" applyFont="1" applyFill="1" applyBorder="1" applyAlignment="1">
      <alignment horizontal="center"/>
    </xf>
    <xf numFmtId="0" fontId="4" fillId="4" borderId="0" xfId="0" applyFont="1" applyFill="1" applyBorder="1" applyAlignment="1">
      <alignment horizontal="center"/>
    </xf>
    <xf numFmtId="0" fontId="4" fillId="4" borderId="34" xfId="0" applyFont="1" applyFill="1" applyBorder="1" applyAlignment="1">
      <alignment horizontal="center"/>
    </xf>
    <xf numFmtId="0" fontId="4" fillId="4" borderId="43" xfId="0" applyFont="1" applyFill="1" applyBorder="1" applyAlignment="1">
      <alignment horizontal="center"/>
    </xf>
    <xf numFmtId="0" fontId="4" fillId="4" borderId="39" xfId="0" applyFont="1" applyFill="1" applyBorder="1" applyAlignment="1">
      <alignment horizontal="center"/>
    </xf>
    <xf numFmtId="0" fontId="4" fillId="4" borderId="50" xfId="0" applyFont="1" applyFill="1" applyBorder="1" applyAlignment="1">
      <alignment horizontal="center"/>
    </xf>
    <xf numFmtId="0" fontId="11" fillId="5" borderId="41" xfId="0" applyFont="1" applyFill="1" applyBorder="1" applyAlignment="1">
      <alignment horizontal="center" vertical="center" wrapText="1"/>
    </xf>
    <xf numFmtId="0" fontId="11" fillId="5" borderId="42" xfId="0" applyFont="1" applyFill="1" applyBorder="1" applyAlignment="1">
      <alignment horizontal="center" vertical="center" wrapText="1"/>
    </xf>
    <xf numFmtId="0" fontId="11" fillId="5" borderId="49" xfId="0" applyFont="1" applyFill="1" applyBorder="1" applyAlignment="1">
      <alignment horizontal="center" vertical="center" wrapText="1"/>
    </xf>
    <xf numFmtId="0" fontId="11" fillId="5" borderId="40"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34"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1" fillId="5" borderId="39" xfId="0" applyFont="1" applyFill="1" applyBorder="1" applyAlignment="1">
      <alignment horizontal="center" vertical="center" wrapText="1"/>
    </xf>
    <xf numFmtId="0" fontId="11" fillId="5" borderId="50" xfId="0" applyFont="1" applyFill="1" applyBorder="1" applyAlignment="1">
      <alignment horizontal="center" vertical="center" wrapText="1"/>
    </xf>
    <xf numFmtId="0" fontId="3" fillId="3" borderId="13" xfId="1" applyNumberFormat="1" applyFont="1" applyFill="1" applyBorder="1" applyAlignment="1">
      <alignment horizontal="center" vertical="center"/>
    </xf>
    <xf numFmtId="0" fontId="26" fillId="10" borderId="0" xfId="1" applyFont="1" applyFill="1" applyBorder="1" applyAlignment="1">
      <alignment horizontal="left" vertical="center"/>
    </xf>
    <xf numFmtId="164" fontId="3" fillId="3" borderId="13" xfId="1" applyNumberFormat="1" applyFont="1" applyFill="1" applyBorder="1" applyAlignment="1">
      <alignment horizontal="center" vertical="center"/>
    </xf>
    <xf numFmtId="0" fontId="3" fillId="3" borderId="21" xfId="1" applyFont="1" applyFill="1" applyBorder="1" applyAlignment="1">
      <alignment horizontal="center" vertical="center" wrapText="1"/>
    </xf>
    <xf numFmtId="0" fontId="3" fillId="3" borderId="23" xfId="1" applyFont="1" applyFill="1" applyBorder="1" applyAlignment="1">
      <alignment horizontal="center" vertical="center" wrapText="1"/>
    </xf>
    <xf numFmtId="0" fontId="3" fillId="3" borderId="32" xfId="1" applyFont="1" applyFill="1" applyBorder="1" applyAlignment="1">
      <alignment horizontal="center" vertical="center" wrapText="1"/>
    </xf>
    <xf numFmtId="0" fontId="17" fillId="6" borderId="0" xfId="0" applyFont="1" applyFill="1" applyBorder="1" applyAlignment="1">
      <alignment horizontal="left" vertical="center"/>
    </xf>
    <xf numFmtId="0" fontId="15" fillId="7" borderId="13" xfId="0" applyFont="1" applyFill="1" applyBorder="1" applyAlignment="1">
      <alignment horizontal="center" vertical="center" wrapText="1"/>
    </xf>
    <xf numFmtId="0" fontId="17" fillId="7" borderId="13" xfId="0" applyFont="1" applyFill="1" applyBorder="1" applyAlignment="1">
      <alignment horizontal="center" vertical="center"/>
    </xf>
    <xf numFmtId="0" fontId="17" fillId="7" borderId="13" xfId="0" applyFont="1" applyFill="1" applyBorder="1" applyAlignment="1">
      <alignment horizontal="center"/>
    </xf>
    <xf numFmtId="0" fontId="17" fillId="7" borderId="13" xfId="0" applyFont="1" applyFill="1" applyBorder="1" applyAlignment="1">
      <alignment horizontal="center" vertical="center" wrapText="1"/>
    </xf>
    <xf numFmtId="0" fontId="15" fillId="7" borderId="13" xfId="0" applyFont="1" applyFill="1" applyBorder="1" applyAlignment="1">
      <alignment horizontal="center" vertical="center"/>
    </xf>
    <xf numFmtId="0" fontId="17" fillId="7" borderId="13" xfId="1" applyFont="1" applyFill="1" applyBorder="1" applyAlignment="1">
      <alignment horizontal="center" vertical="center"/>
    </xf>
    <xf numFmtId="0" fontId="17" fillId="7" borderId="13" xfId="1" applyFont="1" applyFill="1" applyBorder="1" applyAlignment="1">
      <alignment horizontal="center" vertical="center" wrapText="1"/>
    </xf>
    <xf numFmtId="14" fontId="17" fillId="7" borderId="13" xfId="0" applyNumberFormat="1" applyFont="1" applyFill="1" applyBorder="1" applyAlignment="1">
      <alignment horizontal="center" vertical="center" wrapText="1"/>
    </xf>
    <xf numFmtId="0" fontId="18" fillId="8" borderId="13" xfId="1" applyFont="1" applyFill="1" applyBorder="1" applyAlignment="1">
      <alignment horizontal="center" vertical="center" wrapText="1"/>
    </xf>
    <xf numFmtId="0" fontId="4" fillId="4" borderId="10" xfId="1" applyFont="1" applyFill="1" applyBorder="1" applyAlignment="1">
      <alignment horizontal="center"/>
    </xf>
    <xf numFmtId="0" fontId="4" fillId="4" borderId="5" xfId="1" applyFont="1" applyFill="1" applyBorder="1" applyAlignment="1">
      <alignment horizontal="center"/>
    </xf>
    <xf numFmtId="0" fontId="4" fillId="4" borderId="11" xfId="1" applyFont="1" applyFill="1" applyBorder="1" applyAlignment="1">
      <alignment horizontal="center"/>
    </xf>
    <xf numFmtId="0" fontId="4" fillId="4" borderId="0" xfId="1" applyFont="1" applyFill="1" applyBorder="1" applyAlignment="1">
      <alignment horizontal="center"/>
    </xf>
    <xf numFmtId="0" fontId="4" fillId="4" borderId="12" xfId="1" applyFont="1" applyFill="1" applyBorder="1" applyAlignment="1">
      <alignment horizontal="center"/>
    </xf>
    <xf numFmtId="0" fontId="4" fillId="4" borderId="6" xfId="1" applyFont="1" applyFill="1" applyBorder="1" applyAlignment="1">
      <alignment horizontal="center"/>
    </xf>
    <xf numFmtId="0" fontId="11" fillId="5" borderId="10" xfId="1" applyFont="1" applyFill="1" applyBorder="1" applyAlignment="1">
      <alignment horizontal="center" vertical="center" wrapText="1"/>
    </xf>
    <xf numFmtId="0" fontId="11" fillId="5" borderId="2" xfId="1" applyFont="1" applyFill="1" applyBorder="1" applyAlignment="1">
      <alignment horizontal="center" vertical="center" wrapText="1"/>
    </xf>
    <xf numFmtId="0" fontId="11" fillId="5" borderId="11" xfId="1" applyFont="1" applyFill="1" applyBorder="1" applyAlignment="1">
      <alignment horizontal="center" vertical="center" wrapText="1"/>
    </xf>
    <xf numFmtId="0" fontId="11" fillId="5" borderId="3" xfId="1" applyFont="1" applyFill="1" applyBorder="1" applyAlignment="1">
      <alignment horizontal="center" vertical="center" wrapText="1"/>
    </xf>
    <xf numFmtId="0" fontId="11" fillId="5" borderId="12" xfId="1" applyFont="1" applyFill="1" applyBorder="1" applyAlignment="1">
      <alignment horizontal="center" vertical="center" wrapText="1"/>
    </xf>
    <xf numFmtId="0" fontId="11" fillId="5" borderId="4" xfId="1" applyFont="1" applyFill="1" applyBorder="1" applyAlignment="1">
      <alignment horizontal="center" vertical="center" wrapText="1"/>
    </xf>
    <xf numFmtId="0" fontId="15" fillId="7" borderId="54" xfId="1" applyFont="1" applyFill="1" applyBorder="1" applyAlignment="1">
      <alignment horizontal="center" vertical="center"/>
    </xf>
    <xf numFmtId="0" fontId="15" fillId="7" borderId="55" xfId="1" applyFont="1" applyFill="1" applyBorder="1" applyAlignment="1">
      <alignment horizontal="center" vertical="center"/>
    </xf>
    <xf numFmtId="0" fontId="15" fillId="7" borderId="56" xfId="1" applyFont="1" applyFill="1" applyBorder="1" applyAlignment="1">
      <alignment horizontal="center" vertical="center"/>
    </xf>
    <xf numFmtId="0" fontId="3" fillId="6" borderId="57" xfId="1" applyFont="1" applyFill="1" applyBorder="1" applyAlignment="1">
      <alignment horizontal="justify" vertical="center" wrapText="1"/>
    </xf>
    <xf numFmtId="0" fontId="3" fillId="6" borderId="58" xfId="1" applyFont="1" applyFill="1" applyBorder="1" applyAlignment="1">
      <alignment horizontal="justify" vertical="center" wrapText="1"/>
    </xf>
    <xf numFmtId="0" fontId="3" fillId="6" borderId="59" xfId="1" applyFont="1" applyFill="1" applyBorder="1" applyAlignment="1">
      <alignment horizontal="justify" vertical="center" wrapText="1"/>
    </xf>
    <xf numFmtId="0" fontId="3" fillId="3" borderId="13" xfId="1" applyFont="1" applyFill="1" applyBorder="1" applyAlignment="1">
      <alignment horizontal="center" vertical="center" wrapText="1"/>
    </xf>
    <xf numFmtId="0" fontId="11" fillId="5" borderId="44" xfId="0" applyFont="1" applyFill="1" applyBorder="1" applyAlignment="1">
      <alignment horizontal="center" vertical="center" wrapText="1"/>
    </xf>
    <xf numFmtId="0" fontId="11" fillId="5" borderId="45" xfId="0" applyFont="1" applyFill="1" applyBorder="1" applyAlignment="1">
      <alignment horizontal="center" vertical="center" wrapText="1"/>
    </xf>
    <xf numFmtId="0" fontId="11" fillId="5" borderId="46" xfId="0" applyFont="1" applyFill="1" applyBorder="1" applyAlignment="1">
      <alignment horizontal="center" vertical="center" wrapText="1"/>
    </xf>
    <xf numFmtId="0" fontId="11" fillId="5" borderId="47" xfId="0" applyFont="1" applyFill="1" applyBorder="1" applyAlignment="1">
      <alignment horizontal="center" vertical="center" wrapText="1"/>
    </xf>
    <xf numFmtId="0" fontId="11" fillId="5" borderId="48" xfId="0" applyFont="1" applyFill="1" applyBorder="1" applyAlignment="1">
      <alignment horizontal="center" vertical="center" wrapText="1"/>
    </xf>
    <xf numFmtId="14" fontId="17" fillId="7" borderId="13" xfId="0" applyNumberFormat="1" applyFont="1" applyFill="1" applyBorder="1" applyAlignment="1">
      <alignment horizontal="center" vertical="center"/>
    </xf>
    <xf numFmtId="0" fontId="11" fillId="5" borderId="0" xfId="1" applyFont="1" applyFill="1" applyAlignment="1">
      <alignment horizontal="center" vertical="center" wrapText="1"/>
    </xf>
    <xf numFmtId="0" fontId="3" fillId="10" borderId="0" xfId="1" applyFont="1" applyFill="1" applyAlignment="1">
      <alignment horizontal="justify" vertical="center" wrapText="1"/>
    </xf>
    <xf numFmtId="0" fontId="3" fillId="10" borderId="0" xfId="1" applyFont="1" applyFill="1" applyAlignment="1">
      <alignment horizontal="left" vertical="center" wrapText="1"/>
    </xf>
    <xf numFmtId="0" fontId="9" fillId="3" borderId="0" xfId="1" applyFont="1" applyFill="1" applyAlignment="1">
      <alignment horizontal="center"/>
    </xf>
    <xf numFmtId="0" fontId="9" fillId="7" borderId="0" xfId="1" applyFont="1" applyFill="1" applyAlignment="1">
      <alignment horizontal="center" vertical="center"/>
    </xf>
    <xf numFmtId="0" fontId="4" fillId="4" borderId="10" xfId="1" applyFill="1" applyBorder="1" applyAlignment="1">
      <alignment horizontal="center"/>
    </xf>
    <xf numFmtId="0" fontId="4" fillId="4" borderId="5" xfId="1" applyFill="1" applyBorder="1" applyAlignment="1">
      <alignment horizontal="center"/>
    </xf>
    <xf numFmtId="0" fontId="4" fillId="4" borderId="2" xfId="1" applyFill="1" applyBorder="1" applyAlignment="1">
      <alignment horizontal="center"/>
    </xf>
    <xf numFmtId="0" fontId="4" fillId="4" borderId="11" xfId="1" applyFill="1" applyBorder="1" applyAlignment="1">
      <alignment horizontal="center"/>
    </xf>
    <xf numFmtId="0" fontId="4" fillId="4" borderId="0" xfId="1" applyFill="1" applyBorder="1" applyAlignment="1">
      <alignment horizontal="center"/>
    </xf>
    <xf numFmtId="0" fontId="4" fillId="4" borderId="3" xfId="1" applyFill="1" applyBorder="1" applyAlignment="1">
      <alignment horizontal="center"/>
    </xf>
    <xf numFmtId="0" fontId="4" fillId="4" borderId="12" xfId="1" applyFill="1" applyBorder="1" applyAlignment="1">
      <alignment horizontal="center"/>
    </xf>
    <xf numFmtId="0" fontId="4" fillId="4" borderId="6" xfId="1" applyFill="1" applyBorder="1" applyAlignment="1">
      <alignment horizontal="center"/>
    </xf>
    <xf numFmtId="0" fontId="4" fillId="4" borderId="4" xfId="1" applyFill="1" applyBorder="1" applyAlignment="1">
      <alignment horizontal="center"/>
    </xf>
    <xf numFmtId="0" fontId="4" fillId="4" borderId="13" xfId="1" applyFill="1" applyBorder="1" applyAlignment="1">
      <alignment horizontal="center"/>
    </xf>
    <xf numFmtId="0" fontId="11" fillId="13" borderId="13" xfId="6" applyFont="1" applyFill="1" applyBorder="1" applyAlignment="1">
      <alignment horizontal="center" vertical="center"/>
    </xf>
    <xf numFmtId="0" fontId="9" fillId="6" borderId="0" xfId="1" applyFont="1" applyFill="1" applyAlignment="1">
      <alignment horizontal="left" vertical="center"/>
    </xf>
    <xf numFmtId="0" fontId="3" fillId="12" borderId="0" xfId="1" applyFont="1" applyFill="1" applyAlignment="1">
      <alignment horizontal="left" vertical="center" wrapText="1"/>
    </xf>
    <xf numFmtId="0" fontId="4" fillId="10" borderId="29" xfId="1" applyFill="1" applyBorder="1" applyAlignment="1">
      <alignment horizontal="center" vertical="center"/>
    </xf>
    <xf numFmtId="0" fontId="4" fillId="10" borderId="30" xfId="1" applyFill="1" applyBorder="1" applyAlignment="1">
      <alignment horizontal="center" vertical="center"/>
    </xf>
    <xf numFmtId="0" fontId="4" fillId="10" borderId="31" xfId="1" applyFill="1" applyBorder="1" applyAlignment="1">
      <alignment horizontal="center" vertical="center"/>
    </xf>
    <xf numFmtId="0" fontId="11" fillId="5" borderId="13" xfId="1" applyFont="1" applyFill="1" applyBorder="1" applyAlignment="1">
      <alignment horizontal="center" vertical="center" wrapText="1"/>
    </xf>
    <xf numFmtId="49" fontId="3" fillId="10" borderId="0" xfId="1" applyNumberFormat="1" applyFont="1" applyFill="1" applyAlignment="1">
      <alignment vertical="center" wrapText="1"/>
    </xf>
    <xf numFmtId="0" fontId="26" fillId="10" borderId="0" xfId="1" applyFont="1" applyFill="1" applyAlignment="1">
      <alignment horizontal="left" vertical="center"/>
    </xf>
    <xf numFmtId="49" fontId="26" fillId="10" borderId="0" xfId="1" applyNumberFormat="1" applyFont="1" applyFill="1" applyAlignment="1">
      <alignment horizontal="left" vertical="center"/>
    </xf>
    <xf numFmtId="0" fontId="11" fillId="5" borderId="68" xfId="1" applyFont="1" applyFill="1" applyBorder="1" applyAlignment="1">
      <alignment horizontal="center" vertical="center" wrapText="1"/>
    </xf>
    <xf numFmtId="0" fontId="11" fillId="5" borderId="69" xfId="1" applyFont="1" applyFill="1" applyBorder="1" applyAlignment="1">
      <alignment horizontal="center" vertical="center" wrapText="1"/>
    </xf>
    <xf numFmtId="0" fontId="11" fillId="5" borderId="70" xfId="1" applyFont="1" applyFill="1" applyBorder="1" applyAlignment="1">
      <alignment horizontal="center" vertical="center" wrapText="1"/>
    </xf>
    <xf numFmtId="0" fontId="11" fillId="5" borderId="71" xfId="1" applyFont="1" applyFill="1" applyBorder="1" applyAlignment="1">
      <alignment horizontal="center" vertical="center" wrapText="1"/>
    </xf>
    <xf numFmtId="0" fontId="11" fillId="5" borderId="72" xfId="1" applyFont="1" applyFill="1" applyBorder="1" applyAlignment="1">
      <alignment horizontal="center" vertical="center" wrapText="1"/>
    </xf>
    <xf numFmtId="0" fontId="11" fillId="5" borderId="73" xfId="1" applyFont="1" applyFill="1" applyBorder="1" applyAlignment="1">
      <alignment horizontal="center" vertical="center" wrapText="1"/>
    </xf>
    <xf numFmtId="0" fontId="11" fillId="5" borderId="74" xfId="1" applyFont="1" applyFill="1" applyBorder="1" applyAlignment="1">
      <alignment horizontal="center" vertical="center" wrapText="1"/>
    </xf>
    <xf numFmtId="0" fontId="11" fillId="5" borderId="75" xfId="1" applyFont="1" applyFill="1" applyBorder="1" applyAlignment="1">
      <alignment horizontal="center" vertical="center" wrapText="1"/>
    </xf>
    <xf numFmtId="43" fontId="18" fillId="4" borderId="68" xfId="4" applyFont="1" applyFill="1" applyBorder="1" applyAlignment="1">
      <alignment horizontal="center"/>
    </xf>
    <xf numFmtId="43" fontId="18" fillId="4" borderId="70" xfId="4" applyFont="1" applyFill="1" applyBorder="1" applyAlignment="1">
      <alignment horizontal="center"/>
    </xf>
    <xf numFmtId="43" fontId="18" fillId="4" borderId="71" xfId="4" applyFont="1" applyFill="1" applyBorder="1" applyAlignment="1">
      <alignment horizontal="center"/>
    </xf>
    <xf numFmtId="43" fontId="18" fillId="4" borderId="72" xfId="4" applyFont="1" applyFill="1" applyBorder="1" applyAlignment="1">
      <alignment horizontal="center"/>
    </xf>
    <xf numFmtId="43" fontId="18" fillId="4" borderId="73" xfId="4" applyFont="1" applyFill="1" applyBorder="1" applyAlignment="1">
      <alignment horizontal="center"/>
    </xf>
    <xf numFmtId="43" fontId="18" fillId="4" borderId="75" xfId="4" applyFont="1" applyFill="1" applyBorder="1" applyAlignment="1">
      <alignment horizontal="center"/>
    </xf>
    <xf numFmtId="0" fontId="15" fillId="7" borderId="13" xfId="1" applyFont="1" applyFill="1" applyBorder="1" applyAlignment="1">
      <alignment horizontal="center" vertical="center" wrapText="1"/>
    </xf>
    <xf numFmtId="14" fontId="17" fillId="7" borderId="13" xfId="1" applyNumberFormat="1" applyFont="1" applyFill="1" applyBorder="1" applyAlignment="1">
      <alignment horizontal="center" vertical="center" wrapText="1"/>
    </xf>
    <xf numFmtId="0" fontId="18" fillId="4" borderId="68" xfId="1" applyFont="1" applyFill="1" applyBorder="1" applyAlignment="1">
      <alignment horizontal="center"/>
    </xf>
    <xf numFmtId="0" fontId="18" fillId="4" borderId="70" xfId="1" applyFont="1" applyFill="1" applyBorder="1" applyAlignment="1">
      <alignment horizontal="center"/>
    </xf>
    <xf numFmtId="0" fontId="18" fillId="4" borderId="71" xfId="1" applyFont="1" applyFill="1" applyBorder="1" applyAlignment="1">
      <alignment horizontal="center"/>
    </xf>
    <xf numFmtId="0" fontId="18" fillId="4" borderId="72" xfId="1" applyFont="1" applyFill="1" applyBorder="1" applyAlignment="1">
      <alignment horizontal="center"/>
    </xf>
    <xf numFmtId="0" fontId="18" fillId="4" borderId="73" xfId="1" applyFont="1" applyFill="1" applyBorder="1" applyAlignment="1">
      <alignment horizontal="center"/>
    </xf>
    <xf numFmtId="0" fontId="18" fillId="4" borderId="75" xfId="1" applyFont="1" applyFill="1" applyBorder="1" applyAlignment="1">
      <alignment horizontal="center"/>
    </xf>
    <xf numFmtId="0" fontId="18" fillId="8" borderId="17" xfId="1" applyFont="1" applyFill="1" applyBorder="1" applyAlignment="1">
      <alignment horizontal="center" vertical="center" wrapText="1"/>
    </xf>
    <xf numFmtId="0" fontId="18" fillId="8" borderId="19" xfId="1" applyFont="1" applyFill="1" applyBorder="1" applyAlignment="1">
      <alignment horizontal="center" vertical="center" wrapText="1"/>
    </xf>
    <xf numFmtId="0" fontId="7" fillId="0" borderId="0" xfId="0" applyFont="1" applyAlignment="1">
      <alignment horizontal="left" vertical="center" wrapText="1"/>
    </xf>
    <xf numFmtId="0" fontId="39" fillId="8" borderId="13" xfId="0" applyFont="1" applyFill="1" applyBorder="1" applyAlignment="1">
      <alignment horizontal="center" vertical="center" wrapText="1"/>
    </xf>
    <xf numFmtId="0" fontId="39" fillId="3" borderId="13" xfId="0" applyFont="1" applyFill="1" applyBorder="1" applyAlignment="1">
      <alignment horizontal="center" vertical="center" wrapText="1"/>
    </xf>
    <xf numFmtId="0" fontId="17" fillId="3" borderId="13" xfId="0" applyFont="1" applyFill="1" applyBorder="1" applyAlignment="1">
      <alignment horizontal="center"/>
    </xf>
    <xf numFmtId="169" fontId="39" fillId="3" borderId="13" xfId="0" applyNumberFormat="1" applyFont="1" applyFill="1" applyBorder="1" applyAlignment="1">
      <alignment horizontal="center" vertical="center" wrapText="1"/>
    </xf>
  </cellXfs>
  <cellStyles count="7">
    <cellStyle name="Millares" xfId="4" builtinId="3"/>
    <cellStyle name="Normal" xfId="0" builtinId="0"/>
    <cellStyle name="Normal 2" xfId="1" xr:uid="{00000000-0005-0000-0000-000001000000}"/>
    <cellStyle name="Normal 3" xfId="2" xr:uid="{00000000-0005-0000-0000-000002000000}"/>
    <cellStyle name="Normal 4" xfId="3" xr:uid="{00000000-0005-0000-0000-000003000000}"/>
    <cellStyle name="Normal 4 3" xfId="6" xr:uid="{89538861-920A-40D6-8C39-7169AE94F255}"/>
    <cellStyle name="Normal 4 4" xfId="5" xr:uid="{1CF0B6A7-C4C0-4F9B-84E4-59E9533AAF1D}"/>
  </cellStyles>
  <dxfs count="97">
    <dxf>
      <fill>
        <patternFill>
          <bgColor theme="7" tint="0.39994506668294322"/>
        </patternFill>
      </fill>
    </dxf>
    <dxf>
      <fill>
        <patternFill>
          <bgColor theme="9"/>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rgb="FF9999FF"/>
        </patternFill>
      </fill>
    </dxf>
    <dxf>
      <fill>
        <patternFill>
          <bgColor theme="9"/>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9999FF"/>
        </patternFill>
      </fill>
    </dxf>
    <dxf>
      <fill>
        <patternFill>
          <bgColor theme="9"/>
        </patternFill>
      </fill>
    </dxf>
    <dxf>
      <fill>
        <patternFill>
          <bgColor rgb="FFFF0000"/>
        </patternFill>
      </fill>
    </dxf>
    <dxf>
      <fill>
        <patternFill>
          <bgColor theme="0"/>
        </patternFill>
      </fill>
    </dxf>
    <dxf>
      <fill>
        <patternFill>
          <bgColor theme="0"/>
        </patternFill>
      </fill>
    </dxf>
    <dxf>
      <fill>
        <patternFill>
          <bgColor theme="0"/>
        </patternFill>
      </fill>
    </dxf>
    <dxf>
      <fill>
        <patternFill>
          <bgColor rgb="FF9999FF"/>
        </patternFill>
      </fill>
    </dxf>
    <dxf>
      <fill>
        <patternFill>
          <bgColor theme="9"/>
        </patternFill>
      </fill>
    </dxf>
    <dxf>
      <fill>
        <patternFill>
          <bgColor rgb="FFFF0000"/>
        </patternFill>
      </fill>
    </dxf>
    <dxf>
      <fill>
        <patternFill>
          <bgColor theme="0"/>
        </patternFill>
      </fill>
    </dxf>
    <dxf>
      <fill>
        <patternFill>
          <bgColor theme="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
      <fill>
        <patternFill>
          <bgColor theme="7" tint="0.39994506668294322"/>
        </patternFill>
      </fill>
    </dxf>
    <dxf>
      <fill>
        <patternFill>
          <bgColor theme="9"/>
        </patternFill>
      </fill>
    </dxf>
    <dxf>
      <fill>
        <patternFill>
          <bgColor rgb="FFFF0000"/>
        </patternFill>
      </fill>
    </dxf>
  </dxfs>
  <tableStyles count="0" defaultTableStyle="TableStyleMedium9" defaultPivotStyle="PivotStyleLight16"/>
  <colors>
    <mruColors>
      <color rgb="FF9BBB5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1</xdr:col>
      <xdr:colOff>329935</xdr:colOff>
      <xdr:row>1</xdr:row>
      <xdr:rowOff>40822</xdr:rowOff>
    </xdr:from>
    <xdr:to>
      <xdr:col>3</xdr:col>
      <xdr:colOff>311166</xdr:colOff>
      <xdr:row>3</xdr:row>
      <xdr:rowOff>149585</xdr:rowOff>
    </xdr:to>
    <xdr:pic>
      <xdr:nvPicPr>
        <xdr:cNvPr id="2" name="Imagen 1" descr="Imagen relacionada">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3370" y="238046"/>
          <a:ext cx="1594878" cy="503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329934</xdr:colOff>
      <xdr:row>45</xdr:row>
      <xdr:rowOff>49786</xdr:rowOff>
    </xdr:from>
    <xdr:to>
      <xdr:col>3</xdr:col>
      <xdr:colOff>305722</xdr:colOff>
      <xdr:row>47</xdr:row>
      <xdr:rowOff>152399</xdr:rowOff>
    </xdr:to>
    <xdr:pic>
      <xdr:nvPicPr>
        <xdr:cNvPr id="4" name="Imagen 3" descr="Imagen relacionada">
          <a:extLst>
            <a:ext uri="{FF2B5EF4-FFF2-40B4-BE49-F238E27FC236}">
              <a16:creationId xmlns:a16="http://schemas.microsoft.com/office/drawing/2014/main" id="{D41AB828-E7C2-475B-AE22-EDE374E68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3369" y="8279386"/>
          <a:ext cx="1589435" cy="497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372837</xdr:colOff>
      <xdr:row>89</xdr:row>
      <xdr:rowOff>19051</xdr:rowOff>
    </xdr:from>
    <xdr:to>
      <xdr:col>3</xdr:col>
      <xdr:colOff>345039</xdr:colOff>
      <xdr:row>91</xdr:row>
      <xdr:rowOff>194217</xdr:rowOff>
    </xdr:to>
    <xdr:pic>
      <xdr:nvPicPr>
        <xdr:cNvPr id="5" name="Imagen 4" descr="Imagen relacionada">
          <a:extLst>
            <a:ext uri="{FF2B5EF4-FFF2-40B4-BE49-F238E27FC236}">
              <a16:creationId xmlns:a16="http://schemas.microsoft.com/office/drawing/2014/main" id="{30CF70C2-AEF0-4D6B-9ECD-7DE316ADC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1" y="16195222"/>
          <a:ext cx="1594174" cy="5670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383723</xdr:colOff>
      <xdr:row>136</xdr:row>
      <xdr:rowOff>19051</xdr:rowOff>
    </xdr:from>
    <xdr:to>
      <xdr:col>3</xdr:col>
      <xdr:colOff>355925</xdr:colOff>
      <xdr:row>138</xdr:row>
      <xdr:rowOff>194217</xdr:rowOff>
    </xdr:to>
    <xdr:pic>
      <xdr:nvPicPr>
        <xdr:cNvPr id="6" name="Imagen 5" descr="Imagen relacionada">
          <a:extLst>
            <a:ext uri="{FF2B5EF4-FFF2-40B4-BE49-F238E27FC236}">
              <a16:creationId xmlns:a16="http://schemas.microsoft.com/office/drawing/2014/main" id="{8C87DE68-3271-4BD8-B164-D007720B3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5237" y="24794937"/>
          <a:ext cx="1594174" cy="567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371023</xdr:colOff>
      <xdr:row>184</xdr:row>
      <xdr:rowOff>38100</xdr:rowOff>
    </xdr:from>
    <xdr:to>
      <xdr:col>3</xdr:col>
      <xdr:colOff>343225</xdr:colOff>
      <xdr:row>186</xdr:row>
      <xdr:rowOff>147045</xdr:rowOff>
    </xdr:to>
    <xdr:pic>
      <xdr:nvPicPr>
        <xdr:cNvPr id="7" name="Imagen 6" descr="Imagen relacionada">
          <a:extLst>
            <a:ext uri="{FF2B5EF4-FFF2-40B4-BE49-F238E27FC236}">
              <a16:creationId xmlns:a16="http://schemas.microsoft.com/office/drawing/2014/main" id="{402EEBA4-46F5-411A-BECD-88CEECAF3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723" y="34251900"/>
          <a:ext cx="1585102" cy="515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358323</xdr:colOff>
      <xdr:row>230</xdr:row>
      <xdr:rowOff>38100</xdr:rowOff>
    </xdr:from>
    <xdr:to>
      <xdr:col>3</xdr:col>
      <xdr:colOff>330525</xdr:colOff>
      <xdr:row>232</xdr:row>
      <xdr:rowOff>172445</xdr:rowOff>
    </xdr:to>
    <xdr:pic>
      <xdr:nvPicPr>
        <xdr:cNvPr id="8" name="Imagen 7" descr="Imagen relacionada">
          <a:extLst>
            <a:ext uri="{FF2B5EF4-FFF2-40B4-BE49-F238E27FC236}">
              <a16:creationId xmlns:a16="http://schemas.microsoft.com/office/drawing/2014/main" id="{7A219863-294C-4C06-A868-99994EE41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023" y="42608500"/>
          <a:ext cx="1585102" cy="540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396423</xdr:colOff>
      <xdr:row>274</xdr:row>
      <xdr:rowOff>25400</xdr:rowOff>
    </xdr:from>
    <xdr:to>
      <xdr:col>3</xdr:col>
      <xdr:colOff>368625</xdr:colOff>
      <xdr:row>276</xdr:row>
      <xdr:rowOff>177525</xdr:rowOff>
    </xdr:to>
    <xdr:pic>
      <xdr:nvPicPr>
        <xdr:cNvPr id="9" name="Imagen 8" descr="Imagen relacionada">
          <a:extLst>
            <a:ext uri="{FF2B5EF4-FFF2-40B4-BE49-F238E27FC236}">
              <a16:creationId xmlns:a16="http://schemas.microsoft.com/office/drawing/2014/main" id="{826A2469-08C9-4888-ADAA-F563FA962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6123" y="50774600"/>
          <a:ext cx="1585102" cy="55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383723</xdr:colOff>
      <xdr:row>321</xdr:row>
      <xdr:rowOff>40822</xdr:rowOff>
    </xdr:from>
    <xdr:to>
      <xdr:col>3</xdr:col>
      <xdr:colOff>355925</xdr:colOff>
      <xdr:row>323</xdr:row>
      <xdr:rowOff>180065</xdr:rowOff>
    </xdr:to>
    <xdr:pic>
      <xdr:nvPicPr>
        <xdr:cNvPr id="10" name="Imagen 9" descr="Imagen relacionada">
          <a:extLst>
            <a:ext uri="{FF2B5EF4-FFF2-40B4-BE49-F238E27FC236}">
              <a16:creationId xmlns:a16="http://schemas.microsoft.com/office/drawing/2014/main" id="{46604140-D69A-4F2D-B660-0408AA9F0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423" y="59476822"/>
          <a:ext cx="1585102" cy="5456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345623</xdr:colOff>
      <xdr:row>366</xdr:row>
      <xdr:rowOff>38100</xdr:rowOff>
    </xdr:from>
    <xdr:to>
      <xdr:col>3</xdr:col>
      <xdr:colOff>317825</xdr:colOff>
      <xdr:row>368</xdr:row>
      <xdr:rowOff>177525</xdr:rowOff>
    </xdr:to>
    <xdr:pic>
      <xdr:nvPicPr>
        <xdr:cNvPr id="11" name="Imagen 10" descr="Imagen relacionada">
          <a:extLst>
            <a:ext uri="{FF2B5EF4-FFF2-40B4-BE49-F238E27FC236}">
              <a16:creationId xmlns:a16="http://schemas.microsoft.com/office/drawing/2014/main" id="{C6F954E7-2CB7-4280-894C-9F7C17966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323" y="67805300"/>
          <a:ext cx="1585102" cy="54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381000</xdr:colOff>
      <xdr:row>411</xdr:row>
      <xdr:rowOff>38100</xdr:rowOff>
    </xdr:from>
    <xdr:to>
      <xdr:col>3</xdr:col>
      <xdr:colOff>353202</xdr:colOff>
      <xdr:row>413</xdr:row>
      <xdr:rowOff>177525</xdr:rowOff>
    </xdr:to>
    <xdr:pic>
      <xdr:nvPicPr>
        <xdr:cNvPr id="13" name="Imagen 12" descr="Imagen relacionada">
          <a:extLst>
            <a:ext uri="{FF2B5EF4-FFF2-40B4-BE49-F238E27FC236}">
              <a16:creationId xmlns:a16="http://schemas.microsoft.com/office/drawing/2014/main" id="{B75497C0-9DFA-44E9-8F7C-D0A516294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700" y="76136500"/>
          <a:ext cx="1585102" cy="54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215575</xdr:colOff>
      <xdr:row>1</xdr:row>
      <xdr:rowOff>49305</xdr:rowOff>
    </xdr:from>
    <xdr:ext cx="1272567" cy="507541"/>
    <xdr:pic>
      <xdr:nvPicPr>
        <xdr:cNvPr id="2" name="1 Imagen">
          <a:extLst>
            <a:ext uri="{FF2B5EF4-FFF2-40B4-BE49-F238E27FC236}">
              <a16:creationId xmlns:a16="http://schemas.microsoft.com/office/drawing/2014/main" id="{00000000-0008-0000-09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59010" y="201705"/>
          <a:ext cx="1272567" cy="5075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169485</xdr:colOff>
      <xdr:row>0</xdr:row>
      <xdr:rowOff>39613</xdr:rowOff>
    </xdr:from>
    <xdr:ext cx="1328738" cy="552450"/>
    <xdr:pic>
      <xdr:nvPicPr>
        <xdr:cNvPr id="2" name="1 Imagen">
          <a:extLst>
            <a:ext uri="{FF2B5EF4-FFF2-40B4-BE49-F238E27FC236}">
              <a16:creationId xmlns:a16="http://schemas.microsoft.com/office/drawing/2014/main" id="{EA74F95C-A1F1-49A2-907E-F99C3837E0C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87199" y="39613"/>
          <a:ext cx="1328738"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343825</xdr:colOff>
      <xdr:row>1</xdr:row>
      <xdr:rowOff>47625</xdr:rowOff>
    </xdr:from>
    <xdr:to>
      <xdr:col>3</xdr:col>
      <xdr:colOff>696686</xdr:colOff>
      <xdr:row>4</xdr:row>
      <xdr:rowOff>174171</xdr:rowOff>
    </xdr:to>
    <xdr:pic>
      <xdr:nvPicPr>
        <xdr:cNvPr id="2" name="1 Imagen">
          <a:extLst>
            <a:ext uri="{FF2B5EF4-FFF2-40B4-BE49-F238E27FC236}">
              <a16:creationId xmlns:a16="http://schemas.microsoft.com/office/drawing/2014/main" id="{00035309-717F-470F-A6B9-D87CF03F583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61539" y="200025"/>
          <a:ext cx="1713576" cy="7470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330367</xdr:colOff>
      <xdr:row>1</xdr:row>
      <xdr:rowOff>47625</xdr:rowOff>
    </xdr:from>
    <xdr:ext cx="1462574" cy="576000"/>
    <xdr:pic>
      <xdr:nvPicPr>
        <xdr:cNvPr id="2" name="1 Imagen">
          <a:extLst>
            <a:ext uri="{FF2B5EF4-FFF2-40B4-BE49-F238E27FC236}">
              <a16:creationId xmlns:a16="http://schemas.microsoft.com/office/drawing/2014/main" id="{A9976322-E6AC-43AB-891F-A1C41103462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64838" y="217954"/>
          <a:ext cx="1462574" cy="57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232999</xdr:colOff>
      <xdr:row>1</xdr:row>
      <xdr:rowOff>57150</xdr:rowOff>
    </xdr:from>
    <xdr:ext cx="1271951" cy="511451"/>
    <xdr:pic>
      <xdr:nvPicPr>
        <xdr:cNvPr id="2" name="1 Imagen">
          <a:extLst>
            <a:ext uri="{FF2B5EF4-FFF2-40B4-BE49-F238E27FC236}">
              <a16:creationId xmlns:a16="http://schemas.microsoft.com/office/drawing/2014/main" id="{70F81DCE-F962-482B-AE32-E2AA7E664A3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61599" y="224790"/>
          <a:ext cx="1271951" cy="511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220182</xdr:colOff>
      <xdr:row>1</xdr:row>
      <xdr:rowOff>28576</xdr:rowOff>
    </xdr:from>
    <xdr:ext cx="1256193" cy="565312"/>
    <xdr:pic>
      <xdr:nvPicPr>
        <xdr:cNvPr id="2" name="1 Imagen">
          <a:extLst>
            <a:ext uri="{FF2B5EF4-FFF2-40B4-BE49-F238E27FC236}">
              <a16:creationId xmlns:a16="http://schemas.microsoft.com/office/drawing/2014/main" id="{F612366B-D6BF-4ED8-A5E3-2C0C5F5E417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3057" y="171451"/>
          <a:ext cx="1256193" cy="5653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1</xdr:col>
      <xdr:colOff>182082</xdr:colOff>
      <xdr:row>1</xdr:row>
      <xdr:rowOff>48246</xdr:rowOff>
    </xdr:from>
    <xdr:ext cx="1256193" cy="507541"/>
    <xdr:pic>
      <xdr:nvPicPr>
        <xdr:cNvPr id="2" name="1 Imagen">
          <a:extLst>
            <a:ext uri="{FF2B5EF4-FFF2-40B4-BE49-F238E27FC236}">
              <a16:creationId xmlns:a16="http://schemas.microsoft.com/office/drawing/2014/main" id="{29CD742C-FFAF-487B-AB11-0DD4D0C553F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24957" y="191121"/>
          <a:ext cx="1256193" cy="5075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212693</xdr:colOff>
      <xdr:row>3</xdr:row>
      <xdr:rowOff>41751</xdr:rowOff>
    </xdr:from>
    <xdr:ext cx="1909304" cy="380361"/>
    <xdr:sp macro="" textlink="">
      <xdr:nvSpPr>
        <xdr:cNvPr id="3" name="CuadroTexto 2">
          <a:extLst>
            <a:ext uri="{FF2B5EF4-FFF2-40B4-BE49-F238E27FC236}">
              <a16:creationId xmlns:a16="http://schemas.microsoft.com/office/drawing/2014/main" id="{00000000-0008-0000-0A00-000003000000}"/>
            </a:ext>
          </a:extLst>
        </xdr:cNvPr>
        <xdr:cNvSpPr txBox="1"/>
      </xdr:nvSpPr>
      <xdr:spPr>
        <a:xfrm>
          <a:off x="212693" y="994251"/>
          <a:ext cx="1909304"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𝑄𝑠𝑡𝑑</a:t>
          </a:r>
          <a:r>
            <a:rPr lang="es-PE" sz="1100" i="0">
              <a:latin typeface="Cambria Math" panose="02040503050406030204" pitchFamily="18" charset="0"/>
            </a:rPr>
            <a:t>=</a:t>
          </a:r>
          <a:r>
            <a:rPr lang="es-PE" sz="1100" b="0" i="0">
              <a:latin typeface="Cambria Math" panose="02040503050406030204" pitchFamily="18" charset="0"/>
            </a:rPr>
            <a:t>𝑄𝑎</a:t>
          </a:r>
          <a:r>
            <a:rPr lang="es-PE" sz="1100" b="0" i="0">
              <a:latin typeface="Cambria Math" panose="02040503050406030204" pitchFamily="18" charset="0"/>
              <a:ea typeface="Cambria Math" panose="02040503050406030204" pitchFamily="18" charset="0"/>
            </a:rPr>
            <a:t>×(𝑃𝑎/𝑃𝑠𝑡𝑑)×(𝑇𝑠𝑡𝑑/𝑇𝑎)</a:t>
          </a:r>
          <a:endParaRPr lang="es-PE" sz="1100"/>
        </a:p>
      </xdr:txBody>
    </xdr:sp>
    <xdr:clientData/>
  </xdr:oneCellAnchor>
  <xdr:oneCellAnchor>
    <xdr:from>
      <xdr:col>0</xdr:col>
      <xdr:colOff>542925</xdr:colOff>
      <xdr:row>16</xdr:row>
      <xdr:rowOff>133350</xdr:rowOff>
    </xdr:from>
    <xdr:ext cx="1067022" cy="172227"/>
    <xdr:sp macro="" textlink="">
      <xdr:nvSpPr>
        <xdr:cNvPr id="4" name="CuadroTexto 3">
          <a:extLst>
            <a:ext uri="{FF2B5EF4-FFF2-40B4-BE49-F238E27FC236}">
              <a16:creationId xmlns:a16="http://schemas.microsoft.com/office/drawing/2014/main" id="{00000000-0008-0000-0A00-000004000000}"/>
            </a:ext>
          </a:extLst>
        </xdr:cNvPr>
        <xdr:cNvSpPr txBox="1"/>
      </xdr:nvSpPr>
      <xdr:spPr>
        <a:xfrm>
          <a:off x="542925" y="3429000"/>
          <a:ext cx="106702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𝑉𝑠𝑡𝑑</a:t>
          </a:r>
          <a:r>
            <a:rPr lang="es-PE" sz="1100" i="0">
              <a:latin typeface="Cambria Math" panose="02040503050406030204" pitchFamily="18" charset="0"/>
            </a:rPr>
            <a:t>=</a:t>
          </a:r>
          <a:r>
            <a:rPr lang="es-PE" sz="1100" b="0" i="0">
              <a:latin typeface="Cambria Math" panose="02040503050406030204" pitchFamily="18" charset="0"/>
            </a:rPr>
            <a:t>𝑄𝑠𝑡𝑑</a:t>
          </a:r>
          <a:r>
            <a:rPr lang="es-PE" sz="1100" b="0" i="0">
              <a:latin typeface="Cambria Math" panose="02040503050406030204" pitchFamily="18" charset="0"/>
              <a:ea typeface="Cambria Math" panose="02040503050406030204" pitchFamily="18" charset="0"/>
            </a:rPr>
            <a:t>×𝑡</a:t>
          </a:r>
          <a:endParaRPr lang="es-PE" sz="1100"/>
        </a:p>
      </xdr:txBody>
    </xdr:sp>
    <xdr:clientData/>
  </xdr:oneCellAnchor>
  <xdr:oneCellAnchor>
    <xdr:from>
      <xdr:col>0</xdr:col>
      <xdr:colOff>876300</xdr:colOff>
      <xdr:row>26</xdr:row>
      <xdr:rowOff>0</xdr:rowOff>
    </xdr:from>
    <xdr:ext cx="1883914" cy="383823"/>
    <xdr:sp macro="" textlink="">
      <xdr:nvSpPr>
        <xdr:cNvPr id="5" name="CuadroTexto 4">
          <a:extLst>
            <a:ext uri="{FF2B5EF4-FFF2-40B4-BE49-F238E27FC236}">
              <a16:creationId xmlns:a16="http://schemas.microsoft.com/office/drawing/2014/main" id="{00000000-0008-0000-0A00-000005000000}"/>
            </a:ext>
          </a:extLst>
        </xdr:cNvPr>
        <xdr:cNvSpPr txBox="1"/>
      </xdr:nvSpPr>
      <xdr:spPr>
        <a:xfrm>
          <a:off x="876300" y="4829175"/>
          <a:ext cx="1883914" cy="383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𝑃𝑀10</a:t>
          </a:r>
          <a:r>
            <a:rPr lang="es-PE" sz="1100" i="0">
              <a:latin typeface="Cambria Math" panose="02040503050406030204" pitchFamily="18" charset="0"/>
            </a:rPr>
            <a:t>=(</a:t>
          </a:r>
          <a:r>
            <a:rPr lang="es-PE" sz="1100" b="0" i="0">
              <a:latin typeface="Cambria Math" panose="02040503050406030204" pitchFamily="18" charset="0"/>
            </a:rPr>
            <a:t>𝑊𝑓−𝑊𝑖)</a:t>
          </a:r>
          <a:r>
            <a:rPr lang="es-PE" sz="1100" b="0" i="0">
              <a:latin typeface="Cambria Math" panose="02040503050406030204" pitchFamily="18" charset="0"/>
              <a:ea typeface="Cambria Math" panose="02040503050406030204" pitchFamily="18" charset="0"/>
            </a:rPr>
            <a:t>×(〖10〗^6/𝑉𝑠𝑡𝑑)</a:t>
          </a:r>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320970</xdr:colOff>
      <xdr:row>1</xdr:row>
      <xdr:rowOff>40822</xdr:rowOff>
    </xdr:from>
    <xdr:to>
      <xdr:col>3</xdr:col>
      <xdr:colOff>302201</xdr:colOff>
      <xdr:row>3</xdr:row>
      <xdr:rowOff>149585</xdr:rowOff>
    </xdr:to>
    <xdr:pic>
      <xdr:nvPicPr>
        <xdr:cNvPr id="2" name="Imagen 1" descr="Imagen relacionada">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405" y="238046"/>
          <a:ext cx="1594878" cy="503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322729</xdr:colOff>
      <xdr:row>40</xdr:row>
      <xdr:rowOff>35859</xdr:rowOff>
    </xdr:from>
    <xdr:to>
      <xdr:col>3</xdr:col>
      <xdr:colOff>303960</xdr:colOff>
      <xdr:row>42</xdr:row>
      <xdr:rowOff>144622</xdr:rowOff>
    </xdr:to>
    <xdr:pic>
      <xdr:nvPicPr>
        <xdr:cNvPr id="4" name="Imagen 3" descr="Imagen relacionada">
          <a:extLst>
            <a:ext uri="{FF2B5EF4-FFF2-40B4-BE49-F238E27FC236}">
              <a16:creationId xmlns:a16="http://schemas.microsoft.com/office/drawing/2014/main" id="{BD97541B-67EB-47C2-946A-6441980BD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164" y="7324165"/>
          <a:ext cx="1594878" cy="503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340659</xdr:colOff>
      <xdr:row>78</xdr:row>
      <xdr:rowOff>44823</xdr:rowOff>
    </xdr:from>
    <xdr:to>
      <xdr:col>3</xdr:col>
      <xdr:colOff>321890</xdr:colOff>
      <xdr:row>80</xdr:row>
      <xdr:rowOff>153586</xdr:rowOff>
    </xdr:to>
    <xdr:pic>
      <xdr:nvPicPr>
        <xdr:cNvPr id="6" name="Imagen 5" descr="Imagen relacionada">
          <a:extLst>
            <a:ext uri="{FF2B5EF4-FFF2-40B4-BE49-F238E27FC236}">
              <a16:creationId xmlns:a16="http://schemas.microsoft.com/office/drawing/2014/main" id="{4192BC56-A5CC-48A5-AD99-13597D0E5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4094" y="14415247"/>
          <a:ext cx="1594878" cy="5032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383717</xdr:colOff>
      <xdr:row>118</xdr:row>
      <xdr:rowOff>13927</xdr:rowOff>
    </xdr:from>
    <xdr:to>
      <xdr:col>3</xdr:col>
      <xdr:colOff>366292</xdr:colOff>
      <xdr:row>120</xdr:row>
      <xdr:rowOff>190374</xdr:rowOff>
    </xdr:to>
    <xdr:pic>
      <xdr:nvPicPr>
        <xdr:cNvPr id="7" name="Imagen 6" descr="Imagen relacionada">
          <a:extLst>
            <a:ext uri="{FF2B5EF4-FFF2-40B4-BE49-F238E27FC236}">
              <a16:creationId xmlns:a16="http://schemas.microsoft.com/office/drawing/2014/main" id="{768220BA-9FA2-4DCD-85DD-A74AF4AE9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7152" y="21807127"/>
          <a:ext cx="1596222" cy="570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320971</xdr:colOff>
      <xdr:row>154</xdr:row>
      <xdr:rowOff>13927</xdr:rowOff>
    </xdr:from>
    <xdr:to>
      <xdr:col>3</xdr:col>
      <xdr:colOff>303546</xdr:colOff>
      <xdr:row>156</xdr:row>
      <xdr:rowOff>190373</xdr:rowOff>
    </xdr:to>
    <xdr:pic>
      <xdr:nvPicPr>
        <xdr:cNvPr id="8" name="Imagen 7" descr="Imagen relacionada">
          <a:extLst>
            <a:ext uri="{FF2B5EF4-FFF2-40B4-BE49-F238E27FC236}">
              <a16:creationId xmlns:a16="http://schemas.microsoft.com/office/drawing/2014/main" id="{DBBC990E-D4D8-47BC-99F2-248578764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406" y="28485833"/>
          <a:ext cx="1596222" cy="570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320971</xdr:colOff>
      <xdr:row>193</xdr:row>
      <xdr:rowOff>13927</xdr:rowOff>
    </xdr:from>
    <xdr:to>
      <xdr:col>3</xdr:col>
      <xdr:colOff>303546</xdr:colOff>
      <xdr:row>195</xdr:row>
      <xdr:rowOff>190373</xdr:rowOff>
    </xdr:to>
    <xdr:pic>
      <xdr:nvPicPr>
        <xdr:cNvPr id="9" name="Imagen 8" descr="Imagen relacionada">
          <a:extLst>
            <a:ext uri="{FF2B5EF4-FFF2-40B4-BE49-F238E27FC236}">
              <a16:creationId xmlns:a16="http://schemas.microsoft.com/office/drawing/2014/main" id="{7DA83B84-58D7-4235-95D8-2554A2CA3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406" y="35684492"/>
          <a:ext cx="1596222" cy="570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332923</xdr:colOff>
      <xdr:row>229</xdr:row>
      <xdr:rowOff>50800</xdr:rowOff>
    </xdr:from>
    <xdr:to>
      <xdr:col>3</xdr:col>
      <xdr:colOff>315498</xdr:colOff>
      <xdr:row>231</xdr:row>
      <xdr:rowOff>169905</xdr:rowOff>
    </xdr:to>
    <xdr:pic>
      <xdr:nvPicPr>
        <xdr:cNvPr id="10" name="Imagen 9" descr="Imagen relacionada">
          <a:extLst>
            <a:ext uri="{FF2B5EF4-FFF2-40B4-BE49-F238E27FC236}">
              <a16:creationId xmlns:a16="http://schemas.microsoft.com/office/drawing/2014/main" id="{E80F06EA-28D5-42F4-A509-92E334A31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623" y="42418000"/>
          <a:ext cx="1595475" cy="525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320223</xdr:colOff>
      <xdr:row>268</xdr:row>
      <xdr:rowOff>12700</xdr:rowOff>
    </xdr:from>
    <xdr:to>
      <xdr:col>3</xdr:col>
      <xdr:colOff>302798</xdr:colOff>
      <xdr:row>270</xdr:row>
      <xdr:rowOff>169905</xdr:rowOff>
    </xdr:to>
    <xdr:pic>
      <xdr:nvPicPr>
        <xdr:cNvPr id="11" name="Imagen 10" descr="Imagen relacionada">
          <a:extLst>
            <a:ext uri="{FF2B5EF4-FFF2-40B4-BE49-F238E27FC236}">
              <a16:creationId xmlns:a16="http://schemas.microsoft.com/office/drawing/2014/main" id="{D208B536-7057-499A-A8FE-6255CA2A8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923" y="49593500"/>
          <a:ext cx="1595475" cy="56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282123</xdr:colOff>
      <xdr:row>307</xdr:row>
      <xdr:rowOff>38100</xdr:rowOff>
    </xdr:from>
    <xdr:to>
      <xdr:col>3</xdr:col>
      <xdr:colOff>264698</xdr:colOff>
      <xdr:row>309</xdr:row>
      <xdr:rowOff>195305</xdr:rowOff>
    </xdr:to>
    <xdr:pic>
      <xdr:nvPicPr>
        <xdr:cNvPr id="12" name="Imagen 11" descr="Imagen relacionada">
          <a:extLst>
            <a:ext uri="{FF2B5EF4-FFF2-40B4-BE49-F238E27FC236}">
              <a16:creationId xmlns:a16="http://schemas.microsoft.com/office/drawing/2014/main" id="{4C03C52D-FFA0-4E74-81CB-D3C458C8A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823" y="56832500"/>
          <a:ext cx="1595475" cy="56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428546</xdr:colOff>
      <xdr:row>347</xdr:row>
      <xdr:rowOff>13928</xdr:rowOff>
    </xdr:from>
    <xdr:to>
      <xdr:col>4</xdr:col>
      <xdr:colOff>4721</xdr:colOff>
      <xdr:row>349</xdr:row>
      <xdr:rowOff>190375</xdr:rowOff>
    </xdr:to>
    <xdr:pic>
      <xdr:nvPicPr>
        <xdr:cNvPr id="13" name="Imagen 12" descr="Imagen relacionada">
          <a:extLst>
            <a:ext uri="{FF2B5EF4-FFF2-40B4-BE49-F238E27FC236}">
              <a16:creationId xmlns:a16="http://schemas.microsoft.com/office/drawing/2014/main" id="{2DAE9021-3C9D-43E4-8B92-8BBB08449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981" y="64263975"/>
          <a:ext cx="1596222" cy="570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77155</xdr:colOff>
      <xdr:row>1</xdr:row>
      <xdr:rowOff>39052</xdr:rowOff>
    </xdr:from>
    <xdr:to>
      <xdr:col>1</xdr:col>
      <xdr:colOff>1625155</xdr:colOff>
      <xdr:row>3</xdr:row>
      <xdr:rowOff>151216</xdr:rowOff>
    </xdr:to>
    <xdr:pic>
      <xdr:nvPicPr>
        <xdr:cNvPr id="2" name="Imagen 1" descr="Imagen relacionada">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3875" y="282892"/>
          <a:ext cx="1548000" cy="508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55789</xdr:colOff>
      <xdr:row>0</xdr:row>
      <xdr:rowOff>63682</xdr:rowOff>
    </xdr:from>
    <xdr:to>
      <xdr:col>1</xdr:col>
      <xdr:colOff>1338943</xdr:colOff>
      <xdr:row>3</xdr:row>
      <xdr:rowOff>119744</xdr:rowOff>
    </xdr:to>
    <xdr:pic>
      <xdr:nvPicPr>
        <xdr:cNvPr id="2" name="1 Imagen">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73503" y="63682"/>
          <a:ext cx="1283154" cy="5459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485339</xdr:colOff>
      <xdr:row>1</xdr:row>
      <xdr:rowOff>80282</xdr:rowOff>
    </xdr:from>
    <xdr:to>
      <xdr:col>3</xdr:col>
      <xdr:colOff>521154</xdr:colOff>
      <xdr:row>4</xdr:row>
      <xdr:rowOff>156482</xdr:rowOff>
    </xdr:to>
    <xdr:pic>
      <xdr:nvPicPr>
        <xdr:cNvPr id="8318" name="1 Imagen">
          <a:extLst>
            <a:ext uri="{FF2B5EF4-FFF2-40B4-BE49-F238E27FC236}">
              <a16:creationId xmlns:a16="http://schemas.microsoft.com/office/drawing/2014/main" id="{00000000-0008-0000-0400-00007E2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03053" y="232682"/>
          <a:ext cx="1755758" cy="6966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403206</xdr:colOff>
      <xdr:row>1</xdr:row>
      <xdr:rowOff>28574</xdr:rowOff>
    </xdr:from>
    <xdr:ext cx="1282719" cy="600076"/>
    <xdr:pic>
      <xdr:nvPicPr>
        <xdr:cNvPr id="2" name="1 Imagen">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36556" y="200024"/>
          <a:ext cx="1282719" cy="600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232999</xdr:colOff>
      <xdr:row>1</xdr:row>
      <xdr:rowOff>57150</xdr:rowOff>
    </xdr:from>
    <xdr:ext cx="1271951" cy="511451"/>
    <xdr:pic>
      <xdr:nvPicPr>
        <xdr:cNvPr id="6" name="1 Imagen">
          <a:extLst>
            <a:ext uri="{FF2B5EF4-FFF2-40B4-BE49-F238E27FC236}">
              <a16:creationId xmlns:a16="http://schemas.microsoft.com/office/drawing/2014/main" id="{00000000-0008-0000-0600-000006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52074" y="228600"/>
          <a:ext cx="1271951" cy="511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63174</xdr:colOff>
      <xdr:row>1</xdr:row>
      <xdr:rowOff>49305</xdr:rowOff>
    </xdr:from>
    <xdr:ext cx="1344285" cy="507541"/>
    <xdr:pic>
      <xdr:nvPicPr>
        <xdr:cNvPr id="2" name="1 Imagen">
          <a:extLst>
            <a:ext uri="{FF2B5EF4-FFF2-40B4-BE49-F238E27FC236}">
              <a16:creationId xmlns:a16="http://schemas.microsoft.com/office/drawing/2014/main" id="{00000000-0008-0000-07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06609" y="201705"/>
          <a:ext cx="1344285" cy="5075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2</xdr:col>
      <xdr:colOff>4399</xdr:colOff>
      <xdr:row>1</xdr:row>
      <xdr:rowOff>32091</xdr:rowOff>
    </xdr:from>
    <xdr:ext cx="1424351" cy="576000"/>
    <xdr:pic>
      <xdr:nvPicPr>
        <xdr:cNvPr id="2" name="1 Imagen">
          <a:extLst>
            <a:ext uri="{FF2B5EF4-FFF2-40B4-BE49-F238E27FC236}">
              <a16:creationId xmlns:a16="http://schemas.microsoft.com/office/drawing/2014/main" id="{00000000-0008-0000-08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28274" y="203541"/>
          <a:ext cx="1424351" cy="57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3e75ce4d735b27f8/OEFA/Teletrabajo%20OEFA/Emergencia%20Salud%20-%20COVID-19/Reportes/La%20Oroya/Mensuales/RES-030-2020-STEC/Anexos/Anexo%203%20-%20Sistematizacion%20de%20datos%20validos/Anexo%203%20-%20Sistematizacion%20de%20datos%20validos_jul.xlsx?F7E9B8B8" TargetMode="External"/><Relationship Id="rId1" Type="http://schemas.openxmlformats.org/officeDocument/2006/relationships/externalLinkPath" Target="file:///\\F7E9B8B8\Anexo%203%20-%20Sistematizacion%20de%20datos%20validos_ju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c. horarias"/>
      <sheetName val="2.Conc. prom. móvil 3h"/>
      <sheetName val="3.Datos meteorológicos"/>
      <sheetName val="4.Promedio meteorologia"/>
      <sheetName val="5.Promedio diarios (T y P)"/>
      <sheetName val="6.Flujo promedio"/>
      <sheetName val="7.Conc. PM10 y VM"/>
      <sheetName val="8.Conc. de Metales PM10"/>
      <sheetName val="9.Conc. de Metales PM10"/>
      <sheetName val="Fórmula EPA"/>
    </sheetNames>
    <sheetDataSet>
      <sheetData sheetId="0"/>
      <sheetData sheetId="1"/>
      <sheetData sheetId="2">
        <row r="6">
          <cell r="D6" t="str">
            <v>Evaluación ambiental de seguimiento de la calidad del aire en el área de influencia del complejo metalúrgico La Oroya, ubicado en el distrito La Oroya, provincia Yauli, departamento Junín en julio de 2020</v>
          </cell>
        </row>
      </sheetData>
      <sheetData sheetId="3"/>
      <sheetData sheetId="4"/>
      <sheetData sheetId="5"/>
      <sheetData sheetId="6">
        <row r="12">
          <cell r="E12">
            <v>44025.694444444445</v>
          </cell>
          <cell r="L12">
            <v>1534.4910000038835</v>
          </cell>
          <cell r="M12">
            <v>1002.3331252139216</v>
          </cell>
        </row>
        <row r="13">
          <cell r="E13">
            <v>44026.65625</v>
          </cell>
          <cell r="L13">
            <v>1533.4560000038807</v>
          </cell>
          <cell r="M13">
            <v>1003.0378997947947</v>
          </cell>
        </row>
        <row r="14">
          <cell r="E14">
            <v>44027.618055555555</v>
          </cell>
          <cell r="L14">
            <v>1536.2160000038878</v>
          </cell>
          <cell r="M14">
            <v>997.30942414696904</v>
          </cell>
        </row>
        <row r="15">
          <cell r="E15">
            <v>44028.579861111109</v>
          </cell>
          <cell r="L15">
            <v>1536.0780000038874</v>
          </cell>
          <cell r="M15">
            <v>994.69713105184258</v>
          </cell>
        </row>
        <row r="16">
          <cell r="E16">
            <v>44029.541666666664</v>
          </cell>
          <cell r="L16">
            <v>1528.7640000038691</v>
          </cell>
          <cell r="M16">
            <v>997.9326193125986</v>
          </cell>
        </row>
      </sheetData>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P456"/>
  <sheetViews>
    <sheetView showGridLines="0" tabSelected="1" view="pageBreakPreview" zoomScale="70" zoomScaleNormal="60" zoomScaleSheetLayoutView="70" workbookViewId="0">
      <selection activeCell="C22" sqref="C22"/>
    </sheetView>
  </sheetViews>
  <sheetFormatPr baseColWidth="10" defaultColWidth="11.44140625" defaultRowHeight="13.8" x14ac:dyDescent="0.3"/>
  <cols>
    <col min="1" max="1" width="2.109375" style="165" customWidth="1"/>
    <col min="2" max="2" width="17.5546875" style="165" customWidth="1"/>
    <col min="3" max="4" width="6" style="165" bestFit="1" customWidth="1"/>
    <col min="5" max="5" width="6.21875" style="165" bestFit="1" customWidth="1"/>
    <col min="6" max="6" width="7" style="165" customWidth="1"/>
    <col min="7" max="7" width="6.5546875" style="165" customWidth="1"/>
    <col min="8" max="8" width="6.44140625" style="165" customWidth="1"/>
    <col min="9" max="9" width="6.77734375" style="165" bestFit="1" customWidth="1"/>
    <col min="10" max="14" width="6.6640625" style="165" bestFit="1" customWidth="1"/>
    <col min="15" max="16" width="6.21875" style="165" bestFit="1" customWidth="1"/>
    <col min="17" max="17" width="5.88671875" style="165" customWidth="1"/>
    <col min="18" max="18" width="6.88671875" style="165" bestFit="1" customWidth="1"/>
    <col min="19" max="19" width="6.5546875" style="165" bestFit="1" customWidth="1"/>
    <col min="20" max="20" width="6.21875" style="165" bestFit="1" customWidth="1"/>
    <col min="21" max="21" width="6.77734375" style="165" bestFit="1" customWidth="1"/>
    <col min="22" max="22" width="6.5546875" style="165" customWidth="1"/>
    <col min="23" max="23" width="6" style="165" bestFit="1" customWidth="1"/>
    <col min="24" max="24" width="6.6640625" style="165" customWidth="1"/>
    <col min="25" max="25" width="6.88671875" style="165" customWidth="1"/>
    <col min="26" max="27" width="6.5546875" style="165" bestFit="1" customWidth="1"/>
    <col min="28" max="28" width="7.33203125" style="165" customWidth="1"/>
    <col min="29" max="29" width="6.6640625" style="165" bestFit="1" customWidth="1"/>
    <col min="30" max="30" width="6.21875" style="165" bestFit="1" customWidth="1"/>
    <col min="31" max="31" width="6.5546875" style="165" bestFit="1" customWidth="1"/>
    <col min="32" max="33" width="6.21875" style="165" bestFit="1" customWidth="1"/>
    <col min="34" max="34" width="2.5546875" style="165" customWidth="1"/>
    <col min="35" max="16384" width="11.44140625" style="165"/>
  </cols>
  <sheetData>
    <row r="1" spans="2:33" ht="15.75" customHeight="1" x14ac:dyDescent="0.3"/>
    <row r="2" spans="2:33" ht="15.75" customHeight="1" x14ac:dyDescent="0.3">
      <c r="B2" s="417"/>
      <c r="C2" s="417"/>
      <c r="D2" s="417"/>
      <c r="E2" s="417"/>
      <c r="F2" s="418" t="s">
        <v>336</v>
      </c>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row>
    <row r="3" spans="2:33" ht="15.75" customHeight="1" x14ac:dyDescent="0.3">
      <c r="B3" s="417"/>
      <c r="C3" s="417"/>
      <c r="D3" s="417"/>
      <c r="E3" s="417"/>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row>
    <row r="4" spans="2:33" ht="15.75" customHeight="1" x14ac:dyDescent="0.3">
      <c r="B4" s="417"/>
      <c r="C4" s="417"/>
      <c r="D4" s="417"/>
      <c r="E4" s="417"/>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row>
    <row r="5" spans="2:33" ht="11.25" customHeight="1" x14ac:dyDescent="0.3">
      <c r="B5" s="166"/>
      <c r="C5" s="166"/>
      <c r="D5" s="166"/>
      <c r="E5" s="166"/>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row>
    <row r="6" spans="2:33" ht="15.75" customHeight="1" x14ac:dyDescent="0.3">
      <c r="B6" s="420" t="s">
        <v>171</v>
      </c>
      <c r="C6" s="420"/>
      <c r="D6" s="223"/>
      <c r="E6" s="223"/>
      <c r="F6" s="222" t="s">
        <v>209</v>
      </c>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row>
    <row r="7" spans="2:33" ht="8.25" customHeight="1" x14ac:dyDescent="0.3">
      <c r="B7" s="225"/>
      <c r="C7" s="225"/>
      <c r="D7" s="225"/>
      <c r="E7" s="225"/>
      <c r="F7" s="226"/>
      <c r="G7" s="226"/>
      <c r="H7" s="226"/>
      <c r="I7" s="226"/>
      <c r="J7" s="226"/>
      <c r="K7" s="226"/>
      <c r="L7" s="226"/>
      <c r="M7" s="226"/>
      <c r="N7" s="226"/>
      <c r="O7" s="226"/>
      <c r="P7" s="226"/>
      <c r="Q7" s="226"/>
      <c r="R7" s="226"/>
      <c r="S7" s="226"/>
      <c r="T7" s="226"/>
      <c r="U7" s="226"/>
      <c r="V7" s="226"/>
      <c r="W7" s="226"/>
      <c r="X7" s="226"/>
      <c r="Y7" s="226"/>
      <c r="Z7" s="226"/>
      <c r="AA7" s="226"/>
      <c r="AB7" s="226"/>
      <c r="AC7" s="226"/>
      <c r="AD7" s="226"/>
      <c r="AE7" s="226"/>
      <c r="AF7" s="226"/>
      <c r="AG7" s="226"/>
    </row>
    <row r="8" spans="2:33" ht="15.75" customHeight="1" x14ac:dyDescent="0.3">
      <c r="B8" s="223" t="s">
        <v>174</v>
      </c>
      <c r="C8" s="223"/>
      <c r="D8" s="223"/>
      <c r="E8" s="223"/>
      <c r="F8" s="222" t="s">
        <v>210</v>
      </c>
      <c r="G8" s="227"/>
      <c r="H8" s="227"/>
      <c r="I8" s="227"/>
      <c r="J8" s="227"/>
      <c r="K8" s="227"/>
      <c r="L8" s="227"/>
      <c r="M8" s="227"/>
      <c r="N8" s="227"/>
      <c r="O8" s="227"/>
      <c r="P8" s="227"/>
      <c r="Q8" s="168" t="s">
        <v>243</v>
      </c>
      <c r="R8" s="223"/>
      <c r="S8" s="223"/>
      <c r="T8" s="223"/>
      <c r="U8" s="223"/>
      <c r="V8" s="228" t="s">
        <v>244</v>
      </c>
      <c r="W8" s="227"/>
      <c r="X8" s="227"/>
      <c r="Y8" s="227"/>
      <c r="Z8" s="227"/>
      <c r="AA8" s="227"/>
      <c r="AB8" s="227"/>
      <c r="AC8" s="227"/>
      <c r="AD8" s="227"/>
      <c r="AE8" s="227"/>
      <c r="AF8" s="227"/>
      <c r="AG8" s="227"/>
    </row>
    <row r="9" spans="2:33" ht="7.5" customHeight="1" x14ac:dyDescent="0.3">
      <c r="B9" s="225"/>
      <c r="C9" s="225"/>
      <c r="D9" s="225"/>
      <c r="E9" s="225"/>
      <c r="F9" s="226"/>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row>
    <row r="10" spans="2:33" ht="15.75" customHeight="1" x14ac:dyDescent="0.3">
      <c r="B10" s="419" t="s">
        <v>172</v>
      </c>
      <c r="C10" s="419"/>
      <c r="D10" s="419"/>
      <c r="E10" s="419"/>
      <c r="F10" s="419"/>
      <c r="G10" s="419"/>
      <c r="H10" s="419"/>
      <c r="I10" s="419"/>
      <c r="J10" s="419"/>
      <c r="K10" s="419"/>
      <c r="L10" s="419"/>
      <c r="M10" s="419"/>
      <c r="N10" s="419"/>
      <c r="O10" s="419"/>
      <c r="P10" s="419"/>
      <c r="Q10" s="419"/>
      <c r="R10" s="419"/>
      <c r="S10" s="419"/>
      <c r="T10" s="419"/>
      <c r="U10" s="419"/>
      <c r="V10" s="419"/>
      <c r="W10" s="419"/>
      <c r="X10" s="419"/>
      <c r="Y10" s="419"/>
      <c r="Z10" s="419"/>
      <c r="AA10" s="419"/>
      <c r="AB10" s="419"/>
      <c r="AC10" s="419"/>
      <c r="AD10" s="419"/>
      <c r="AE10" s="419"/>
      <c r="AF10" s="419"/>
      <c r="AG10" s="419"/>
    </row>
    <row r="11" spans="2:33" ht="7.5" customHeight="1" x14ac:dyDescent="0.3">
      <c r="B11" s="225"/>
      <c r="C11" s="225"/>
      <c r="D11" s="225"/>
      <c r="E11" s="225"/>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row>
    <row r="12" spans="2:33" ht="15.75" customHeight="1" x14ac:dyDescent="0.3">
      <c r="B12" s="223" t="s">
        <v>33</v>
      </c>
      <c r="C12" s="223"/>
      <c r="D12" s="223"/>
      <c r="E12" s="223"/>
      <c r="F12" s="227" t="s">
        <v>211</v>
      </c>
      <c r="G12" s="227"/>
      <c r="H12" s="227"/>
      <c r="I12" s="227"/>
      <c r="J12" s="227"/>
      <c r="K12" s="227"/>
      <c r="L12" s="227"/>
      <c r="M12" s="227"/>
      <c r="N12" s="227"/>
      <c r="O12" s="227"/>
      <c r="P12" s="227"/>
      <c r="Q12" s="223" t="s">
        <v>8</v>
      </c>
      <c r="R12" s="223"/>
      <c r="S12" s="223"/>
      <c r="T12" s="223"/>
      <c r="U12" s="223"/>
      <c r="V12" s="229" t="s">
        <v>212</v>
      </c>
      <c r="W12" s="227"/>
      <c r="X12" s="227"/>
      <c r="Y12" s="227"/>
      <c r="Z12" s="227"/>
      <c r="AA12" s="227"/>
      <c r="AB12" s="227"/>
      <c r="AC12" s="227"/>
      <c r="AD12" s="227"/>
      <c r="AE12" s="227"/>
      <c r="AF12" s="227"/>
      <c r="AG12" s="227"/>
    </row>
    <row r="13" spans="2:33" ht="7.5" customHeight="1" x14ac:dyDescent="0.3">
      <c r="B13" s="225"/>
      <c r="C13" s="225"/>
      <c r="D13" s="225"/>
      <c r="E13" s="225"/>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row>
    <row r="14" spans="2:33" ht="15.75" customHeight="1" x14ac:dyDescent="0.3">
      <c r="B14" s="223" t="s">
        <v>9</v>
      </c>
      <c r="C14" s="223"/>
      <c r="D14" s="223"/>
      <c r="E14" s="223"/>
      <c r="F14" s="227" t="s">
        <v>213</v>
      </c>
      <c r="G14" s="227"/>
      <c r="H14" s="227"/>
      <c r="I14" s="227"/>
      <c r="J14" s="227"/>
      <c r="K14" s="227"/>
      <c r="L14" s="227"/>
      <c r="M14" s="227"/>
      <c r="N14" s="227"/>
      <c r="O14" s="227"/>
      <c r="P14" s="227"/>
      <c r="Q14" s="223" t="s">
        <v>10</v>
      </c>
      <c r="R14" s="223"/>
      <c r="S14" s="223"/>
      <c r="T14" s="223"/>
      <c r="U14" s="223"/>
      <c r="V14" s="421">
        <v>825231928</v>
      </c>
      <c r="W14" s="421"/>
      <c r="X14" s="227"/>
      <c r="Y14" s="227"/>
      <c r="Z14" s="227"/>
      <c r="AA14" s="227"/>
      <c r="AB14" s="227"/>
      <c r="AC14" s="227"/>
      <c r="AD14" s="227"/>
      <c r="AE14" s="227"/>
      <c r="AF14" s="227"/>
      <c r="AG14" s="227"/>
    </row>
    <row r="15" spans="2:33" ht="11.25" customHeight="1" x14ac:dyDescent="0.3">
      <c r="B15" s="166"/>
      <c r="C15" s="166"/>
      <c r="D15" s="166"/>
      <c r="E15" s="166"/>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row>
    <row r="16" spans="2:33" ht="29.4" customHeight="1" x14ac:dyDescent="0.3">
      <c r="B16" s="235" t="s">
        <v>173</v>
      </c>
      <c r="C16" s="236">
        <v>1</v>
      </c>
      <c r="D16" s="236">
        <v>2</v>
      </c>
      <c r="E16" s="236">
        <v>3</v>
      </c>
      <c r="F16" s="236">
        <v>4</v>
      </c>
      <c r="G16" s="236">
        <v>5</v>
      </c>
      <c r="H16" s="236">
        <v>6</v>
      </c>
      <c r="I16" s="236">
        <v>7</v>
      </c>
      <c r="J16" s="236">
        <v>8</v>
      </c>
      <c r="K16" s="236">
        <v>9</v>
      </c>
      <c r="L16" s="236">
        <v>10</v>
      </c>
      <c r="M16" s="236">
        <v>11</v>
      </c>
      <c r="N16" s="236">
        <v>12</v>
      </c>
      <c r="O16" s="236">
        <v>13</v>
      </c>
      <c r="P16" s="236">
        <v>14</v>
      </c>
      <c r="Q16" s="236">
        <v>15</v>
      </c>
      <c r="R16" s="236">
        <v>16</v>
      </c>
      <c r="S16" s="236">
        <v>17</v>
      </c>
      <c r="T16" s="236">
        <v>18</v>
      </c>
      <c r="U16" s="236">
        <v>19</v>
      </c>
      <c r="V16" s="236">
        <v>20</v>
      </c>
      <c r="W16" s="236">
        <v>21</v>
      </c>
      <c r="X16" s="236">
        <v>22</v>
      </c>
      <c r="Y16" s="236">
        <v>23</v>
      </c>
      <c r="Z16" s="236">
        <v>24</v>
      </c>
      <c r="AA16" s="236">
        <v>25</v>
      </c>
      <c r="AB16" s="236">
        <v>26</v>
      </c>
      <c r="AC16" s="236">
        <v>27</v>
      </c>
      <c r="AD16" s="236">
        <v>28</v>
      </c>
      <c r="AE16" s="236">
        <v>29</v>
      </c>
      <c r="AF16" s="236">
        <v>30</v>
      </c>
      <c r="AG16" s="236">
        <v>31</v>
      </c>
    </row>
    <row r="17" spans="2:33" s="169" customFormat="1" x14ac:dyDescent="0.25">
      <c r="B17" s="234">
        <v>0</v>
      </c>
      <c r="C17" s="219">
        <v>27.8</v>
      </c>
      <c r="D17" s="219">
        <v>12.6</v>
      </c>
      <c r="E17" s="219">
        <v>13.6</v>
      </c>
      <c r="F17" s="219">
        <v>27.5</v>
      </c>
      <c r="G17" s="219">
        <v>14.9</v>
      </c>
      <c r="H17" s="219">
        <v>32.200000000000003</v>
      </c>
      <c r="I17" s="219">
        <v>25.2</v>
      </c>
      <c r="J17" s="219">
        <v>11.8</v>
      </c>
      <c r="K17" s="219">
        <v>13.9</v>
      </c>
      <c r="L17" s="219">
        <v>12.1</v>
      </c>
      <c r="M17" s="219">
        <v>12.6</v>
      </c>
      <c r="N17" s="219">
        <v>170.8</v>
      </c>
      <c r="O17" s="219">
        <v>13.4</v>
      </c>
      <c r="P17" s="219">
        <v>12.8</v>
      </c>
      <c r="Q17" s="219">
        <v>26.7</v>
      </c>
      <c r="R17" s="219">
        <v>31.4</v>
      </c>
      <c r="S17" s="219">
        <v>13.9</v>
      </c>
      <c r="T17" s="219">
        <v>12.6</v>
      </c>
      <c r="U17" s="219">
        <v>12.1</v>
      </c>
      <c r="V17" s="219">
        <v>15.5</v>
      </c>
      <c r="W17" s="219">
        <v>21.7</v>
      </c>
      <c r="X17" s="219">
        <v>138.6</v>
      </c>
      <c r="Y17" s="219">
        <v>55.8</v>
      </c>
      <c r="Z17" s="219">
        <v>19.399999999999999</v>
      </c>
      <c r="AA17" s="219">
        <v>38.299999999999997</v>
      </c>
      <c r="AB17" s="219">
        <v>18.899999999999999</v>
      </c>
      <c r="AC17" s="219">
        <v>37.5</v>
      </c>
      <c r="AD17" s="219">
        <v>32.200000000000003</v>
      </c>
      <c r="AE17" s="219">
        <v>21.7</v>
      </c>
      <c r="AF17" s="219">
        <v>15.2</v>
      </c>
      <c r="AG17" s="219">
        <v>53.2</v>
      </c>
    </row>
    <row r="18" spans="2:33" s="169" customFormat="1" x14ac:dyDescent="0.25">
      <c r="B18" s="234">
        <v>4.1666666666666664E-2</v>
      </c>
      <c r="C18" s="219">
        <v>19.899999999999999</v>
      </c>
      <c r="D18" s="219">
        <v>123.9</v>
      </c>
      <c r="E18" s="219">
        <v>12.6</v>
      </c>
      <c r="F18" s="219">
        <v>27</v>
      </c>
      <c r="G18" s="219">
        <v>56.9</v>
      </c>
      <c r="H18" s="219">
        <v>32</v>
      </c>
      <c r="I18" s="219">
        <v>25.2</v>
      </c>
      <c r="J18" s="219">
        <v>11.8</v>
      </c>
      <c r="K18" s="219">
        <v>12.6</v>
      </c>
      <c r="L18" s="219">
        <v>11.5</v>
      </c>
      <c r="M18" s="219">
        <v>12.3</v>
      </c>
      <c r="N18" s="219">
        <v>29.3</v>
      </c>
      <c r="O18" s="219">
        <v>14.4</v>
      </c>
      <c r="P18" s="219">
        <v>13.1</v>
      </c>
      <c r="Q18" s="219">
        <v>47.9</v>
      </c>
      <c r="R18" s="219">
        <v>25.7</v>
      </c>
      <c r="S18" s="219">
        <v>14.4</v>
      </c>
      <c r="T18" s="219">
        <v>11.5</v>
      </c>
      <c r="U18" s="219">
        <v>11.3</v>
      </c>
      <c r="V18" s="219">
        <v>14.1</v>
      </c>
      <c r="W18" s="219">
        <v>21.5</v>
      </c>
      <c r="X18" s="219">
        <v>60.3</v>
      </c>
      <c r="Y18" s="219">
        <v>64.2</v>
      </c>
      <c r="Z18" s="219">
        <v>17.8</v>
      </c>
      <c r="AA18" s="219">
        <v>20.2</v>
      </c>
      <c r="AB18" s="219">
        <v>15.7</v>
      </c>
      <c r="AC18" s="219">
        <v>35.9</v>
      </c>
      <c r="AD18" s="219">
        <v>19.899999999999999</v>
      </c>
      <c r="AE18" s="219">
        <v>28</v>
      </c>
      <c r="AF18" s="219">
        <v>14.4</v>
      </c>
      <c r="AG18" s="219">
        <v>87</v>
      </c>
    </row>
    <row r="19" spans="2:33" s="169" customFormat="1" x14ac:dyDescent="0.25">
      <c r="B19" s="234">
        <v>8.3333333333333329E-2</v>
      </c>
      <c r="C19" s="219">
        <v>13.9</v>
      </c>
      <c r="D19" s="219">
        <v>71.5</v>
      </c>
      <c r="E19" s="219">
        <v>12.3</v>
      </c>
      <c r="F19" s="219">
        <v>22</v>
      </c>
      <c r="G19" s="219">
        <v>60.3</v>
      </c>
      <c r="H19" s="219">
        <v>16.2</v>
      </c>
      <c r="I19" s="219">
        <v>12.8</v>
      </c>
      <c r="J19" s="219">
        <v>11.3</v>
      </c>
      <c r="K19" s="219">
        <v>11.8</v>
      </c>
      <c r="L19" s="219">
        <v>11.8</v>
      </c>
      <c r="M19" s="219">
        <v>12.1</v>
      </c>
      <c r="N19" s="219">
        <v>23.3</v>
      </c>
      <c r="O19" s="219">
        <v>13.4</v>
      </c>
      <c r="P19" s="219">
        <v>12.1</v>
      </c>
      <c r="Q19" s="219">
        <v>63.7</v>
      </c>
      <c r="R19" s="219">
        <v>28.6</v>
      </c>
      <c r="S19" s="219">
        <v>14.4</v>
      </c>
      <c r="T19" s="219">
        <v>12.3</v>
      </c>
      <c r="U19" s="219">
        <v>11.5</v>
      </c>
      <c r="V19" s="219">
        <v>13.6</v>
      </c>
      <c r="W19" s="219">
        <v>97.5</v>
      </c>
      <c r="X19" s="219">
        <v>56.6</v>
      </c>
      <c r="Y19" s="219">
        <v>39.6</v>
      </c>
      <c r="Z19" s="219">
        <v>15.7</v>
      </c>
      <c r="AA19" s="219">
        <v>16.5</v>
      </c>
      <c r="AB19" s="219">
        <v>14.9</v>
      </c>
      <c r="AC19" s="219">
        <v>25.4</v>
      </c>
      <c r="AD19" s="219">
        <v>18.3</v>
      </c>
      <c r="AE19" s="219">
        <v>37.5</v>
      </c>
      <c r="AF19" s="219">
        <v>17.600000000000001</v>
      </c>
      <c r="AG19" s="219">
        <v>40.6</v>
      </c>
    </row>
    <row r="20" spans="2:33" s="169" customFormat="1" x14ac:dyDescent="0.25">
      <c r="B20" s="234">
        <v>0.125</v>
      </c>
      <c r="C20" s="219">
        <v>12.8</v>
      </c>
      <c r="D20" s="219">
        <v>16</v>
      </c>
      <c r="E20" s="219">
        <v>12.3</v>
      </c>
      <c r="F20" s="219">
        <v>27.5</v>
      </c>
      <c r="G20" s="219">
        <v>17.3</v>
      </c>
      <c r="H20" s="219">
        <v>28</v>
      </c>
      <c r="I20" s="219">
        <v>11.5</v>
      </c>
      <c r="J20" s="219">
        <v>11.5</v>
      </c>
      <c r="K20" s="219">
        <v>11.8</v>
      </c>
      <c r="L20" s="219">
        <v>11</v>
      </c>
      <c r="M20" s="219">
        <v>17.600000000000001</v>
      </c>
      <c r="N20" s="219">
        <v>22.8</v>
      </c>
      <c r="O20" s="219">
        <v>12.8</v>
      </c>
      <c r="P20" s="219">
        <v>12.1</v>
      </c>
      <c r="Q20" s="219">
        <v>32.799999999999997</v>
      </c>
      <c r="R20" s="219">
        <v>35.6</v>
      </c>
      <c r="S20" s="219">
        <v>21.2</v>
      </c>
      <c r="T20" s="219">
        <v>11.8</v>
      </c>
      <c r="U20" s="219">
        <v>11</v>
      </c>
      <c r="V20" s="219">
        <v>13.1</v>
      </c>
      <c r="W20" s="219">
        <v>64.7</v>
      </c>
      <c r="X20" s="219">
        <v>25.2</v>
      </c>
      <c r="Y20" s="219">
        <v>167.9</v>
      </c>
      <c r="Z20" s="219">
        <v>14.7</v>
      </c>
      <c r="AA20" s="219">
        <v>16.2</v>
      </c>
      <c r="AB20" s="219">
        <v>15.2</v>
      </c>
      <c r="AC20" s="219">
        <v>24.1</v>
      </c>
      <c r="AD20" s="219">
        <v>16.5</v>
      </c>
      <c r="AE20" s="219">
        <v>24.6</v>
      </c>
      <c r="AF20" s="219">
        <v>31.4</v>
      </c>
      <c r="AG20" s="219">
        <v>50.8</v>
      </c>
    </row>
    <row r="21" spans="2:33" s="169" customFormat="1" x14ac:dyDescent="0.25">
      <c r="B21" s="234">
        <v>0.16666666666666666</v>
      </c>
      <c r="C21" s="219">
        <v>12.3</v>
      </c>
      <c r="D21" s="219">
        <v>16</v>
      </c>
      <c r="E21" s="219">
        <v>413.4</v>
      </c>
      <c r="F21" s="219">
        <v>22.5</v>
      </c>
      <c r="G21" s="219">
        <v>15.7</v>
      </c>
      <c r="H21" s="219">
        <v>13.4</v>
      </c>
      <c r="I21" s="219">
        <v>11.5</v>
      </c>
      <c r="J21" s="219">
        <v>11.3</v>
      </c>
      <c r="K21" s="219">
        <v>14.7</v>
      </c>
      <c r="L21" s="219">
        <v>11.8</v>
      </c>
      <c r="M21" s="219">
        <v>12.8</v>
      </c>
      <c r="N21" s="219">
        <v>35.9</v>
      </c>
      <c r="O21" s="219">
        <v>14.1</v>
      </c>
      <c r="P21" s="219">
        <v>12.1</v>
      </c>
      <c r="Q21" s="219">
        <v>53.2</v>
      </c>
      <c r="R21" s="219">
        <v>47.4</v>
      </c>
      <c r="S21" s="219">
        <v>24.6</v>
      </c>
      <c r="T21" s="219">
        <v>11.5</v>
      </c>
      <c r="U21" s="219">
        <v>11.5</v>
      </c>
      <c r="V21" s="219">
        <v>12.1</v>
      </c>
      <c r="W21" s="219">
        <v>64.2</v>
      </c>
      <c r="X21" s="219">
        <v>21.5</v>
      </c>
      <c r="Y21" s="219">
        <v>64.5</v>
      </c>
      <c r="Z21" s="219">
        <v>14.4</v>
      </c>
      <c r="AA21" s="219">
        <v>14.7</v>
      </c>
      <c r="AB21" s="219">
        <v>38.5</v>
      </c>
      <c r="AC21" s="219">
        <v>24.9</v>
      </c>
      <c r="AD21" s="219">
        <v>14.9</v>
      </c>
      <c r="AE21" s="219">
        <v>19.7</v>
      </c>
      <c r="AF21" s="219">
        <v>14.9</v>
      </c>
      <c r="AG21" s="219">
        <v>37.700000000000003</v>
      </c>
    </row>
    <row r="22" spans="2:33" s="169" customFormat="1" x14ac:dyDescent="0.25">
      <c r="B22" s="234">
        <v>0.20833333333333334</v>
      </c>
      <c r="C22" s="219">
        <v>11.8</v>
      </c>
      <c r="D22" s="219">
        <v>17.600000000000001</v>
      </c>
      <c r="E22" s="219">
        <v>53.2</v>
      </c>
      <c r="F22" s="219">
        <v>23.1</v>
      </c>
      <c r="G22" s="219">
        <v>15.2</v>
      </c>
      <c r="H22" s="219">
        <v>12.8</v>
      </c>
      <c r="I22" s="219">
        <v>11.5</v>
      </c>
      <c r="J22" s="219">
        <v>12.8</v>
      </c>
      <c r="K22" s="219">
        <v>12.3</v>
      </c>
      <c r="L22" s="219">
        <v>11.8</v>
      </c>
      <c r="M22" s="219">
        <v>12.3</v>
      </c>
      <c r="N22" s="219">
        <v>23.6</v>
      </c>
      <c r="O22" s="219">
        <v>17.3</v>
      </c>
      <c r="P22" s="219">
        <v>11.8</v>
      </c>
      <c r="Q22" s="219">
        <v>56.1</v>
      </c>
      <c r="R22" s="219">
        <v>32.5</v>
      </c>
      <c r="S22" s="219">
        <v>15.2</v>
      </c>
      <c r="T22" s="219">
        <v>13.4</v>
      </c>
      <c r="U22" s="219">
        <v>10.7</v>
      </c>
      <c r="V22" s="219">
        <v>12.6</v>
      </c>
      <c r="W22" s="219">
        <v>112.4</v>
      </c>
      <c r="X22" s="219">
        <v>18.100000000000001</v>
      </c>
      <c r="Y22" s="219">
        <v>32</v>
      </c>
      <c r="Z22" s="219">
        <v>13.9</v>
      </c>
      <c r="AA22" s="219">
        <v>18.899999999999999</v>
      </c>
      <c r="AB22" s="219">
        <v>20.7</v>
      </c>
      <c r="AC22" s="219">
        <v>24.9</v>
      </c>
      <c r="AD22" s="219">
        <v>15.2</v>
      </c>
      <c r="AE22" s="219">
        <v>20.399999999999999</v>
      </c>
      <c r="AF22" s="219">
        <v>14.7</v>
      </c>
      <c r="AG22" s="219">
        <v>57.9</v>
      </c>
    </row>
    <row r="23" spans="2:33" s="169" customFormat="1" x14ac:dyDescent="0.25">
      <c r="B23" s="234">
        <v>0.25</v>
      </c>
      <c r="C23" s="219">
        <v>12.6</v>
      </c>
      <c r="D23" s="219">
        <v>18.3</v>
      </c>
      <c r="E23" s="219">
        <v>92.7</v>
      </c>
      <c r="F23" s="219">
        <v>20.399999999999999</v>
      </c>
      <c r="G23" s="219">
        <v>14.7</v>
      </c>
      <c r="H23" s="219">
        <v>12.8</v>
      </c>
      <c r="I23" s="219">
        <v>12.1</v>
      </c>
      <c r="J23" s="219">
        <v>11.3</v>
      </c>
      <c r="K23" s="219">
        <v>12.3</v>
      </c>
      <c r="L23" s="219">
        <v>45.9</v>
      </c>
      <c r="M23" s="219">
        <v>12.1</v>
      </c>
      <c r="N23" s="219">
        <v>19.100000000000001</v>
      </c>
      <c r="O23" s="219">
        <v>18.600000000000001</v>
      </c>
      <c r="P23" s="219">
        <v>27.8</v>
      </c>
      <c r="Q23" s="219">
        <v>49</v>
      </c>
      <c r="R23" s="219">
        <v>122.4</v>
      </c>
      <c r="S23" s="219">
        <v>13.1</v>
      </c>
      <c r="T23" s="219">
        <v>11.8</v>
      </c>
      <c r="U23" s="219">
        <v>11</v>
      </c>
      <c r="V23" s="219">
        <v>12.8</v>
      </c>
      <c r="W23" s="219">
        <v>92</v>
      </c>
      <c r="X23" s="219">
        <v>17</v>
      </c>
      <c r="Y23" s="219">
        <v>41.9</v>
      </c>
      <c r="Z23" s="219">
        <v>15.5</v>
      </c>
      <c r="AA23" s="219">
        <v>28.3</v>
      </c>
      <c r="AB23" s="219">
        <v>17.8</v>
      </c>
      <c r="AC23" s="219">
        <v>32.5</v>
      </c>
      <c r="AD23" s="219">
        <v>15.5</v>
      </c>
      <c r="AE23" s="219">
        <v>19.899999999999999</v>
      </c>
      <c r="AF23" s="219">
        <v>16</v>
      </c>
      <c r="AG23" s="219">
        <v>49.3</v>
      </c>
    </row>
    <row r="24" spans="2:33" s="169" customFormat="1" x14ac:dyDescent="0.25">
      <c r="B24" s="234">
        <v>0.29166666666666669</v>
      </c>
      <c r="C24" s="219">
        <v>12.8</v>
      </c>
      <c r="D24" s="219">
        <v>96.7</v>
      </c>
      <c r="E24" s="219">
        <v>349</v>
      </c>
      <c r="F24" s="219">
        <v>227.7</v>
      </c>
      <c r="G24" s="219">
        <v>49.3</v>
      </c>
      <c r="H24" s="219">
        <v>17</v>
      </c>
      <c r="I24" s="219">
        <v>11.3</v>
      </c>
      <c r="J24" s="219">
        <v>16</v>
      </c>
      <c r="K24" s="219">
        <v>13.9</v>
      </c>
      <c r="L24" s="219">
        <v>1078.4000000000001</v>
      </c>
      <c r="M24" s="219">
        <v>16.8</v>
      </c>
      <c r="N24" s="219">
        <v>489.9</v>
      </c>
      <c r="O24" s="219">
        <v>211.2</v>
      </c>
      <c r="P24" s="219">
        <v>201.5</v>
      </c>
      <c r="Q24" s="219">
        <v>365.5</v>
      </c>
      <c r="R24" s="219">
        <v>440.2</v>
      </c>
      <c r="S24" s="219">
        <v>13.6</v>
      </c>
      <c r="T24" s="219">
        <v>11.5</v>
      </c>
      <c r="U24" s="219">
        <v>11.8</v>
      </c>
      <c r="V24" s="219">
        <v>100.3</v>
      </c>
      <c r="W24" s="219">
        <v>83.8</v>
      </c>
      <c r="X24" s="219">
        <v>115</v>
      </c>
      <c r="Y24" s="219">
        <v>632.20000000000005</v>
      </c>
      <c r="Z24" s="219">
        <v>16.5</v>
      </c>
      <c r="AA24" s="219">
        <v>24.6</v>
      </c>
      <c r="AB24" s="219">
        <v>25.2</v>
      </c>
      <c r="AC24" s="219">
        <v>967.8</v>
      </c>
      <c r="AD24" s="219">
        <v>220.1</v>
      </c>
      <c r="AE24" s="219">
        <v>376</v>
      </c>
      <c r="AF24" s="219">
        <v>25.9</v>
      </c>
      <c r="AG24" s="219">
        <v>49.8</v>
      </c>
    </row>
    <row r="25" spans="2:33" s="169" customFormat="1" x14ac:dyDescent="0.25">
      <c r="B25" s="234">
        <v>0.33333333333333331</v>
      </c>
      <c r="C25" s="219">
        <v>354.2</v>
      </c>
      <c r="D25" s="219">
        <v>57.1</v>
      </c>
      <c r="E25" s="219">
        <v>268.8</v>
      </c>
      <c r="F25" s="219">
        <v>2188.6999999999998</v>
      </c>
      <c r="G25" s="219">
        <v>1099.0999999999999</v>
      </c>
      <c r="H25" s="219">
        <v>123.9</v>
      </c>
      <c r="I25" s="219">
        <v>12.6</v>
      </c>
      <c r="J25" s="219">
        <v>38</v>
      </c>
      <c r="K25" s="219">
        <v>382.5</v>
      </c>
      <c r="L25" s="219">
        <v>2347</v>
      </c>
      <c r="M25" s="219">
        <v>55.8</v>
      </c>
      <c r="N25" s="219">
        <v>1747</v>
      </c>
      <c r="O25" s="219">
        <v>476.8</v>
      </c>
      <c r="P25" s="219">
        <v>79.900000000000006</v>
      </c>
      <c r="Q25" s="219">
        <v>686.2</v>
      </c>
      <c r="R25" s="219">
        <v>635.4</v>
      </c>
      <c r="S25" s="219">
        <v>14.9</v>
      </c>
      <c r="T25" s="219">
        <v>11.3</v>
      </c>
      <c r="U25" s="219">
        <v>649</v>
      </c>
      <c r="V25" s="219">
        <v>1102.2</v>
      </c>
      <c r="W25" s="219">
        <v>238.4</v>
      </c>
      <c r="X25" s="219">
        <v>844.2</v>
      </c>
      <c r="Y25" s="219">
        <v>1540</v>
      </c>
      <c r="Z25" s="219">
        <v>24.1</v>
      </c>
      <c r="AA25" s="219">
        <v>169.8</v>
      </c>
      <c r="AB25" s="219">
        <v>82</v>
      </c>
      <c r="AC25" s="219">
        <v>1101.4000000000001</v>
      </c>
      <c r="AD25" s="219">
        <v>392.7</v>
      </c>
      <c r="AE25" s="219">
        <v>1875.1</v>
      </c>
      <c r="AF25" s="219">
        <v>78.099999999999994</v>
      </c>
      <c r="AG25" s="219">
        <v>55.3</v>
      </c>
    </row>
    <row r="26" spans="2:33" s="169" customFormat="1" x14ac:dyDescent="0.25">
      <c r="B26" s="234">
        <v>0.375</v>
      </c>
      <c r="C26" s="219">
        <v>913.1</v>
      </c>
      <c r="D26" s="219">
        <v>30.7</v>
      </c>
      <c r="E26" s="219">
        <v>591.9</v>
      </c>
      <c r="F26" s="219">
        <v>225.6</v>
      </c>
      <c r="G26" s="219">
        <v>470.8</v>
      </c>
      <c r="H26" s="219">
        <v>1199.4000000000001</v>
      </c>
      <c r="I26" s="219">
        <v>29.3</v>
      </c>
      <c r="J26" s="219">
        <v>1298.7</v>
      </c>
      <c r="K26" s="219">
        <v>1028.0999999999999</v>
      </c>
      <c r="L26" s="219">
        <v>316</v>
      </c>
      <c r="M26" s="219">
        <v>1626.5</v>
      </c>
      <c r="N26" s="219">
        <v>1097.5</v>
      </c>
      <c r="O26" s="219">
        <v>27</v>
      </c>
      <c r="P26" s="219">
        <v>213.8</v>
      </c>
      <c r="Q26" s="219">
        <v>241.3</v>
      </c>
      <c r="R26" s="219">
        <v>810.4</v>
      </c>
      <c r="S26" s="219">
        <v>13.4</v>
      </c>
      <c r="T26" s="219">
        <v>12.1</v>
      </c>
      <c r="U26" s="219">
        <v>57.4</v>
      </c>
      <c r="V26" s="219">
        <v>236.1</v>
      </c>
      <c r="W26" s="219">
        <v>946.1</v>
      </c>
      <c r="X26" s="219">
        <v>1452.3</v>
      </c>
      <c r="Y26" s="219">
        <v>566.20000000000005</v>
      </c>
      <c r="Z26" s="219">
        <v>43</v>
      </c>
      <c r="AA26" s="219">
        <v>894.5</v>
      </c>
      <c r="AB26" s="219">
        <v>515.1</v>
      </c>
      <c r="AC26" s="219">
        <v>755.3</v>
      </c>
      <c r="AD26" s="219">
        <v>993.2</v>
      </c>
      <c r="AE26" s="219">
        <v>279.8</v>
      </c>
      <c r="AF26" s="219">
        <v>480.8</v>
      </c>
      <c r="AG26" s="219">
        <v>37.5</v>
      </c>
    </row>
    <row r="27" spans="2:33" s="169" customFormat="1" x14ac:dyDescent="0.25">
      <c r="B27" s="234">
        <v>0.41666666666666669</v>
      </c>
      <c r="C27" s="219">
        <v>191.8</v>
      </c>
      <c r="D27" s="219">
        <v>103</v>
      </c>
      <c r="E27" s="219">
        <v>945.3</v>
      </c>
      <c r="F27" s="219">
        <v>33.799999999999997</v>
      </c>
      <c r="G27" s="219">
        <v>123.9</v>
      </c>
      <c r="H27" s="219">
        <v>519.5</v>
      </c>
      <c r="I27" s="219" t="s">
        <v>262</v>
      </c>
      <c r="J27" s="219">
        <v>393</v>
      </c>
      <c r="K27" s="219">
        <v>38</v>
      </c>
      <c r="L27" s="219">
        <v>44</v>
      </c>
      <c r="M27" s="219">
        <v>104.5</v>
      </c>
      <c r="N27" s="219">
        <v>48.2</v>
      </c>
      <c r="O27" s="219">
        <v>14.4</v>
      </c>
      <c r="P27" s="219">
        <v>236.6</v>
      </c>
      <c r="Q27" s="219">
        <v>280.10000000000002</v>
      </c>
      <c r="R27" s="219">
        <v>369.4</v>
      </c>
      <c r="S27" s="219">
        <v>12.6</v>
      </c>
      <c r="T27" s="219">
        <v>11</v>
      </c>
      <c r="U27" s="219">
        <v>12.8</v>
      </c>
      <c r="V27" s="219">
        <v>183.1</v>
      </c>
      <c r="W27" s="219">
        <v>229.8</v>
      </c>
      <c r="X27" s="219">
        <v>328</v>
      </c>
      <c r="Y27" s="219">
        <v>54.5</v>
      </c>
      <c r="Z27" s="219">
        <v>47.9</v>
      </c>
      <c r="AA27" s="219">
        <v>501.7</v>
      </c>
      <c r="AB27" s="219">
        <v>1126.5999999999999</v>
      </c>
      <c r="AC27" s="219">
        <v>607.6</v>
      </c>
      <c r="AD27" s="219">
        <v>276.39999999999998</v>
      </c>
      <c r="AE27" s="219">
        <v>942.2</v>
      </c>
      <c r="AF27" s="219">
        <v>28.8</v>
      </c>
      <c r="AG27" s="219">
        <v>43.2</v>
      </c>
    </row>
    <row r="28" spans="2:33" s="169" customFormat="1" x14ac:dyDescent="0.25">
      <c r="B28" s="234">
        <v>0.45833333333333331</v>
      </c>
      <c r="C28" s="219">
        <v>24.4</v>
      </c>
      <c r="D28" s="219">
        <v>39.799999999999997</v>
      </c>
      <c r="E28" s="219">
        <v>270.10000000000002</v>
      </c>
      <c r="F28" s="219">
        <v>110.8</v>
      </c>
      <c r="G28" s="219">
        <v>153.5</v>
      </c>
      <c r="H28" s="219">
        <v>369.7</v>
      </c>
      <c r="I28" s="219">
        <v>690.1</v>
      </c>
      <c r="J28" s="219">
        <v>72.3</v>
      </c>
      <c r="K28" s="219">
        <v>13.1</v>
      </c>
      <c r="L28" s="219">
        <v>13.1</v>
      </c>
      <c r="M28" s="219">
        <v>93.5</v>
      </c>
      <c r="N28" s="219">
        <v>13.4</v>
      </c>
      <c r="O28" s="219">
        <v>12.1</v>
      </c>
      <c r="P28" s="219">
        <v>13.4</v>
      </c>
      <c r="Q28" s="219">
        <v>88.3</v>
      </c>
      <c r="R28" s="219">
        <v>30.4</v>
      </c>
      <c r="S28" s="219">
        <v>11.8</v>
      </c>
      <c r="T28" s="219">
        <v>11.5</v>
      </c>
      <c r="U28" s="219">
        <v>13.1</v>
      </c>
      <c r="V28" s="219">
        <v>40.6</v>
      </c>
      <c r="W28" s="219">
        <v>180.5</v>
      </c>
      <c r="X28" s="219">
        <v>25.7</v>
      </c>
      <c r="Y28" s="219">
        <v>16.2</v>
      </c>
      <c r="Z28" s="219">
        <v>13.1</v>
      </c>
      <c r="AA28" s="219">
        <v>15.7</v>
      </c>
      <c r="AB28" s="219">
        <v>746.2</v>
      </c>
      <c r="AC28" s="219">
        <v>348.2</v>
      </c>
      <c r="AD28" s="219">
        <v>70.5</v>
      </c>
      <c r="AE28" s="219">
        <v>303.39999999999998</v>
      </c>
      <c r="AF28" s="219">
        <v>795.7</v>
      </c>
      <c r="AG28" s="219">
        <v>30.9</v>
      </c>
    </row>
    <row r="29" spans="2:33" s="169" customFormat="1" x14ac:dyDescent="0.25">
      <c r="B29" s="234">
        <v>0.5</v>
      </c>
      <c r="C29" s="219">
        <v>13.1</v>
      </c>
      <c r="D29" s="219">
        <v>743.3</v>
      </c>
      <c r="E29" s="219">
        <v>49.3</v>
      </c>
      <c r="F29" s="219">
        <v>63.4</v>
      </c>
      <c r="G29" s="219">
        <v>73.599999999999994</v>
      </c>
      <c r="H29" s="219">
        <v>21.2</v>
      </c>
      <c r="I29" s="219">
        <v>11.8</v>
      </c>
      <c r="J29" s="219">
        <v>151.19999999999999</v>
      </c>
      <c r="K29" s="219">
        <v>11.5</v>
      </c>
      <c r="L29" s="219">
        <v>12.1</v>
      </c>
      <c r="M29" s="219">
        <v>11.8</v>
      </c>
      <c r="N29" s="219">
        <v>12.1</v>
      </c>
      <c r="O29" s="219">
        <v>11.8</v>
      </c>
      <c r="P29" s="219">
        <v>11.8</v>
      </c>
      <c r="Q29" s="219">
        <v>86.2</v>
      </c>
      <c r="R29" s="219">
        <v>199.6</v>
      </c>
      <c r="S29" s="219">
        <v>11.5</v>
      </c>
      <c r="T29" s="219">
        <v>11.8</v>
      </c>
      <c r="U29" s="219">
        <v>11.5</v>
      </c>
      <c r="V29" s="219">
        <v>103.2</v>
      </c>
      <c r="W29" s="219">
        <v>167.7</v>
      </c>
      <c r="X29" s="219">
        <v>16.5</v>
      </c>
      <c r="Y29" s="219">
        <v>14.4</v>
      </c>
      <c r="Z29" s="219">
        <v>11.8</v>
      </c>
      <c r="AA29" s="219">
        <v>13.1</v>
      </c>
      <c r="AB29" s="219">
        <v>418.2</v>
      </c>
      <c r="AC29" s="219">
        <v>111.6</v>
      </c>
      <c r="AD29" s="219">
        <v>115</v>
      </c>
      <c r="AE29" s="219">
        <v>17.3</v>
      </c>
      <c r="AF29" s="219">
        <v>180</v>
      </c>
      <c r="AG29" s="219">
        <v>13.6</v>
      </c>
    </row>
    <row r="30" spans="2:33" s="169" customFormat="1" x14ac:dyDescent="0.25">
      <c r="B30" s="234">
        <v>0.54166666666666663</v>
      </c>
      <c r="C30" s="219">
        <v>12.8</v>
      </c>
      <c r="D30" s="219">
        <v>301.8</v>
      </c>
      <c r="E30" s="219">
        <v>14.1</v>
      </c>
      <c r="F30" s="219">
        <v>77</v>
      </c>
      <c r="G30" s="219">
        <v>113.2</v>
      </c>
      <c r="H30" s="219">
        <v>17.600000000000001</v>
      </c>
      <c r="I30" s="219">
        <v>11.8</v>
      </c>
      <c r="J30" s="219">
        <v>232.1</v>
      </c>
      <c r="K30" s="219">
        <v>11.5</v>
      </c>
      <c r="L30" s="219">
        <v>11.8</v>
      </c>
      <c r="M30" s="219">
        <v>12.1</v>
      </c>
      <c r="N30" s="219">
        <v>11.5</v>
      </c>
      <c r="O30" s="219">
        <v>11.3</v>
      </c>
      <c r="P30" s="219">
        <v>11.5</v>
      </c>
      <c r="Q30" s="219">
        <v>20.2</v>
      </c>
      <c r="R30" s="219">
        <v>24.1</v>
      </c>
      <c r="S30" s="219">
        <v>11.5</v>
      </c>
      <c r="T30" s="219">
        <v>11.3</v>
      </c>
      <c r="U30" s="219">
        <v>11</v>
      </c>
      <c r="V30" s="219">
        <v>146.69999999999999</v>
      </c>
      <c r="W30" s="219">
        <v>213</v>
      </c>
      <c r="X30" s="219">
        <v>14.9</v>
      </c>
      <c r="Y30" s="219">
        <v>13.6</v>
      </c>
      <c r="Z30" s="219">
        <v>11.8</v>
      </c>
      <c r="AA30" s="219">
        <v>12.1</v>
      </c>
      <c r="AB30" s="219">
        <v>34.299999999999997</v>
      </c>
      <c r="AC30" s="219">
        <v>12.3</v>
      </c>
      <c r="AD30" s="219">
        <v>33.299999999999997</v>
      </c>
      <c r="AE30" s="219">
        <v>14.1</v>
      </c>
      <c r="AF30" s="219">
        <v>17.3</v>
      </c>
      <c r="AG30" s="219">
        <v>20.399999999999999</v>
      </c>
    </row>
    <row r="31" spans="2:33" s="169" customFormat="1" x14ac:dyDescent="0.25">
      <c r="B31" s="234">
        <v>0.58333333333333337</v>
      </c>
      <c r="C31" s="219">
        <v>11.8</v>
      </c>
      <c r="D31" s="219">
        <v>17.600000000000001</v>
      </c>
      <c r="E31" s="219">
        <v>16.5</v>
      </c>
      <c r="F31" s="219">
        <v>13.4</v>
      </c>
      <c r="G31" s="219">
        <v>99.6</v>
      </c>
      <c r="H31" s="219">
        <v>13.4</v>
      </c>
      <c r="I31" s="219">
        <v>11</v>
      </c>
      <c r="J31" s="219">
        <v>117.4</v>
      </c>
      <c r="K31" s="219">
        <v>11.5</v>
      </c>
      <c r="L31" s="219">
        <v>13.6</v>
      </c>
      <c r="M31" s="219">
        <v>10.7</v>
      </c>
      <c r="N31" s="219">
        <v>11.5</v>
      </c>
      <c r="O31" s="219">
        <v>11</v>
      </c>
      <c r="P31" s="219">
        <v>11.8</v>
      </c>
      <c r="Q31" s="219">
        <v>16.2</v>
      </c>
      <c r="R31" s="219">
        <v>18.600000000000001</v>
      </c>
      <c r="S31" s="219">
        <v>11.5</v>
      </c>
      <c r="T31" s="219">
        <v>11.3</v>
      </c>
      <c r="U31" s="219">
        <v>11.3</v>
      </c>
      <c r="V31" s="219">
        <v>78.099999999999994</v>
      </c>
      <c r="W31" s="219">
        <v>19.399999999999999</v>
      </c>
      <c r="X31" s="219">
        <v>14.7</v>
      </c>
      <c r="Y31" s="219">
        <v>13.6</v>
      </c>
      <c r="Z31" s="219">
        <v>11.3</v>
      </c>
      <c r="AA31" s="219">
        <v>11.5</v>
      </c>
      <c r="AB31" s="219">
        <v>103.8</v>
      </c>
      <c r="AC31" s="219">
        <v>11.8</v>
      </c>
      <c r="AD31" s="219">
        <v>14.7</v>
      </c>
      <c r="AE31" s="219">
        <v>17.8</v>
      </c>
      <c r="AF31" s="219">
        <v>16.5</v>
      </c>
      <c r="AG31" s="219">
        <v>19.100000000000001</v>
      </c>
    </row>
    <row r="32" spans="2:33" s="169" customFormat="1" x14ac:dyDescent="0.25">
      <c r="B32" s="234">
        <v>0.625</v>
      </c>
      <c r="C32" s="219">
        <v>51.1</v>
      </c>
      <c r="D32" s="219">
        <v>17.3</v>
      </c>
      <c r="E32" s="219">
        <v>24.4</v>
      </c>
      <c r="F32" s="219">
        <v>39.6</v>
      </c>
      <c r="G32" s="219">
        <v>128.6</v>
      </c>
      <c r="H32" s="219">
        <v>12.3</v>
      </c>
      <c r="I32" s="219">
        <v>10.5</v>
      </c>
      <c r="J32" s="219">
        <v>12.3</v>
      </c>
      <c r="K32" s="219">
        <v>11</v>
      </c>
      <c r="L32" s="219">
        <v>13.1</v>
      </c>
      <c r="M32" s="219">
        <v>13.4</v>
      </c>
      <c r="N32" s="219">
        <v>11.3</v>
      </c>
      <c r="O32" s="219">
        <v>11.3</v>
      </c>
      <c r="P32" s="219">
        <v>12.1</v>
      </c>
      <c r="Q32" s="219">
        <v>16.2</v>
      </c>
      <c r="R32" s="219">
        <v>16</v>
      </c>
      <c r="S32" s="219">
        <v>11.8</v>
      </c>
      <c r="T32" s="219">
        <v>12.1</v>
      </c>
      <c r="U32" s="219">
        <v>11</v>
      </c>
      <c r="V32" s="219">
        <v>134.1</v>
      </c>
      <c r="W32" s="219">
        <v>69.7</v>
      </c>
      <c r="X32" s="219">
        <v>16</v>
      </c>
      <c r="Y32" s="219">
        <v>14.7</v>
      </c>
      <c r="Z32" s="219">
        <v>11.5</v>
      </c>
      <c r="AA32" s="219">
        <v>12.6</v>
      </c>
      <c r="AB32" s="219">
        <v>414.7</v>
      </c>
      <c r="AC32" s="219">
        <v>12.3</v>
      </c>
      <c r="AD32" s="219">
        <v>30.9</v>
      </c>
      <c r="AE32" s="219">
        <v>16.2</v>
      </c>
      <c r="AF32" s="219">
        <v>14.4</v>
      </c>
      <c r="AG32" s="219">
        <v>15.7</v>
      </c>
    </row>
    <row r="33" spans="2:33" s="169" customFormat="1" x14ac:dyDescent="0.25">
      <c r="B33" s="234">
        <v>0.66666666666666663</v>
      </c>
      <c r="C33" s="219">
        <v>59.2</v>
      </c>
      <c r="D33" s="219">
        <v>791.2</v>
      </c>
      <c r="E33" s="219">
        <v>27.5</v>
      </c>
      <c r="F33" s="219">
        <v>200.4</v>
      </c>
      <c r="G33" s="219">
        <v>13.4</v>
      </c>
      <c r="H33" s="219">
        <v>11.8</v>
      </c>
      <c r="I33" s="219">
        <v>11.5</v>
      </c>
      <c r="J33" s="219">
        <v>11.8</v>
      </c>
      <c r="K33" s="219">
        <v>10.7</v>
      </c>
      <c r="L33" s="219">
        <v>13.4</v>
      </c>
      <c r="M33" s="219">
        <v>15.2</v>
      </c>
      <c r="N33" s="219">
        <v>11.3</v>
      </c>
      <c r="O33" s="219">
        <v>11</v>
      </c>
      <c r="P33" s="219">
        <v>11.8</v>
      </c>
      <c r="Q33" s="219">
        <v>15.5</v>
      </c>
      <c r="R33" s="219">
        <v>13.9</v>
      </c>
      <c r="S33" s="219">
        <v>11.5</v>
      </c>
      <c r="T33" s="219">
        <v>11.3</v>
      </c>
      <c r="U33" s="219">
        <v>11.5</v>
      </c>
      <c r="V33" s="219">
        <v>141.19999999999999</v>
      </c>
      <c r="W33" s="219">
        <v>295.3</v>
      </c>
      <c r="X33" s="219">
        <v>45.1</v>
      </c>
      <c r="Y33" s="219">
        <v>61.6</v>
      </c>
      <c r="Z33" s="219">
        <v>11.5</v>
      </c>
      <c r="AA33" s="219">
        <v>12.1</v>
      </c>
      <c r="AB33" s="219">
        <v>1672.9</v>
      </c>
      <c r="AC33" s="219">
        <v>13.4</v>
      </c>
      <c r="AD33" s="219" t="s">
        <v>262</v>
      </c>
      <c r="AE33" s="219">
        <v>14.9</v>
      </c>
      <c r="AF33" s="219">
        <v>14.1</v>
      </c>
      <c r="AG33" s="219">
        <v>14.7</v>
      </c>
    </row>
    <row r="34" spans="2:33" s="169" customFormat="1" x14ac:dyDescent="0.25">
      <c r="B34" s="234">
        <v>0.70833333333333337</v>
      </c>
      <c r="C34" s="219">
        <v>16.2</v>
      </c>
      <c r="D34" s="219">
        <v>354</v>
      </c>
      <c r="E34" s="219">
        <v>375.7</v>
      </c>
      <c r="F34" s="219">
        <v>23.8</v>
      </c>
      <c r="G34" s="219">
        <v>17</v>
      </c>
      <c r="H34" s="219">
        <v>13.1</v>
      </c>
      <c r="I34" s="219">
        <v>11</v>
      </c>
      <c r="J34" s="219">
        <v>11.5</v>
      </c>
      <c r="K34" s="219" t="s">
        <v>262</v>
      </c>
      <c r="L34" s="219">
        <v>13.1</v>
      </c>
      <c r="M34" s="219">
        <v>13.4</v>
      </c>
      <c r="N34" s="219">
        <v>12.8</v>
      </c>
      <c r="O34" s="219">
        <v>12.1</v>
      </c>
      <c r="P34" s="219">
        <v>13.6</v>
      </c>
      <c r="Q34" s="219">
        <v>345.3</v>
      </c>
      <c r="R34" s="219">
        <v>14.9</v>
      </c>
      <c r="S34" s="219">
        <v>11.5</v>
      </c>
      <c r="T34" s="219">
        <v>11.5</v>
      </c>
      <c r="U34" s="219">
        <v>11.5</v>
      </c>
      <c r="V34" s="219">
        <v>13.9</v>
      </c>
      <c r="W34" s="219">
        <v>289.5</v>
      </c>
      <c r="X34" s="219">
        <v>19.7</v>
      </c>
      <c r="Y34" s="219">
        <v>213.3</v>
      </c>
      <c r="Z34" s="219">
        <v>13.4</v>
      </c>
      <c r="AA34" s="219">
        <v>14.9</v>
      </c>
      <c r="AB34" s="219">
        <v>861.7</v>
      </c>
      <c r="AC34" s="219">
        <v>18.3</v>
      </c>
      <c r="AD34" s="219" t="s">
        <v>262</v>
      </c>
      <c r="AE34" s="219">
        <v>18.3</v>
      </c>
      <c r="AF34" s="219">
        <v>13.6</v>
      </c>
      <c r="AG34" s="219">
        <v>14.7</v>
      </c>
    </row>
    <row r="35" spans="2:33" s="169" customFormat="1" x14ac:dyDescent="0.25">
      <c r="B35" s="234">
        <v>0.75</v>
      </c>
      <c r="C35" s="219">
        <v>14.4</v>
      </c>
      <c r="D35" s="219">
        <v>253.9</v>
      </c>
      <c r="E35" s="219">
        <v>105.1</v>
      </c>
      <c r="F35" s="219">
        <v>19.899999999999999</v>
      </c>
      <c r="G35" s="219">
        <v>12.8</v>
      </c>
      <c r="H35" s="219">
        <v>16.2</v>
      </c>
      <c r="I35" s="219">
        <v>12.1</v>
      </c>
      <c r="J35" s="219">
        <v>12.3</v>
      </c>
      <c r="K35" s="219" t="s">
        <v>262</v>
      </c>
      <c r="L35" s="219">
        <v>12.8</v>
      </c>
      <c r="M35" s="219">
        <v>12.8</v>
      </c>
      <c r="N35" s="219">
        <v>17.8</v>
      </c>
      <c r="O35" s="219">
        <v>14.9</v>
      </c>
      <c r="P35" s="219">
        <v>13.1</v>
      </c>
      <c r="Q35" s="219">
        <v>128.9</v>
      </c>
      <c r="R35" s="219">
        <v>28.3</v>
      </c>
      <c r="S35" s="219">
        <v>11.3</v>
      </c>
      <c r="T35" s="219">
        <v>11</v>
      </c>
      <c r="U35" s="219">
        <v>736.2</v>
      </c>
      <c r="V35" s="219">
        <v>12.8</v>
      </c>
      <c r="W35" s="219">
        <v>372</v>
      </c>
      <c r="X35" s="219">
        <v>18.3</v>
      </c>
      <c r="Y35" s="219">
        <v>279.3</v>
      </c>
      <c r="Z35" s="219">
        <v>41.7</v>
      </c>
      <c r="AA35" s="219">
        <v>16.2</v>
      </c>
      <c r="AB35" s="219">
        <v>63.9</v>
      </c>
      <c r="AC35" s="219">
        <v>17</v>
      </c>
      <c r="AD35" s="219" t="s">
        <v>262</v>
      </c>
      <c r="AE35" s="219">
        <v>19.399999999999999</v>
      </c>
      <c r="AF35" s="219">
        <v>15.5</v>
      </c>
      <c r="AG35" s="219">
        <v>13.6</v>
      </c>
    </row>
    <row r="36" spans="2:33" s="169" customFormat="1" x14ac:dyDescent="0.25">
      <c r="B36" s="234">
        <v>0.79166666666666663</v>
      </c>
      <c r="C36" s="219">
        <v>15.5</v>
      </c>
      <c r="D36" s="219">
        <v>19.100000000000001</v>
      </c>
      <c r="E36" s="219">
        <v>32</v>
      </c>
      <c r="F36" s="219">
        <v>17.8</v>
      </c>
      <c r="G36" s="219">
        <v>19.899999999999999</v>
      </c>
      <c r="H36" s="219">
        <v>14.4</v>
      </c>
      <c r="I36" s="219">
        <v>12.6</v>
      </c>
      <c r="J36" s="219">
        <v>14.7</v>
      </c>
      <c r="K36" s="219">
        <v>13.9</v>
      </c>
      <c r="L36" s="219">
        <v>14.4</v>
      </c>
      <c r="M36" s="219">
        <v>12.3</v>
      </c>
      <c r="N36" s="219">
        <v>16</v>
      </c>
      <c r="O36" s="219">
        <v>16.5</v>
      </c>
      <c r="P36" s="219">
        <v>12.8</v>
      </c>
      <c r="Q36" s="219">
        <v>27.2</v>
      </c>
      <c r="R36" s="219">
        <v>20.7</v>
      </c>
      <c r="S36" s="219">
        <v>11.3</v>
      </c>
      <c r="T36" s="219">
        <v>11.3</v>
      </c>
      <c r="U36" s="219">
        <v>379.9</v>
      </c>
      <c r="V36" s="219">
        <v>36.700000000000003</v>
      </c>
      <c r="W36" s="219">
        <v>122.1</v>
      </c>
      <c r="X36" s="219">
        <v>22</v>
      </c>
      <c r="Y36" s="219">
        <v>99.6</v>
      </c>
      <c r="Z36" s="219">
        <v>106.9</v>
      </c>
      <c r="AA36" s="219">
        <v>17</v>
      </c>
      <c r="AB36" s="219">
        <v>90.9</v>
      </c>
      <c r="AC36" s="219">
        <v>16</v>
      </c>
      <c r="AD36" s="219" t="s">
        <v>262</v>
      </c>
      <c r="AE36" s="219">
        <v>18.100000000000001</v>
      </c>
      <c r="AF36" s="219">
        <v>57.4</v>
      </c>
      <c r="AG36" s="219">
        <v>15.5</v>
      </c>
    </row>
    <row r="37" spans="2:33" s="169" customFormat="1" x14ac:dyDescent="0.25">
      <c r="B37" s="234">
        <v>0.83333333333333337</v>
      </c>
      <c r="C37" s="219">
        <v>68.099999999999994</v>
      </c>
      <c r="D37" s="219">
        <v>15.7</v>
      </c>
      <c r="E37" s="219">
        <v>24.1</v>
      </c>
      <c r="F37" s="219">
        <v>21.7</v>
      </c>
      <c r="G37" s="219">
        <v>17.3</v>
      </c>
      <c r="H37" s="219">
        <v>13.9</v>
      </c>
      <c r="I37" s="219">
        <v>12.3</v>
      </c>
      <c r="J37" s="219">
        <v>13.1</v>
      </c>
      <c r="K37" s="219">
        <v>13.4</v>
      </c>
      <c r="L37" s="219">
        <v>14.7</v>
      </c>
      <c r="M37" s="219">
        <v>11.5</v>
      </c>
      <c r="N37" s="219">
        <v>14.9</v>
      </c>
      <c r="O37" s="219">
        <v>15.5</v>
      </c>
      <c r="P37" s="219">
        <v>12.6</v>
      </c>
      <c r="Q37" s="219">
        <v>30.9</v>
      </c>
      <c r="R37" s="219">
        <v>16</v>
      </c>
      <c r="S37" s="219">
        <v>11.8</v>
      </c>
      <c r="T37" s="219">
        <v>11.8</v>
      </c>
      <c r="U37" s="219">
        <v>85.2</v>
      </c>
      <c r="V37" s="219">
        <v>106.1</v>
      </c>
      <c r="W37" s="219">
        <v>154.1</v>
      </c>
      <c r="X37" s="219">
        <v>20.399999999999999</v>
      </c>
      <c r="Y37" s="219">
        <v>93</v>
      </c>
      <c r="Z37" s="219">
        <v>20.399999999999999</v>
      </c>
      <c r="AA37" s="219">
        <v>16.5</v>
      </c>
      <c r="AB37" s="219">
        <v>62.4</v>
      </c>
      <c r="AC37" s="219">
        <v>13.9</v>
      </c>
      <c r="AD37" s="219">
        <v>37.200000000000003</v>
      </c>
      <c r="AE37" s="219">
        <v>16.5</v>
      </c>
      <c r="AF37" s="219">
        <v>127.1</v>
      </c>
      <c r="AG37" s="219">
        <v>12.8</v>
      </c>
    </row>
    <row r="38" spans="2:33" s="169" customFormat="1" x14ac:dyDescent="0.25">
      <c r="B38" s="234">
        <v>0.875</v>
      </c>
      <c r="C38" s="219">
        <v>15.7</v>
      </c>
      <c r="D38" s="219">
        <v>25.9</v>
      </c>
      <c r="E38" s="219">
        <v>21</v>
      </c>
      <c r="F38" s="219">
        <v>19.100000000000001</v>
      </c>
      <c r="G38" s="219">
        <v>29.3</v>
      </c>
      <c r="H38" s="219">
        <v>13.9</v>
      </c>
      <c r="I38" s="219">
        <v>12.6</v>
      </c>
      <c r="J38" s="219">
        <v>12.3</v>
      </c>
      <c r="K38" s="219">
        <v>12.6</v>
      </c>
      <c r="L38" s="219">
        <v>131.5</v>
      </c>
      <c r="M38" s="219">
        <v>11.3</v>
      </c>
      <c r="N38" s="219">
        <v>14.4</v>
      </c>
      <c r="O38" s="219">
        <v>14.1</v>
      </c>
      <c r="P38" s="219">
        <v>12.8</v>
      </c>
      <c r="Q38" s="219">
        <v>36.200000000000003</v>
      </c>
      <c r="R38" s="219">
        <v>30.1</v>
      </c>
      <c r="S38" s="219">
        <v>15.7</v>
      </c>
      <c r="T38" s="219">
        <v>11.5</v>
      </c>
      <c r="U38" s="219">
        <v>17.3</v>
      </c>
      <c r="V38" s="219">
        <v>92.7</v>
      </c>
      <c r="W38" s="219">
        <v>24.1</v>
      </c>
      <c r="X38" s="219">
        <v>33.799999999999997</v>
      </c>
      <c r="Y38" s="219">
        <v>33</v>
      </c>
      <c r="Z38" s="219">
        <v>14.7</v>
      </c>
      <c r="AA38" s="219">
        <v>14.7</v>
      </c>
      <c r="AB38" s="219">
        <v>61.3</v>
      </c>
      <c r="AC38" s="219">
        <v>15.5</v>
      </c>
      <c r="AD38" s="219">
        <v>35.6</v>
      </c>
      <c r="AE38" s="219">
        <v>15.5</v>
      </c>
      <c r="AF38" s="219">
        <v>88</v>
      </c>
      <c r="AG38" s="219">
        <v>12.8</v>
      </c>
    </row>
    <row r="39" spans="2:33" s="169" customFormat="1" x14ac:dyDescent="0.25">
      <c r="B39" s="234">
        <v>0.91666666666666663</v>
      </c>
      <c r="C39" s="219">
        <v>13.4</v>
      </c>
      <c r="D39" s="219">
        <v>17</v>
      </c>
      <c r="E39" s="219">
        <v>20.2</v>
      </c>
      <c r="F39" s="219">
        <v>16.8</v>
      </c>
      <c r="G39" s="219">
        <v>13.9</v>
      </c>
      <c r="H39" s="219">
        <v>13.4</v>
      </c>
      <c r="I39" s="219">
        <v>13.6</v>
      </c>
      <c r="J39" s="219">
        <v>18.100000000000001</v>
      </c>
      <c r="K39" s="219">
        <v>12.3</v>
      </c>
      <c r="L39" s="219">
        <v>15.5</v>
      </c>
      <c r="M39" s="219">
        <v>11.5</v>
      </c>
      <c r="N39" s="219">
        <v>13.6</v>
      </c>
      <c r="O39" s="219">
        <v>13.6</v>
      </c>
      <c r="P39" s="219">
        <v>53.7</v>
      </c>
      <c r="Q39" s="219">
        <v>49</v>
      </c>
      <c r="R39" s="219">
        <v>18.100000000000001</v>
      </c>
      <c r="S39" s="219">
        <v>17</v>
      </c>
      <c r="T39" s="219">
        <v>11.5</v>
      </c>
      <c r="U39" s="219">
        <v>16</v>
      </c>
      <c r="V39" s="219">
        <v>47.9</v>
      </c>
      <c r="W39" s="219">
        <v>20.399999999999999</v>
      </c>
      <c r="X39" s="219">
        <v>34.799999999999997</v>
      </c>
      <c r="Y39" s="219">
        <v>24.9</v>
      </c>
      <c r="Z39" s="219">
        <v>15.7</v>
      </c>
      <c r="AA39" s="219">
        <v>112.4</v>
      </c>
      <c r="AB39" s="219">
        <v>43.5</v>
      </c>
      <c r="AC39" s="219">
        <v>24.1</v>
      </c>
      <c r="AD39" s="219">
        <v>24.1</v>
      </c>
      <c r="AE39" s="219">
        <v>15.2</v>
      </c>
      <c r="AF39" s="219">
        <v>69.7</v>
      </c>
      <c r="AG39" s="219">
        <v>12.3</v>
      </c>
    </row>
    <row r="40" spans="2:33" s="169" customFormat="1" x14ac:dyDescent="0.25">
      <c r="B40" s="234">
        <v>0.95833333333333337</v>
      </c>
      <c r="C40" s="219">
        <v>13.4</v>
      </c>
      <c r="D40" s="219" t="s">
        <v>249</v>
      </c>
      <c r="E40" s="219">
        <v>55.5</v>
      </c>
      <c r="F40" s="219">
        <v>16.8</v>
      </c>
      <c r="G40" s="219">
        <v>13.9</v>
      </c>
      <c r="H40" s="219">
        <v>13.1</v>
      </c>
      <c r="I40" s="219">
        <v>12.8</v>
      </c>
      <c r="J40" s="219">
        <v>14.4</v>
      </c>
      <c r="K40" s="219">
        <v>12.3</v>
      </c>
      <c r="L40" s="219">
        <v>14.4</v>
      </c>
      <c r="M40" s="219">
        <v>382.3</v>
      </c>
      <c r="N40" s="219">
        <v>13.4</v>
      </c>
      <c r="O40" s="219">
        <v>13.1</v>
      </c>
      <c r="P40" s="219">
        <v>285.10000000000002</v>
      </c>
      <c r="Q40" s="219">
        <v>34.799999999999997</v>
      </c>
      <c r="R40" s="219">
        <v>14.9</v>
      </c>
      <c r="S40" s="219">
        <v>12.8</v>
      </c>
      <c r="T40" s="219">
        <v>11.8</v>
      </c>
      <c r="U40" s="219">
        <v>15.5</v>
      </c>
      <c r="V40" s="219">
        <v>50.6</v>
      </c>
      <c r="W40" s="219">
        <v>120.5</v>
      </c>
      <c r="X40" s="219">
        <v>50</v>
      </c>
      <c r="Y40" s="219">
        <v>19.899999999999999</v>
      </c>
      <c r="Z40" s="219">
        <v>14.9</v>
      </c>
      <c r="AA40" s="219">
        <v>80.400000000000006</v>
      </c>
      <c r="AB40" s="219">
        <v>26.2</v>
      </c>
      <c r="AC40" s="219">
        <v>18.600000000000001</v>
      </c>
      <c r="AD40" s="219">
        <v>29.6</v>
      </c>
      <c r="AE40" s="219">
        <v>14.9</v>
      </c>
      <c r="AF40" s="219">
        <v>45.1</v>
      </c>
      <c r="AG40" s="219">
        <v>13.4</v>
      </c>
    </row>
    <row r="41" spans="2:33" s="170" customFormat="1" ht="33" customHeight="1" x14ac:dyDescent="0.3">
      <c r="B41" s="235" t="s">
        <v>221</v>
      </c>
      <c r="C41" s="264">
        <v>79.7</v>
      </c>
      <c r="D41" s="264">
        <v>137.4</v>
      </c>
      <c r="E41" s="264">
        <v>158.4</v>
      </c>
      <c r="F41" s="264">
        <v>145.30000000000001</v>
      </c>
      <c r="G41" s="264">
        <v>110.2</v>
      </c>
      <c r="H41" s="264">
        <v>106.3</v>
      </c>
      <c r="I41" s="264">
        <v>43.3</v>
      </c>
      <c r="J41" s="264">
        <v>105</v>
      </c>
      <c r="K41" s="264">
        <v>76.599999999999994</v>
      </c>
      <c r="L41" s="264">
        <v>174.8</v>
      </c>
      <c r="M41" s="264">
        <v>104.5</v>
      </c>
      <c r="N41" s="264">
        <v>161.69999999999999</v>
      </c>
      <c r="O41" s="264">
        <v>41.7</v>
      </c>
      <c r="P41" s="264">
        <v>54.6</v>
      </c>
      <c r="Q41" s="264">
        <v>116.6</v>
      </c>
      <c r="R41" s="264">
        <v>126</v>
      </c>
      <c r="S41" s="264">
        <v>13.8</v>
      </c>
      <c r="T41" s="264">
        <v>11.7</v>
      </c>
      <c r="U41" s="264">
        <v>89.2</v>
      </c>
      <c r="V41" s="264">
        <v>113.3</v>
      </c>
      <c r="W41" s="264">
        <v>167.5</v>
      </c>
      <c r="X41" s="264">
        <v>142</v>
      </c>
      <c r="Y41" s="264">
        <v>173.2</v>
      </c>
      <c r="Z41" s="264">
        <v>22.6</v>
      </c>
      <c r="AA41" s="264">
        <v>87.2</v>
      </c>
      <c r="AB41" s="264">
        <v>270.39999999999998</v>
      </c>
      <c r="AC41" s="264">
        <v>177.9</v>
      </c>
      <c r="AD41" s="264">
        <v>120.3</v>
      </c>
      <c r="AE41" s="264">
        <v>172.8</v>
      </c>
      <c r="AF41" s="264">
        <v>91.3</v>
      </c>
      <c r="AG41" s="264">
        <v>32.200000000000003</v>
      </c>
    </row>
    <row r="42" spans="2:33" s="170" customFormat="1" ht="27" customHeight="1" x14ac:dyDescent="0.3">
      <c r="B42" s="235" t="s">
        <v>216</v>
      </c>
      <c r="C42" s="414" t="s">
        <v>217</v>
      </c>
      <c r="D42" s="415"/>
      <c r="E42" s="415"/>
      <c r="F42" s="415"/>
      <c r="G42" s="415"/>
      <c r="H42" s="415"/>
      <c r="I42" s="415"/>
      <c r="J42" s="415"/>
      <c r="K42" s="415"/>
      <c r="L42" s="415"/>
      <c r="M42" s="415"/>
      <c r="N42" s="415"/>
      <c r="O42" s="415"/>
      <c r="P42" s="415"/>
      <c r="Q42" s="415"/>
      <c r="R42" s="415"/>
      <c r="S42" s="415"/>
      <c r="T42" s="415"/>
      <c r="U42" s="415"/>
      <c r="V42" s="415"/>
      <c r="W42" s="415"/>
      <c r="X42" s="415"/>
      <c r="Y42" s="415"/>
      <c r="Z42" s="415"/>
      <c r="AA42" s="415"/>
      <c r="AB42" s="415"/>
      <c r="AC42" s="415"/>
      <c r="AD42" s="415"/>
      <c r="AE42" s="415"/>
      <c r="AF42" s="415"/>
      <c r="AG42" s="416"/>
    </row>
    <row r="43" spans="2:33" s="245" customFormat="1" x14ac:dyDescent="0.3">
      <c r="B43" s="259" t="s">
        <v>250</v>
      </c>
    </row>
    <row r="44" spans="2:33" s="245" customFormat="1" ht="12" customHeight="1" x14ac:dyDescent="0.3">
      <c r="B44" s="259" t="s">
        <v>290</v>
      </c>
    </row>
    <row r="45" spans="2:33" s="245" customFormat="1" ht="15.75" customHeight="1" x14ac:dyDescent="0.3">
      <c r="C45" s="169"/>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70"/>
      <c r="AB45" s="170"/>
    </row>
    <row r="46" spans="2:33" s="245" customFormat="1" ht="15.75" customHeight="1" x14ac:dyDescent="0.3">
      <c r="B46" s="417"/>
      <c r="C46" s="417"/>
      <c r="D46" s="417"/>
      <c r="E46" s="417"/>
      <c r="F46" s="422" t="s">
        <v>337</v>
      </c>
      <c r="G46" s="422"/>
      <c r="H46" s="422"/>
      <c r="I46" s="422"/>
      <c r="J46" s="422"/>
      <c r="K46" s="422"/>
      <c r="L46" s="422"/>
      <c r="M46" s="422"/>
      <c r="N46" s="422"/>
      <c r="O46" s="422"/>
      <c r="P46" s="422"/>
      <c r="Q46" s="422"/>
      <c r="R46" s="422"/>
      <c r="S46" s="422"/>
      <c r="T46" s="422"/>
      <c r="U46" s="422"/>
      <c r="V46" s="422"/>
      <c r="W46" s="422"/>
      <c r="X46" s="422"/>
      <c r="Y46" s="422"/>
      <c r="Z46" s="422"/>
      <c r="AA46" s="422"/>
      <c r="AB46" s="422"/>
      <c r="AC46" s="422"/>
      <c r="AD46" s="422"/>
      <c r="AE46" s="422"/>
    </row>
    <row r="47" spans="2:33" s="245" customFormat="1" ht="15.75" customHeight="1" x14ac:dyDescent="0.3">
      <c r="B47" s="417"/>
      <c r="C47" s="417"/>
      <c r="D47" s="417"/>
      <c r="E47" s="417"/>
      <c r="F47" s="422"/>
      <c r="G47" s="422"/>
      <c r="H47" s="422"/>
      <c r="I47" s="422"/>
      <c r="J47" s="422"/>
      <c r="K47" s="422"/>
      <c r="L47" s="422"/>
      <c r="M47" s="422"/>
      <c r="N47" s="422"/>
      <c r="O47" s="422"/>
      <c r="P47" s="422"/>
      <c r="Q47" s="422"/>
      <c r="R47" s="422"/>
      <c r="S47" s="422"/>
      <c r="T47" s="422"/>
      <c r="U47" s="422"/>
      <c r="V47" s="422"/>
      <c r="W47" s="422"/>
      <c r="X47" s="422"/>
      <c r="Y47" s="422"/>
      <c r="Z47" s="422"/>
      <c r="AA47" s="422"/>
      <c r="AB47" s="422"/>
      <c r="AC47" s="422"/>
      <c r="AD47" s="422"/>
      <c r="AE47" s="422"/>
    </row>
    <row r="48" spans="2:33" s="245" customFormat="1" ht="15.75" customHeight="1" x14ac:dyDescent="0.3">
      <c r="B48" s="417"/>
      <c r="C48" s="417"/>
      <c r="D48" s="417"/>
      <c r="E48" s="417"/>
      <c r="F48" s="422"/>
      <c r="G48" s="422"/>
      <c r="H48" s="422"/>
      <c r="I48" s="422"/>
      <c r="J48" s="422"/>
      <c r="K48" s="422"/>
      <c r="L48" s="422"/>
      <c r="M48" s="422"/>
      <c r="N48" s="422"/>
      <c r="O48" s="422"/>
      <c r="P48" s="422"/>
      <c r="Q48" s="422"/>
      <c r="R48" s="422"/>
      <c r="S48" s="422"/>
      <c r="T48" s="422"/>
      <c r="U48" s="422"/>
      <c r="V48" s="422"/>
      <c r="W48" s="422"/>
      <c r="X48" s="422"/>
      <c r="Y48" s="422"/>
      <c r="Z48" s="422"/>
      <c r="AA48" s="422"/>
      <c r="AB48" s="422"/>
      <c r="AC48" s="422"/>
      <c r="AD48" s="422"/>
      <c r="AE48" s="422"/>
    </row>
    <row r="49" spans="2:31" s="245" customFormat="1" ht="11.25" customHeight="1" x14ac:dyDescent="0.3">
      <c r="B49" s="246"/>
      <c r="C49" s="246"/>
      <c r="D49" s="246"/>
      <c r="E49" s="246"/>
      <c r="F49" s="247"/>
      <c r="G49" s="247"/>
      <c r="H49" s="247"/>
      <c r="I49" s="247"/>
      <c r="J49" s="247"/>
      <c r="K49" s="247"/>
      <c r="L49" s="247"/>
      <c r="M49" s="247"/>
      <c r="N49" s="247"/>
      <c r="O49" s="247"/>
      <c r="P49" s="247"/>
      <c r="Q49" s="247"/>
      <c r="R49" s="247"/>
      <c r="S49" s="247"/>
      <c r="T49" s="247"/>
      <c r="U49" s="247"/>
      <c r="V49" s="247"/>
      <c r="W49" s="247"/>
      <c r="X49" s="247"/>
      <c r="Y49" s="247"/>
      <c r="Z49" s="247"/>
      <c r="AA49" s="247"/>
      <c r="AB49" s="247"/>
      <c r="AC49" s="247"/>
      <c r="AD49" s="247"/>
      <c r="AE49" s="247"/>
    </row>
    <row r="50" spans="2:31" s="245" customFormat="1" ht="15.75" customHeight="1" x14ac:dyDescent="0.3">
      <c r="B50" s="420" t="s">
        <v>171</v>
      </c>
      <c r="C50" s="420"/>
      <c r="D50" s="248"/>
      <c r="E50" s="248"/>
      <c r="F50" s="249" t="s">
        <v>247</v>
      </c>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row>
    <row r="51" spans="2:31" s="245" customFormat="1" ht="8.25" customHeight="1" x14ac:dyDescent="0.3">
      <c r="B51" s="251"/>
      <c r="C51" s="251"/>
      <c r="D51" s="251"/>
      <c r="E51" s="251"/>
      <c r="F51" s="252"/>
      <c r="G51" s="252"/>
      <c r="H51" s="252"/>
      <c r="I51" s="252"/>
      <c r="J51" s="252"/>
      <c r="K51" s="252"/>
      <c r="L51" s="252"/>
      <c r="M51" s="252"/>
      <c r="N51" s="252"/>
      <c r="O51" s="252"/>
      <c r="P51" s="252"/>
      <c r="Q51" s="252"/>
      <c r="R51" s="252"/>
      <c r="S51" s="252"/>
      <c r="T51" s="252"/>
      <c r="U51" s="252"/>
      <c r="V51" s="252"/>
      <c r="W51" s="252"/>
      <c r="X51" s="252"/>
      <c r="Y51" s="252"/>
      <c r="Z51" s="252"/>
      <c r="AA51" s="252"/>
      <c r="AB51" s="252"/>
      <c r="AC51" s="252"/>
      <c r="AD51" s="252"/>
      <c r="AE51" s="252"/>
    </row>
    <row r="52" spans="2:31" s="245" customFormat="1" ht="15.75" customHeight="1" x14ac:dyDescent="0.3">
      <c r="B52" s="248" t="s">
        <v>174</v>
      </c>
      <c r="C52" s="248"/>
      <c r="D52" s="248"/>
      <c r="E52" s="248"/>
      <c r="F52" s="249" t="s">
        <v>210</v>
      </c>
      <c r="G52" s="253"/>
      <c r="H52" s="253"/>
      <c r="I52" s="253"/>
      <c r="J52" s="253"/>
      <c r="K52" s="253"/>
      <c r="L52" s="253"/>
      <c r="M52" s="253"/>
      <c r="N52" s="253"/>
      <c r="O52" s="253"/>
      <c r="P52" s="253"/>
      <c r="Q52" s="127" t="s">
        <v>243</v>
      </c>
      <c r="R52" s="248"/>
      <c r="S52" s="248"/>
      <c r="T52" s="248"/>
      <c r="U52" s="248"/>
      <c r="V52" s="254" t="s">
        <v>248</v>
      </c>
      <c r="W52" s="253"/>
      <c r="X52" s="253"/>
      <c r="Y52" s="253"/>
      <c r="Z52" s="253"/>
      <c r="AA52" s="253"/>
      <c r="AB52" s="253"/>
      <c r="AC52" s="253"/>
      <c r="AD52" s="253"/>
      <c r="AE52" s="253"/>
    </row>
    <row r="53" spans="2:31" s="245" customFormat="1" ht="7.5" customHeight="1" x14ac:dyDescent="0.3">
      <c r="B53" s="251"/>
      <c r="C53" s="251"/>
      <c r="D53" s="251"/>
      <c r="E53" s="251"/>
      <c r="F53" s="252"/>
      <c r="G53" s="252"/>
      <c r="H53" s="252"/>
      <c r="I53" s="252"/>
      <c r="J53" s="252"/>
      <c r="K53" s="252"/>
      <c r="L53" s="252"/>
      <c r="M53" s="252"/>
      <c r="N53" s="252"/>
      <c r="O53" s="252"/>
      <c r="P53" s="252"/>
      <c r="Q53" s="252"/>
      <c r="R53" s="252"/>
      <c r="S53" s="252"/>
      <c r="T53" s="252"/>
      <c r="U53" s="252"/>
      <c r="V53" s="252"/>
      <c r="W53" s="252"/>
      <c r="X53" s="252"/>
      <c r="Y53" s="252"/>
      <c r="Z53" s="252"/>
      <c r="AA53" s="252"/>
      <c r="AB53" s="252"/>
      <c r="AC53" s="252"/>
      <c r="AD53" s="252"/>
      <c r="AE53" s="252"/>
    </row>
    <row r="54" spans="2:31" s="245" customFormat="1" ht="15.75" customHeight="1" x14ac:dyDescent="0.3">
      <c r="B54" s="423" t="s">
        <v>172</v>
      </c>
      <c r="C54" s="423"/>
      <c r="D54" s="423"/>
      <c r="E54" s="423"/>
      <c r="F54" s="423"/>
      <c r="G54" s="423"/>
      <c r="H54" s="423"/>
      <c r="I54" s="423"/>
      <c r="J54" s="423"/>
      <c r="K54" s="423"/>
      <c r="L54" s="423"/>
      <c r="M54" s="423"/>
      <c r="N54" s="423"/>
      <c r="O54" s="423"/>
      <c r="P54" s="423"/>
      <c r="Q54" s="423"/>
      <c r="R54" s="423"/>
      <c r="S54" s="423"/>
      <c r="T54" s="423"/>
      <c r="U54" s="423"/>
      <c r="V54" s="423"/>
      <c r="W54" s="423"/>
      <c r="X54" s="423"/>
      <c r="Y54" s="423"/>
      <c r="Z54" s="423"/>
      <c r="AA54" s="423"/>
      <c r="AB54" s="423"/>
      <c r="AC54" s="423"/>
      <c r="AD54" s="423"/>
      <c r="AE54" s="423"/>
    </row>
    <row r="55" spans="2:31" s="245" customFormat="1" ht="7.5" customHeight="1" x14ac:dyDescent="0.3">
      <c r="B55" s="251"/>
      <c r="C55" s="251"/>
      <c r="D55" s="251"/>
      <c r="E55" s="251"/>
      <c r="F55" s="252"/>
      <c r="G55" s="252"/>
      <c r="H55" s="252"/>
      <c r="I55" s="252"/>
      <c r="J55" s="252"/>
      <c r="K55" s="252"/>
      <c r="L55" s="252"/>
      <c r="M55" s="252"/>
      <c r="N55" s="252"/>
      <c r="O55" s="252"/>
      <c r="P55" s="252"/>
      <c r="Q55" s="252"/>
      <c r="R55" s="252"/>
      <c r="S55" s="252"/>
      <c r="T55" s="252"/>
      <c r="U55" s="252"/>
      <c r="V55" s="252"/>
      <c r="W55" s="252"/>
      <c r="X55" s="252"/>
      <c r="Y55" s="252"/>
      <c r="Z55" s="252"/>
      <c r="AA55" s="252"/>
      <c r="AB55" s="252"/>
      <c r="AC55" s="252"/>
      <c r="AD55" s="252"/>
      <c r="AE55" s="252"/>
    </row>
    <row r="56" spans="2:31" s="245" customFormat="1" ht="15.75" customHeight="1" x14ac:dyDescent="0.3">
      <c r="B56" s="248" t="s">
        <v>33</v>
      </c>
      <c r="C56" s="248"/>
      <c r="D56" s="248"/>
      <c r="E56" s="248"/>
      <c r="F56" s="253" t="s">
        <v>211</v>
      </c>
      <c r="G56" s="253"/>
      <c r="H56" s="253"/>
      <c r="I56" s="253"/>
      <c r="J56" s="253"/>
      <c r="K56" s="253"/>
      <c r="L56" s="253"/>
      <c r="M56" s="253"/>
      <c r="N56" s="253"/>
      <c r="O56" s="253"/>
      <c r="P56" s="253"/>
      <c r="Q56" s="248" t="s">
        <v>8</v>
      </c>
      <c r="R56" s="248"/>
      <c r="S56" s="248"/>
      <c r="T56" s="248"/>
      <c r="U56" s="248"/>
      <c r="V56" s="255" t="s">
        <v>212</v>
      </c>
      <c r="W56" s="253"/>
      <c r="X56" s="253"/>
      <c r="Y56" s="253"/>
      <c r="Z56" s="253"/>
      <c r="AA56" s="253"/>
      <c r="AB56" s="253"/>
      <c r="AC56" s="253"/>
      <c r="AD56" s="253"/>
      <c r="AE56" s="253"/>
    </row>
    <row r="57" spans="2:31" s="245" customFormat="1" ht="7.5" customHeight="1" x14ac:dyDescent="0.3">
      <c r="B57" s="251"/>
      <c r="C57" s="251"/>
      <c r="D57" s="251"/>
      <c r="E57" s="251"/>
      <c r="F57" s="252"/>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row>
    <row r="58" spans="2:31" s="245" customFormat="1" ht="15.75" customHeight="1" x14ac:dyDescent="0.3">
      <c r="B58" s="248" t="s">
        <v>9</v>
      </c>
      <c r="C58" s="248"/>
      <c r="D58" s="248"/>
      <c r="E58" s="248"/>
      <c r="F58" s="253" t="s">
        <v>213</v>
      </c>
      <c r="G58" s="253"/>
      <c r="H58" s="253"/>
      <c r="I58" s="253"/>
      <c r="J58" s="253"/>
      <c r="K58" s="253"/>
      <c r="L58" s="253"/>
      <c r="M58" s="253"/>
      <c r="N58" s="253"/>
      <c r="O58" s="253"/>
      <c r="P58" s="253"/>
      <c r="Q58" s="248" t="s">
        <v>10</v>
      </c>
      <c r="R58" s="248"/>
      <c r="S58" s="248"/>
      <c r="T58" s="248"/>
      <c r="U58" s="248"/>
      <c r="V58" s="424">
        <v>825231928</v>
      </c>
      <c r="W58" s="424"/>
      <c r="X58" s="253"/>
      <c r="Y58" s="253"/>
      <c r="Z58" s="253"/>
      <c r="AA58" s="253"/>
      <c r="AB58" s="253"/>
      <c r="AC58" s="253"/>
      <c r="AD58" s="253"/>
      <c r="AE58" s="253"/>
    </row>
    <row r="59" spans="2:31" s="245" customFormat="1" ht="11.25" customHeight="1" x14ac:dyDescent="0.3">
      <c r="B59" s="246"/>
      <c r="C59" s="246"/>
      <c r="D59" s="246"/>
      <c r="E59" s="246"/>
      <c r="F59" s="247"/>
      <c r="G59" s="247"/>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row>
    <row r="60" spans="2:31" s="245" customFormat="1" ht="29.4" customHeight="1" x14ac:dyDescent="0.3">
      <c r="B60" s="235" t="s">
        <v>173</v>
      </c>
      <c r="C60" s="236">
        <v>1</v>
      </c>
      <c r="D60" s="236">
        <v>2</v>
      </c>
      <c r="E60" s="236">
        <v>3</v>
      </c>
      <c r="F60" s="236">
        <v>4</v>
      </c>
      <c r="G60" s="236">
        <v>5</v>
      </c>
      <c r="H60" s="236">
        <v>6</v>
      </c>
      <c r="I60" s="236">
        <v>7</v>
      </c>
      <c r="J60" s="236">
        <v>8</v>
      </c>
      <c r="K60" s="236">
        <v>9</v>
      </c>
      <c r="L60" s="236">
        <v>10</v>
      </c>
      <c r="M60" s="236">
        <v>11</v>
      </c>
      <c r="N60" s="236">
        <v>12</v>
      </c>
      <c r="O60" s="236">
        <v>13</v>
      </c>
      <c r="P60" s="236">
        <v>14</v>
      </c>
      <c r="Q60" s="236">
        <v>15</v>
      </c>
      <c r="R60" s="236">
        <v>16</v>
      </c>
      <c r="S60" s="236">
        <v>17</v>
      </c>
      <c r="T60" s="236">
        <v>18</v>
      </c>
      <c r="U60" s="236">
        <v>19</v>
      </c>
      <c r="V60" s="236">
        <v>20</v>
      </c>
      <c r="W60" s="236">
        <v>21</v>
      </c>
      <c r="X60" s="236">
        <v>22</v>
      </c>
      <c r="Y60" s="236">
        <v>23</v>
      </c>
      <c r="Z60" s="236">
        <v>24</v>
      </c>
      <c r="AA60" s="236">
        <v>25</v>
      </c>
      <c r="AB60" s="236">
        <v>26</v>
      </c>
      <c r="AC60" s="236">
        <v>27</v>
      </c>
      <c r="AD60" s="236">
        <v>28</v>
      </c>
      <c r="AE60" s="236">
        <v>29</v>
      </c>
    </row>
    <row r="61" spans="2:31" s="256" customFormat="1" x14ac:dyDescent="0.25">
      <c r="B61" s="234">
        <v>0</v>
      </c>
      <c r="C61" s="244">
        <v>21.7</v>
      </c>
      <c r="D61" s="244">
        <v>13.9</v>
      </c>
      <c r="E61" s="244">
        <v>13.6</v>
      </c>
      <c r="F61" s="244">
        <v>12.6</v>
      </c>
      <c r="G61" s="244">
        <v>12.3</v>
      </c>
      <c r="H61" s="244">
        <v>11.5</v>
      </c>
      <c r="I61" s="244">
        <v>12.1</v>
      </c>
      <c r="J61" s="244">
        <v>11.8</v>
      </c>
      <c r="K61" s="244">
        <v>11.5</v>
      </c>
      <c r="L61" s="244">
        <v>11.8</v>
      </c>
      <c r="M61" s="244">
        <v>11</v>
      </c>
      <c r="N61" s="244">
        <v>11.3</v>
      </c>
      <c r="O61" s="244">
        <v>12.1</v>
      </c>
      <c r="P61" s="244">
        <v>11.5</v>
      </c>
      <c r="Q61" s="244">
        <v>11.3</v>
      </c>
      <c r="R61" s="244">
        <v>11.5</v>
      </c>
      <c r="S61" s="244">
        <v>11.8</v>
      </c>
      <c r="T61" s="244">
        <v>11.3</v>
      </c>
      <c r="U61" s="244">
        <v>11.8</v>
      </c>
      <c r="V61" s="244">
        <v>17.8</v>
      </c>
      <c r="W61" s="244">
        <v>19.399999999999999</v>
      </c>
      <c r="X61" s="244">
        <v>17.8</v>
      </c>
      <c r="Y61" s="244">
        <v>67.599999999999994</v>
      </c>
      <c r="Z61" s="244">
        <v>35.1</v>
      </c>
      <c r="AA61" s="244">
        <v>15.2</v>
      </c>
      <c r="AB61" s="244">
        <v>23.3</v>
      </c>
      <c r="AC61" s="244">
        <v>70</v>
      </c>
      <c r="AD61" s="244">
        <v>34.6</v>
      </c>
      <c r="AE61" s="244">
        <v>17.600000000000001</v>
      </c>
    </row>
    <row r="62" spans="2:31" s="256" customFormat="1" x14ac:dyDescent="0.25">
      <c r="B62" s="234">
        <v>4.1666666666666664E-2</v>
      </c>
      <c r="C62" s="244">
        <v>16.5</v>
      </c>
      <c r="D62" s="244">
        <v>13.6</v>
      </c>
      <c r="E62" s="244">
        <v>13.1</v>
      </c>
      <c r="F62" s="244">
        <v>12.6</v>
      </c>
      <c r="G62" s="244">
        <v>12.6</v>
      </c>
      <c r="H62" s="244">
        <v>11.8</v>
      </c>
      <c r="I62" s="244">
        <v>11.5</v>
      </c>
      <c r="J62" s="244">
        <v>11</v>
      </c>
      <c r="K62" s="244">
        <v>11.8</v>
      </c>
      <c r="L62" s="244">
        <v>11.8</v>
      </c>
      <c r="M62" s="244">
        <v>11</v>
      </c>
      <c r="N62" s="244">
        <v>12.1</v>
      </c>
      <c r="O62" s="244">
        <v>11</v>
      </c>
      <c r="P62" s="244">
        <v>11.5</v>
      </c>
      <c r="Q62" s="244">
        <v>12.1</v>
      </c>
      <c r="R62" s="244">
        <v>11.5</v>
      </c>
      <c r="S62" s="244">
        <v>11.5</v>
      </c>
      <c r="T62" s="244">
        <v>11.8</v>
      </c>
      <c r="U62" s="244">
        <v>13.1</v>
      </c>
      <c r="V62" s="244">
        <v>34.1</v>
      </c>
      <c r="W62" s="244">
        <v>31.7</v>
      </c>
      <c r="X62" s="244">
        <v>29.6</v>
      </c>
      <c r="Y62" s="244">
        <v>51.1</v>
      </c>
      <c r="Z62" s="244">
        <v>25.2</v>
      </c>
      <c r="AA62" s="244">
        <v>14.1</v>
      </c>
      <c r="AB62" s="244">
        <v>14.4</v>
      </c>
      <c r="AC62" s="244">
        <v>28</v>
      </c>
      <c r="AD62" s="244">
        <v>36.9</v>
      </c>
      <c r="AE62" s="244">
        <v>23.6</v>
      </c>
    </row>
    <row r="63" spans="2:31" s="256" customFormat="1" x14ac:dyDescent="0.25">
      <c r="B63" s="234">
        <v>8.3333333333333329E-2</v>
      </c>
      <c r="C63" s="244">
        <v>16.5</v>
      </c>
      <c r="D63" s="244">
        <v>13.6</v>
      </c>
      <c r="E63" s="244">
        <v>12.6</v>
      </c>
      <c r="F63" s="244">
        <v>12.6</v>
      </c>
      <c r="G63" s="244">
        <v>12.3</v>
      </c>
      <c r="H63" s="244">
        <v>11.8</v>
      </c>
      <c r="I63" s="244">
        <v>11.5</v>
      </c>
      <c r="J63" s="244">
        <v>11.8</v>
      </c>
      <c r="K63" s="244">
        <v>11.5</v>
      </c>
      <c r="L63" s="244">
        <v>11.5</v>
      </c>
      <c r="M63" s="244">
        <v>11</v>
      </c>
      <c r="N63" s="244">
        <v>11.8</v>
      </c>
      <c r="O63" s="244">
        <v>11.3</v>
      </c>
      <c r="P63" s="244">
        <v>11</v>
      </c>
      <c r="Q63" s="244">
        <v>12.6</v>
      </c>
      <c r="R63" s="244">
        <v>11</v>
      </c>
      <c r="S63" s="244">
        <v>12.1</v>
      </c>
      <c r="T63" s="244">
        <v>13.6</v>
      </c>
      <c r="U63" s="244">
        <v>12.6</v>
      </c>
      <c r="V63" s="244">
        <v>145.4</v>
      </c>
      <c r="W63" s="244">
        <v>23.8</v>
      </c>
      <c r="X63" s="244">
        <v>17</v>
      </c>
      <c r="Y63" s="244">
        <v>206.2</v>
      </c>
      <c r="Z63" s="244">
        <v>25.7</v>
      </c>
      <c r="AA63" s="244">
        <v>13.6</v>
      </c>
      <c r="AB63" s="244">
        <v>21.2</v>
      </c>
      <c r="AC63" s="244">
        <v>65</v>
      </c>
      <c r="AD63" s="244">
        <v>41.4</v>
      </c>
      <c r="AE63" s="244">
        <v>25.4</v>
      </c>
    </row>
    <row r="64" spans="2:31" s="256" customFormat="1" x14ac:dyDescent="0.25">
      <c r="B64" s="234">
        <v>0.125</v>
      </c>
      <c r="C64" s="244">
        <v>14.4</v>
      </c>
      <c r="D64" s="244">
        <v>14.7</v>
      </c>
      <c r="E64" s="244">
        <v>12.6</v>
      </c>
      <c r="F64" s="244">
        <v>12.6</v>
      </c>
      <c r="G64" s="244">
        <v>13.1</v>
      </c>
      <c r="H64" s="244">
        <v>11.5</v>
      </c>
      <c r="I64" s="244">
        <v>11.3</v>
      </c>
      <c r="J64" s="244">
        <v>11.8</v>
      </c>
      <c r="K64" s="244">
        <v>11.8</v>
      </c>
      <c r="L64" s="244">
        <v>10.7</v>
      </c>
      <c r="M64" s="244">
        <v>11.3</v>
      </c>
      <c r="N64" s="244">
        <v>10.5</v>
      </c>
      <c r="O64" s="244">
        <v>11.3</v>
      </c>
      <c r="P64" s="244">
        <v>11.3</v>
      </c>
      <c r="Q64" s="244">
        <v>12.6</v>
      </c>
      <c r="R64" s="244">
        <v>12.1</v>
      </c>
      <c r="S64" s="244">
        <v>12.1</v>
      </c>
      <c r="T64" s="244">
        <v>11.5</v>
      </c>
      <c r="U64" s="244">
        <v>16.2</v>
      </c>
      <c r="V64" s="244">
        <v>142.80000000000001</v>
      </c>
      <c r="W64" s="244">
        <v>23.6</v>
      </c>
      <c r="X64" s="244">
        <v>21.5</v>
      </c>
      <c r="Y64" s="244">
        <v>229.8</v>
      </c>
      <c r="Z64" s="244">
        <v>21</v>
      </c>
      <c r="AA64" s="244">
        <v>13.6</v>
      </c>
      <c r="AB64" s="244">
        <v>16.5</v>
      </c>
      <c r="AC64" s="244">
        <v>40.1</v>
      </c>
      <c r="AD64" s="244">
        <v>27.2</v>
      </c>
      <c r="AE64" s="244">
        <v>22.8</v>
      </c>
    </row>
    <row r="65" spans="2:31" s="256" customFormat="1" x14ac:dyDescent="0.25">
      <c r="B65" s="234">
        <v>0.16666666666666666</v>
      </c>
      <c r="C65" s="244">
        <v>13.1</v>
      </c>
      <c r="D65" s="244">
        <v>16.5</v>
      </c>
      <c r="E65" s="244">
        <v>12.8</v>
      </c>
      <c r="F65" s="244">
        <v>12.3</v>
      </c>
      <c r="G65" s="244">
        <v>12.3</v>
      </c>
      <c r="H65" s="244">
        <v>11.5</v>
      </c>
      <c r="I65" s="244">
        <v>11.5</v>
      </c>
      <c r="J65" s="244">
        <v>11.5</v>
      </c>
      <c r="K65" s="244">
        <v>11.3</v>
      </c>
      <c r="L65" s="244">
        <v>11.3</v>
      </c>
      <c r="M65" s="244">
        <v>11.3</v>
      </c>
      <c r="N65" s="244">
        <v>11.5</v>
      </c>
      <c r="O65" s="244">
        <v>11</v>
      </c>
      <c r="P65" s="244">
        <v>11</v>
      </c>
      <c r="Q65" s="244">
        <v>13.6</v>
      </c>
      <c r="R65" s="244">
        <v>12.1</v>
      </c>
      <c r="S65" s="244">
        <v>12.3</v>
      </c>
      <c r="T65" s="244">
        <v>12.3</v>
      </c>
      <c r="U65" s="244">
        <v>14.4</v>
      </c>
      <c r="V65" s="244">
        <v>40.6</v>
      </c>
      <c r="W65" s="244">
        <v>16.5</v>
      </c>
      <c r="X65" s="244">
        <v>39.6</v>
      </c>
      <c r="Y65" s="244">
        <v>63.1</v>
      </c>
      <c r="Z65" s="244">
        <v>18.600000000000001</v>
      </c>
      <c r="AA65" s="244">
        <v>13.1</v>
      </c>
      <c r="AB65" s="244">
        <v>14.4</v>
      </c>
      <c r="AC65" s="244">
        <v>129.19999999999999</v>
      </c>
      <c r="AD65" s="244">
        <v>27</v>
      </c>
      <c r="AE65" s="244">
        <v>72.3</v>
      </c>
    </row>
    <row r="66" spans="2:31" s="256" customFormat="1" x14ac:dyDescent="0.25">
      <c r="B66" s="234">
        <v>0.20833333333333334</v>
      </c>
      <c r="C66" s="244">
        <v>13.4</v>
      </c>
      <c r="D66" s="244">
        <v>14.1</v>
      </c>
      <c r="E66" s="244">
        <v>12.1</v>
      </c>
      <c r="F66" s="244">
        <v>12.3</v>
      </c>
      <c r="G66" s="244">
        <v>12.3</v>
      </c>
      <c r="H66" s="244">
        <v>11.3</v>
      </c>
      <c r="I66" s="244">
        <v>11.5</v>
      </c>
      <c r="J66" s="244">
        <v>11.8</v>
      </c>
      <c r="K66" s="244">
        <v>11.3</v>
      </c>
      <c r="L66" s="244">
        <v>11.8</v>
      </c>
      <c r="M66" s="244">
        <v>11</v>
      </c>
      <c r="N66" s="244">
        <v>12.1</v>
      </c>
      <c r="O66" s="244">
        <v>11.5</v>
      </c>
      <c r="P66" s="244">
        <v>11.5</v>
      </c>
      <c r="Q66" s="244">
        <v>12.3</v>
      </c>
      <c r="R66" s="244">
        <v>11.3</v>
      </c>
      <c r="S66" s="244">
        <v>12.1</v>
      </c>
      <c r="T66" s="244">
        <v>12.1</v>
      </c>
      <c r="U66" s="244">
        <v>19.100000000000001</v>
      </c>
      <c r="V66" s="244">
        <v>54.8</v>
      </c>
      <c r="W66" s="244">
        <v>15.2</v>
      </c>
      <c r="X66" s="244">
        <v>32.799999999999997</v>
      </c>
      <c r="Y66" s="244">
        <v>47.4</v>
      </c>
      <c r="Z66" s="244">
        <v>18.3</v>
      </c>
      <c r="AA66" s="244">
        <v>13.6</v>
      </c>
      <c r="AB66" s="244">
        <v>14.7</v>
      </c>
      <c r="AC66" s="244">
        <v>168.2</v>
      </c>
      <c r="AD66" s="244">
        <v>24.6</v>
      </c>
      <c r="AE66" s="244">
        <v>27.2</v>
      </c>
    </row>
    <row r="67" spans="2:31" s="256" customFormat="1" x14ac:dyDescent="0.25">
      <c r="B67" s="234">
        <v>0.25</v>
      </c>
      <c r="C67" s="244">
        <v>16.2</v>
      </c>
      <c r="D67" s="244">
        <v>25.7</v>
      </c>
      <c r="E67" s="244">
        <v>12.6</v>
      </c>
      <c r="F67" s="244">
        <v>12.8</v>
      </c>
      <c r="G67" s="244">
        <v>12.3</v>
      </c>
      <c r="H67" s="244">
        <v>11.5</v>
      </c>
      <c r="I67" s="244">
        <v>12.1</v>
      </c>
      <c r="J67" s="244">
        <v>12.6</v>
      </c>
      <c r="K67" s="244">
        <v>11.8</v>
      </c>
      <c r="L67" s="244">
        <v>11.3</v>
      </c>
      <c r="M67" s="244">
        <v>11.3</v>
      </c>
      <c r="N67" s="244">
        <v>12.1</v>
      </c>
      <c r="O67" s="244">
        <v>11</v>
      </c>
      <c r="P67" s="244">
        <v>11</v>
      </c>
      <c r="Q67" s="244">
        <v>11.8</v>
      </c>
      <c r="R67" s="244">
        <v>11</v>
      </c>
      <c r="S67" s="244">
        <v>14.7</v>
      </c>
      <c r="T67" s="244">
        <v>12.8</v>
      </c>
      <c r="U67" s="244">
        <v>70.5</v>
      </c>
      <c r="V67" s="244">
        <v>83.3</v>
      </c>
      <c r="W67" s="244">
        <v>19.899999999999999</v>
      </c>
      <c r="X67" s="244">
        <v>27.5</v>
      </c>
      <c r="Y67" s="244">
        <v>47.7</v>
      </c>
      <c r="Z67" s="244">
        <v>47.7</v>
      </c>
      <c r="AA67" s="244">
        <v>13.6</v>
      </c>
      <c r="AB67" s="244">
        <v>16.2</v>
      </c>
      <c r="AC67" s="244">
        <v>94.1</v>
      </c>
      <c r="AD67" s="244">
        <v>24.6</v>
      </c>
      <c r="AE67" s="244">
        <v>34.799999999999997</v>
      </c>
    </row>
    <row r="68" spans="2:31" s="256" customFormat="1" x14ac:dyDescent="0.25">
      <c r="B68" s="234">
        <v>0.29166666666666669</v>
      </c>
      <c r="C68" s="244">
        <v>804.3</v>
      </c>
      <c r="D68" s="244">
        <v>448</v>
      </c>
      <c r="E68" s="244">
        <v>11.8</v>
      </c>
      <c r="F68" s="244">
        <v>13.4</v>
      </c>
      <c r="G68" s="244">
        <v>11.8</v>
      </c>
      <c r="H68" s="244">
        <v>11.8</v>
      </c>
      <c r="I68" s="244">
        <v>11.8</v>
      </c>
      <c r="J68" s="244">
        <v>12.8</v>
      </c>
      <c r="K68" s="244">
        <v>12.1</v>
      </c>
      <c r="L68" s="244" t="s">
        <v>249</v>
      </c>
      <c r="M68" s="244">
        <v>11</v>
      </c>
      <c r="N68" s="244">
        <v>12.3</v>
      </c>
      <c r="O68" s="244">
        <v>11.5</v>
      </c>
      <c r="P68" s="244">
        <v>11.5</v>
      </c>
      <c r="Q68" s="244">
        <v>13.9</v>
      </c>
      <c r="R68" s="244">
        <v>11.3</v>
      </c>
      <c r="S68" s="244">
        <v>13.4</v>
      </c>
      <c r="T68" s="244">
        <v>13.1</v>
      </c>
      <c r="U68" s="244">
        <v>32</v>
      </c>
      <c r="V68" s="244">
        <v>80.7</v>
      </c>
      <c r="W68" s="244">
        <v>526.4</v>
      </c>
      <c r="X68" s="244">
        <v>25.4</v>
      </c>
      <c r="Y68" s="244">
        <v>43.2</v>
      </c>
      <c r="Z68" s="244">
        <v>352.4</v>
      </c>
      <c r="AA68" s="244">
        <v>38.5</v>
      </c>
      <c r="AB68" s="244">
        <v>30.7</v>
      </c>
      <c r="AC68" s="244">
        <v>67.900000000000006</v>
      </c>
      <c r="AD68" s="244">
        <v>289.5</v>
      </c>
      <c r="AE68" s="244">
        <v>36.4</v>
      </c>
    </row>
    <row r="69" spans="2:31" s="256" customFormat="1" x14ac:dyDescent="0.25">
      <c r="B69" s="234">
        <v>0.33333333333333331</v>
      </c>
      <c r="C69" s="244">
        <v>1828.5</v>
      </c>
      <c r="D69" s="244">
        <v>1127.4000000000001</v>
      </c>
      <c r="E69" s="244">
        <v>12.3</v>
      </c>
      <c r="F69" s="244">
        <v>14.4</v>
      </c>
      <c r="G69" s="244">
        <v>13.1</v>
      </c>
      <c r="H69" s="244">
        <v>11.8</v>
      </c>
      <c r="I69" s="244">
        <v>12.6</v>
      </c>
      <c r="J69" s="244">
        <v>13.4</v>
      </c>
      <c r="K69" s="244">
        <v>12.6</v>
      </c>
      <c r="L69" s="244" t="s">
        <v>249</v>
      </c>
      <c r="M69" s="244">
        <v>11.3</v>
      </c>
      <c r="N69" s="244">
        <v>12.1</v>
      </c>
      <c r="O69" s="244">
        <v>12.1</v>
      </c>
      <c r="P69" s="244">
        <v>11.5</v>
      </c>
      <c r="Q69" s="244">
        <v>13.1</v>
      </c>
      <c r="R69" s="244">
        <v>15.7</v>
      </c>
      <c r="S69" s="244">
        <v>21.5</v>
      </c>
      <c r="T69" s="244">
        <v>13.9</v>
      </c>
      <c r="U69" s="244">
        <v>94.8</v>
      </c>
      <c r="V69" s="244">
        <v>893.2</v>
      </c>
      <c r="W69" s="244">
        <v>1339.6</v>
      </c>
      <c r="X69" s="244">
        <v>134.1</v>
      </c>
      <c r="Y69" s="244">
        <v>71</v>
      </c>
      <c r="Z69" s="244">
        <v>263.8</v>
      </c>
      <c r="AA69" s="244">
        <v>276.10000000000002</v>
      </c>
      <c r="AB69" s="244">
        <v>28.6</v>
      </c>
      <c r="AC69" s="244">
        <v>274.60000000000002</v>
      </c>
      <c r="AD69" s="244">
        <v>2031.8</v>
      </c>
      <c r="AE69" s="244">
        <v>26.7</v>
      </c>
    </row>
    <row r="70" spans="2:31" s="256" customFormat="1" x14ac:dyDescent="0.25">
      <c r="B70" s="234">
        <v>0.375</v>
      </c>
      <c r="C70" s="244">
        <v>1311.6</v>
      </c>
      <c r="D70" s="244">
        <v>167.7</v>
      </c>
      <c r="E70" s="244">
        <v>13.9</v>
      </c>
      <c r="F70" s="244">
        <v>14.1</v>
      </c>
      <c r="G70" s="244">
        <v>13.9</v>
      </c>
      <c r="H70" s="244">
        <v>12.1</v>
      </c>
      <c r="I70" s="244">
        <v>12.6</v>
      </c>
      <c r="J70" s="244">
        <v>13.4</v>
      </c>
      <c r="K70" s="244">
        <v>12.1</v>
      </c>
      <c r="L70" s="244" t="s">
        <v>249</v>
      </c>
      <c r="M70" s="244">
        <v>11.3</v>
      </c>
      <c r="N70" s="244">
        <v>12.1</v>
      </c>
      <c r="O70" s="244">
        <v>11.5</v>
      </c>
      <c r="P70" s="244">
        <v>11.3</v>
      </c>
      <c r="Q70" s="244">
        <v>12.6</v>
      </c>
      <c r="R70" s="244">
        <v>51.6</v>
      </c>
      <c r="S70" s="244">
        <v>12.1</v>
      </c>
      <c r="T70" s="244">
        <v>66</v>
      </c>
      <c r="U70" s="244">
        <v>472.1</v>
      </c>
      <c r="V70" s="244">
        <v>732.8</v>
      </c>
      <c r="W70" s="244">
        <v>772.9</v>
      </c>
      <c r="X70" s="244">
        <v>577.70000000000005</v>
      </c>
      <c r="Y70" s="244">
        <v>235</v>
      </c>
      <c r="Z70" s="244">
        <v>1444.9</v>
      </c>
      <c r="AA70" s="244">
        <v>87</v>
      </c>
      <c r="AB70" s="244">
        <v>27.8</v>
      </c>
      <c r="AC70" s="244">
        <v>561.5</v>
      </c>
      <c r="AD70" s="244">
        <v>427.3</v>
      </c>
      <c r="AE70" s="244">
        <v>22.3</v>
      </c>
    </row>
    <row r="71" spans="2:31" s="256" customFormat="1" x14ac:dyDescent="0.25">
      <c r="B71" s="234">
        <v>0.41666666666666669</v>
      </c>
      <c r="C71" s="244">
        <v>107.4</v>
      </c>
      <c r="D71" s="244">
        <v>88.3</v>
      </c>
      <c r="E71" s="244">
        <v>15.5</v>
      </c>
      <c r="F71" s="244">
        <v>15.2</v>
      </c>
      <c r="G71" s="244">
        <v>12.3</v>
      </c>
      <c r="H71" s="244">
        <v>12.8</v>
      </c>
      <c r="I71" s="244">
        <v>12.1</v>
      </c>
      <c r="J71" s="244">
        <v>12.3</v>
      </c>
      <c r="K71" s="244">
        <v>11.8</v>
      </c>
      <c r="L71" s="244" t="s">
        <v>249</v>
      </c>
      <c r="M71" s="244">
        <v>11.3</v>
      </c>
      <c r="N71" s="244">
        <v>12.1</v>
      </c>
      <c r="O71" s="244">
        <v>11.8</v>
      </c>
      <c r="P71" s="244">
        <v>11.8</v>
      </c>
      <c r="Q71" s="244">
        <v>14.1</v>
      </c>
      <c r="R71" s="244">
        <v>18.100000000000001</v>
      </c>
      <c r="S71" s="244">
        <v>11.8</v>
      </c>
      <c r="T71" s="244">
        <v>13.1</v>
      </c>
      <c r="U71" s="244">
        <v>1054</v>
      </c>
      <c r="V71" s="244">
        <v>273.3</v>
      </c>
      <c r="W71" s="244">
        <v>328.5</v>
      </c>
      <c r="X71" s="244">
        <v>241.3</v>
      </c>
      <c r="Y71" s="244">
        <v>24.6</v>
      </c>
      <c r="Z71" s="244">
        <v>310.2</v>
      </c>
      <c r="AA71" s="244">
        <v>78.900000000000006</v>
      </c>
      <c r="AB71" s="244">
        <v>259.10000000000002</v>
      </c>
      <c r="AC71" s="244">
        <v>61</v>
      </c>
      <c r="AD71" s="244">
        <v>543.9</v>
      </c>
      <c r="AE71" s="244">
        <v>135.19999999999999</v>
      </c>
    </row>
    <row r="72" spans="2:31" s="256" customFormat="1" x14ac:dyDescent="0.25">
      <c r="B72" s="234">
        <v>0.45833333333333331</v>
      </c>
      <c r="C72" s="244">
        <v>49</v>
      </c>
      <c r="D72" s="244">
        <v>65.5</v>
      </c>
      <c r="E72" s="244">
        <v>14.7</v>
      </c>
      <c r="F72" s="244">
        <v>12.8</v>
      </c>
      <c r="G72" s="244">
        <v>12.3</v>
      </c>
      <c r="H72" s="244">
        <v>12.6</v>
      </c>
      <c r="I72" s="244">
        <v>11.5</v>
      </c>
      <c r="J72" s="244">
        <v>12.1</v>
      </c>
      <c r="K72" s="244">
        <v>12.3</v>
      </c>
      <c r="L72" s="244" t="s">
        <v>249</v>
      </c>
      <c r="M72" s="244">
        <v>11.3</v>
      </c>
      <c r="N72" s="244">
        <v>11.3</v>
      </c>
      <c r="O72" s="244">
        <v>12.3</v>
      </c>
      <c r="P72" s="244">
        <v>10.7</v>
      </c>
      <c r="Q72" s="244">
        <v>15.5</v>
      </c>
      <c r="R72" s="244">
        <v>11</v>
      </c>
      <c r="S72" s="244">
        <v>11.5</v>
      </c>
      <c r="T72" s="244">
        <v>11.8</v>
      </c>
      <c r="U72" s="244">
        <v>589.20000000000005</v>
      </c>
      <c r="V72" s="244">
        <v>99.3</v>
      </c>
      <c r="W72" s="244">
        <v>304.2</v>
      </c>
      <c r="X72" s="244">
        <v>118.2</v>
      </c>
      <c r="Y72" s="244">
        <v>66.5</v>
      </c>
      <c r="Z72" s="244">
        <v>119.5</v>
      </c>
      <c r="AA72" s="244">
        <v>52.9</v>
      </c>
      <c r="AB72" s="244">
        <v>238.7</v>
      </c>
      <c r="AC72" s="244">
        <v>17.600000000000001</v>
      </c>
      <c r="AD72" s="244">
        <v>139.1</v>
      </c>
      <c r="AE72" s="244">
        <v>15.7</v>
      </c>
    </row>
    <row r="73" spans="2:31" s="256" customFormat="1" x14ac:dyDescent="0.25">
      <c r="B73" s="234">
        <v>0.5</v>
      </c>
      <c r="C73" s="244">
        <v>17.3</v>
      </c>
      <c r="D73" s="244">
        <v>18.600000000000001</v>
      </c>
      <c r="E73" s="244">
        <v>13.6</v>
      </c>
      <c r="F73" s="244">
        <v>12.8</v>
      </c>
      <c r="G73" s="244">
        <v>11.8</v>
      </c>
      <c r="H73" s="244">
        <v>12.1</v>
      </c>
      <c r="I73" s="244">
        <v>11.5</v>
      </c>
      <c r="J73" s="244">
        <v>11.8</v>
      </c>
      <c r="K73" s="244">
        <v>11.8</v>
      </c>
      <c r="L73" s="244">
        <v>12.1</v>
      </c>
      <c r="M73" s="244">
        <v>11.8</v>
      </c>
      <c r="N73" s="244">
        <v>11.3</v>
      </c>
      <c r="O73" s="244">
        <v>11.3</v>
      </c>
      <c r="P73" s="244">
        <v>11.3</v>
      </c>
      <c r="Q73" s="244">
        <v>13.6</v>
      </c>
      <c r="R73" s="244">
        <v>11.8</v>
      </c>
      <c r="S73" s="244">
        <v>11.5</v>
      </c>
      <c r="T73" s="244" t="s">
        <v>249</v>
      </c>
      <c r="U73" s="244">
        <v>18.100000000000001</v>
      </c>
      <c r="V73" s="244" t="s">
        <v>249</v>
      </c>
      <c r="W73" s="244">
        <v>123.7</v>
      </c>
      <c r="X73" s="244">
        <v>41.9</v>
      </c>
      <c r="Y73" s="244">
        <v>14.4</v>
      </c>
      <c r="Z73" s="244">
        <v>85.2</v>
      </c>
      <c r="AA73" s="244">
        <v>33.299999999999997</v>
      </c>
      <c r="AB73" s="244">
        <v>273</v>
      </c>
      <c r="AC73" s="244">
        <v>13.6</v>
      </c>
      <c r="AD73" s="244">
        <v>298.39999999999998</v>
      </c>
      <c r="AE73" s="244">
        <v>14.7</v>
      </c>
    </row>
    <row r="74" spans="2:31" s="256" customFormat="1" x14ac:dyDescent="0.25">
      <c r="B74" s="234">
        <v>0.54166666666666663</v>
      </c>
      <c r="C74" s="244">
        <v>16</v>
      </c>
      <c r="D74" s="244">
        <v>29.6</v>
      </c>
      <c r="E74" s="244">
        <v>12.6</v>
      </c>
      <c r="F74" s="244">
        <v>12.3</v>
      </c>
      <c r="G74" s="244">
        <v>11.3</v>
      </c>
      <c r="H74" s="244">
        <v>11.8</v>
      </c>
      <c r="I74" s="244">
        <v>11.3</v>
      </c>
      <c r="J74" s="244">
        <v>12.3</v>
      </c>
      <c r="K74" s="244">
        <v>11.5</v>
      </c>
      <c r="L74" s="244">
        <v>11.3</v>
      </c>
      <c r="M74" s="244">
        <v>11.8</v>
      </c>
      <c r="N74" s="244">
        <v>11.8</v>
      </c>
      <c r="O74" s="244">
        <v>11</v>
      </c>
      <c r="P74" s="244">
        <v>11.3</v>
      </c>
      <c r="Q74" s="244">
        <v>12.1</v>
      </c>
      <c r="R74" s="244">
        <v>11.3</v>
      </c>
      <c r="S74" s="244">
        <v>11</v>
      </c>
      <c r="T74" s="244" t="s">
        <v>249</v>
      </c>
      <c r="U74" s="244">
        <v>25.4</v>
      </c>
      <c r="V74" s="244">
        <v>148.30000000000001</v>
      </c>
      <c r="W74" s="244">
        <v>47.4</v>
      </c>
      <c r="X74" s="244">
        <v>31.4</v>
      </c>
      <c r="Y74" s="244">
        <v>13.9</v>
      </c>
      <c r="Z74" s="244">
        <v>40.1</v>
      </c>
      <c r="AA74" s="244">
        <v>12.8</v>
      </c>
      <c r="AB74" s="244">
        <v>205.9</v>
      </c>
      <c r="AC74" s="244">
        <v>13.6</v>
      </c>
      <c r="AD74" s="244">
        <v>18.600000000000001</v>
      </c>
      <c r="AE74" s="244">
        <v>136.80000000000001</v>
      </c>
    </row>
    <row r="75" spans="2:31" s="256" customFormat="1" x14ac:dyDescent="0.25">
      <c r="B75" s="234">
        <v>0.58333333333333337</v>
      </c>
      <c r="C75" s="244">
        <v>14.7</v>
      </c>
      <c r="D75" s="244">
        <v>73.599999999999994</v>
      </c>
      <c r="E75" s="244">
        <v>12.6</v>
      </c>
      <c r="F75" s="244">
        <v>12.1</v>
      </c>
      <c r="G75" s="244">
        <v>11.5</v>
      </c>
      <c r="H75" s="244">
        <v>11.5</v>
      </c>
      <c r="I75" s="244">
        <v>11.3</v>
      </c>
      <c r="J75" s="244">
        <v>12.1</v>
      </c>
      <c r="K75" s="244">
        <v>11.5</v>
      </c>
      <c r="L75" s="244">
        <v>11.5</v>
      </c>
      <c r="M75" s="244">
        <v>11.5</v>
      </c>
      <c r="N75" s="244">
        <v>11.8</v>
      </c>
      <c r="O75" s="244">
        <v>11.3</v>
      </c>
      <c r="P75" s="244">
        <v>11</v>
      </c>
      <c r="Q75" s="244">
        <v>11</v>
      </c>
      <c r="R75" s="244">
        <v>11.3</v>
      </c>
      <c r="S75" s="244">
        <v>11.3</v>
      </c>
      <c r="T75" s="244" t="s">
        <v>249</v>
      </c>
      <c r="U75" s="244">
        <v>18.600000000000001</v>
      </c>
      <c r="V75" s="244">
        <v>13.9</v>
      </c>
      <c r="W75" s="244">
        <v>49.8</v>
      </c>
      <c r="X75" s="244">
        <v>78.3</v>
      </c>
      <c r="Y75" s="244">
        <v>12.8</v>
      </c>
      <c r="Z75" s="244">
        <v>14.4</v>
      </c>
      <c r="AA75" s="244">
        <v>12.6</v>
      </c>
      <c r="AB75" s="244">
        <v>105.1</v>
      </c>
      <c r="AC75" s="244">
        <v>14.4</v>
      </c>
      <c r="AD75" s="244">
        <v>16</v>
      </c>
      <c r="AE75" s="244">
        <v>247.9</v>
      </c>
    </row>
    <row r="76" spans="2:31" s="256" customFormat="1" x14ac:dyDescent="0.25">
      <c r="B76" s="234">
        <v>0.625</v>
      </c>
      <c r="C76" s="244">
        <v>14.7</v>
      </c>
      <c r="D76" s="244">
        <v>16</v>
      </c>
      <c r="E76" s="244">
        <v>12.1</v>
      </c>
      <c r="F76" s="244">
        <v>11.8</v>
      </c>
      <c r="G76" s="244">
        <v>11.8</v>
      </c>
      <c r="H76" s="244">
        <v>12.1</v>
      </c>
      <c r="I76" s="244">
        <v>11.3</v>
      </c>
      <c r="J76" s="244">
        <v>11.8</v>
      </c>
      <c r="K76" s="244">
        <v>11.5</v>
      </c>
      <c r="L76" s="244">
        <v>11.5</v>
      </c>
      <c r="M76" s="244">
        <v>11.3</v>
      </c>
      <c r="N76" s="244">
        <v>11</v>
      </c>
      <c r="O76" s="244">
        <v>11</v>
      </c>
      <c r="P76" s="244">
        <v>11.5</v>
      </c>
      <c r="Q76" s="244">
        <v>11.3</v>
      </c>
      <c r="R76" s="244">
        <v>11.3</v>
      </c>
      <c r="S76" s="244">
        <v>11</v>
      </c>
      <c r="T76" s="244">
        <v>20.7</v>
      </c>
      <c r="U76" s="244">
        <v>14.9</v>
      </c>
      <c r="V76" s="244">
        <v>19.7</v>
      </c>
      <c r="W76" s="244">
        <v>21</v>
      </c>
      <c r="X76" s="244">
        <v>102.2</v>
      </c>
      <c r="Y76" s="244">
        <v>13.6</v>
      </c>
      <c r="Z76" s="244">
        <v>26.5</v>
      </c>
      <c r="AA76" s="244">
        <v>12.6</v>
      </c>
      <c r="AB76" s="244">
        <v>71.5</v>
      </c>
      <c r="AC76" s="244">
        <v>162.4</v>
      </c>
      <c r="AD76" s="244">
        <v>15.5</v>
      </c>
      <c r="AE76" s="244">
        <v>70.5</v>
      </c>
    </row>
    <row r="77" spans="2:31" s="256" customFormat="1" x14ac:dyDescent="0.25">
      <c r="B77" s="234">
        <v>0.66666666666666663</v>
      </c>
      <c r="C77" s="244">
        <v>15.2</v>
      </c>
      <c r="D77" s="244">
        <v>17.3</v>
      </c>
      <c r="E77" s="244">
        <v>13.1</v>
      </c>
      <c r="F77" s="244">
        <v>12.1</v>
      </c>
      <c r="G77" s="244">
        <v>12.3</v>
      </c>
      <c r="H77" s="244">
        <v>11.3</v>
      </c>
      <c r="I77" s="244">
        <v>11.8</v>
      </c>
      <c r="J77" s="244">
        <v>11.8</v>
      </c>
      <c r="K77" s="244">
        <v>11.3</v>
      </c>
      <c r="L77" s="244">
        <v>11.3</v>
      </c>
      <c r="M77" s="244">
        <v>11.3</v>
      </c>
      <c r="N77" s="244">
        <v>11.3</v>
      </c>
      <c r="O77" s="244">
        <v>11.3</v>
      </c>
      <c r="P77" s="244">
        <v>11.3</v>
      </c>
      <c r="Q77" s="244">
        <v>11.3</v>
      </c>
      <c r="R77" s="244">
        <v>11</v>
      </c>
      <c r="S77" s="244">
        <v>11.3</v>
      </c>
      <c r="T77" s="244">
        <v>60.8</v>
      </c>
      <c r="U77" s="244">
        <v>13.9</v>
      </c>
      <c r="V77" s="244">
        <v>16.5</v>
      </c>
      <c r="W77" s="244">
        <v>29.1</v>
      </c>
      <c r="X77" s="244">
        <v>81.7</v>
      </c>
      <c r="Y77" s="244">
        <v>15.5</v>
      </c>
      <c r="Z77" s="244">
        <v>19.7</v>
      </c>
      <c r="AA77" s="244">
        <v>15.7</v>
      </c>
      <c r="AB77" s="244">
        <v>22.5</v>
      </c>
      <c r="AC77" s="244">
        <v>889.5</v>
      </c>
      <c r="AD77" s="244">
        <v>15.5</v>
      </c>
      <c r="AE77" s="244">
        <v>17</v>
      </c>
    </row>
    <row r="78" spans="2:31" s="256" customFormat="1" x14ac:dyDescent="0.25">
      <c r="B78" s="234">
        <v>0.70833333333333337</v>
      </c>
      <c r="C78" s="244">
        <v>15.2</v>
      </c>
      <c r="D78" s="244">
        <v>127.3</v>
      </c>
      <c r="E78" s="244">
        <v>12.8</v>
      </c>
      <c r="F78" s="244">
        <v>12.1</v>
      </c>
      <c r="G78" s="244">
        <v>12.8</v>
      </c>
      <c r="H78" s="244">
        <v>11.5</v>
      </c>
      <c r="I78" s="244">
        <v>12.1</v>
      </c>
      <c r="J78" s="244">
        <v>11.5</v>
      </c>
      <c r="K78" s="244">
        <v>12.1</v>
      </c>
      <c r="L78" s="244">
        <v>12.1</v>
      </c>
      <c r="M78" s="244">
        <v>12.1</v>
      </c>
      <c r="N78" s="244">
        <v>11.5</v>
      </c>
      <c r="O78" s="244">
        <v>11.3</v>
      </c>
      <c r="P78" s="244">
        <v>11</v>
      </c>
      <c r="Q78" s="244">
        <v>11.8</v>
      </c>
      <c r="R78" s="244">
        <v>11.3</v>
      </c>
      <c r="S78" s="244">
        <v>11.5</v>
      </c>
      <c r="T78" s="244">
        <v>144.9</v>
      </c>
      <c r="U78" s="244">
        <v>13.1</v>
      </c>
      <c r="V78" s="244">
        <v>17.8</v>
      </c>
      <c r="W78" s="244">
        <v>27.2</v>
      </c>
      <c r="X78" s="244">
        <v>46.9</v>
      </c>
      <c r="Y78" s="244">
        <v>21</v>
      </c>
      <c r="Z78" s="244">
        <v>17</v>
      </c>
      <c r="AA78" s="244">
        <v>30.9</v>
      </c>
      <c r="AB78" s="244">
        <v>170.6</v>
      </c>
      <c r="AC78" s="244">
        <v>369.7</v>
      </c>
      <c r="AD78" s="244">
        <v>16.8</v>
      </c>
      <c r="AE78" s="244">
        <v>16</v>
      </c>
    </row>
    <row r="79" spans="2:31" s="256" customFormat="1" x14ac:dyDescent="0.25">
      <c r="B79" s="234">
        <v>0.75</v>
      </c>
      <c r="C79" s="244">
        <v>18.100000000000001</v>
      </c>
      <c r="D79" s="244">
        <v>19.899999999999999</v>
      </c>
      <c r="E79" s="244">
        <v>12.8</v>
      </c>
      <c r="F79" s="244">
        <v>11.5</v>
      </c>
      <c r="G79" s="244">
        <v>12.8</v>
      </c>
      <c r="H79" s="244">
        <v>12.3</v>
      </c>
      <c r="I79" s="244">
        <v>11.5</v>
      </c>
      <c r="J79" s="244">
        <v>12.1</v>
      </c>
      <c r="K79" s="244">
        <v>12.1</v>
      </c>
      <c r="L79" s="244">
        <v>11.3</v>
      </c>
      <c r="M79" s="244">
        <v>11.3</v>
      </c>
      <c r="N79" s="244">
        <v>10.7</v>
      </c>
      <c r="O79" s="244">
        <v>10.7</v>
      </c>
      <c r="P79" s="244">
        <v>11.3</v>
      </c>
      <c r="Q79" s="244">
        <v>11.5</v>
      </c>
      <c r="R79" s="244">
        <v>11.3</v>
      </c>
      <c r="S79" s="244">
        <v>11.5</v>
      </c>
      <c r="T79" s="244">
        <v>29.3</v>
      </c>
      <c r="U79" s="244">
        <v>44.8</v>
      </c>
      <c r="V79" s="244">
        <v>16</v>
      </c>
      <c r="W79" s="244">
        <v>44</v>
      </c>
      <c r="X79" s="244">
        <v>106.9</v>
      </c>
      <c r="Y79" s="244">
        <v>15.5</v>
      </c>
      <c r="Z79" s="244">
        <v>16.5</v>
      </c>
      <c r="AA79" s="244">
        <v>15.7</v>
      </c>
      <c r="AB79" s="244">
        <v>86.2</v>
      </c>
      <c r="AC79" s="244">
        <v>264.10000000000002</v>
      </c>
      <c r="AD79" s="244">
        <v>19.7</v>
      </c>
      <c r="AE79" s="244">
        <v>16.2</v>
      </c>
    </row>
    <row r="80" spans="2:31" s="256" customFormat="1" x14ac:dyDescent="0.25">
      <c r="B80" s="234">
        <v>0.79166666666666663</v>
      </c>
      <c r="C80" s="244">
        <v>17.600000000000001</v>
      </c>
      <c r="D80" s="244">
        <v>17.3</v>
      </c>
      <c r="E80" s="244">
        <v>13.1</v>
      </c>
      <c r="F80" s="244">
        <v>11</v>
      </c>
      <c r="G80" s="244">
        <v>12.6</v>
      </c>
      <c r="H80" s="244">
        <v>11.8</v>
      </c>
      <c r="I80" s="244">
        <v>11.8</v>
      </c>
      <c r="J80" s="244">
        <v>12.3</v>
      </c>
      <c r="K80" s="244">
        <v>13.4</v>
      </c>
      <c r="L80" s="244">
        <v>11</v>
      </c>
      <c r="M80" s="244">
        <v>11.5</v>
      </c>
      <c r="N80" s="244">
        <v>12.1</v>
      </c>
      <c r="O80" s="244">
        <v>11.3</v>
      </c>
      <c r="P80" s="244">
        <v>11.5</v>
      </c>
      <c r="Q80" s="244">
        <v>11.3</v>
      </c>
      <c r="R80" s="244">
        <v>11.3</v>
      </c>
      <c r="S80" s="244">
        <v>11.8</v>
      </c>
      <c r="T80" s="244">
        <v>14.9</v>
      </c>
      <c r="U80" s="244">
        <v>35.6</v>
      </c>
      <c r="V80" s="244">
        <v>294.2</v>
      </c>
      <c r="W80" s="244">
        <v>27.2</v>
      </c>
      <c r="X80" s="244">
        <v>69.2</v>
      </c>
      <c r="Y80" s="244">
        <v>15.5</v>
      </c>
      <c r="Z80" s="244">
        <v>16</v>
      </c>
      <c r="AA80" s="244">
        <v>14.7</v>
      </c>
      <c r="AB80" s="244">
        <v>17.3</v>
      </c>
      <c r="AC80" s="244">
        <v>170.3</v>
      </c>
      <c r="AD80" s="244">
        <v>18.899999999999999</v>
      </c>
      <c r="AE80" s="244">
        <v>220.3</v>
      </c>
    </row>
    <row r="81" spans="2:34" s="256" customFormat="1" x14ac:dyDescent="0.25">
      <c r="B81" s="234">
        <v>0.83333333333333337</v>
      </c>
      <c r="C81" s="244">
        <v>16.8</v>
      </c>
      <c r="D81" s="244">
        <v>16.5</v>
      </c>
      <c r="E81" s="244">
        <v>13.4</v>
      </c>
      <c r="F81" s="244">
        <v>12.3</v>
      </c>
      <c r="G81" s="244">
        <v>11.8</v>
      </c>
      <c r="H81" s="244">
        <v>12.3</v>
      </c>
      <c r="I81" s="244">
        <v>11.5</v>
      </c>
      <c r="J81" s="244">
        <v>12.1</v>
      </c>
      <c r="K81" s="244">
        <v>12.1</v>
      </c>
      <c r="L81" s="244">
        <v>11.3</v>
      </c>
      <c r="M81" s="244">
        <v>11.3</v>
      </c>
      <c r="N81" s="244">
        <v>11</v>
      </c>
      <c r="O81" s="244">
        <v>11.5</v>
      </c>
      <c r="P81" s="244">
        <v>11</v>
      </c>
      <c r="Q81" s="244">
        <v>11</v>
      </c>
      <c r="R81" s="244">
        <v>12.1</v>
      </c>
      <c r="S81" s="244">
        <v>11.8</v>
      </c>
      <c r="T81" s="244">
        <v>13.6</v>
      </c>
      <c r="U81" s="244">
        <v>18.600000000000001</v>
      </c>
      <c r="V81" s="244">
        <v>153.5</v>
      </c>
      <c r="W81" s="244">
        <v>20.399999999999999</v>
      </c>
      <c r="X81" s="244">
        <v>44.5</v>
      </c>
      <c r="Y81" s="244">
        <v>14.9</v>
      </c>
      <c r="Z81" s="244">
        <v>16.5</v>
      </c>
      <c r="AA81" s="244">
        <v>17.3</v>
      </c>
      <c r="AB81" s="244">
        <v>16</v>
      </c>
      <c r="AC81" s="244">
        <v>85.4</v>
      </c>
      <c r="AD81" s="244">
        <v>17.600000000000001</v>
      </c>
      <c r="AE81" s="244">
        <v>431.8</v>
      </c>
    </row>
    <row r="82" spans="2:34" s="256" customFormat="1" x14ac:dyDescent="0.25">
      <c r="B82" s="234">
        <v>0.875</v>
      </c>
      <c r="C82" s="244">
        <v>16</v>
      </c>
      <c r="D82" s="244">
        <v>15.7</v>
      </c>
      <c r="E82" s="244">
        <v>13.1</v>
      </c>
      <c r="F82" s="244">
        <v>12.3</v>
      </c>
      <c r="G82" s="244">
        <v>12.3</v>
      </c>
      <c r="H82" s="244">
        <v>11.5</v>
      </c>
      <c r="I82" s="244">
        <v>11.5</v>
      </c>
      <c r="J82" s="244">
        <v>11.5</v>
      </c>
      <c r="K82" s="244">
        <v>12.1</v>
      </c>
      <c r="L82" s="244">
        <v>11</v>
      </c>
      <c r="M82" s="244">
        <v>11</v>
      </c>
      <c r="N82" s="244">
        <v>11.8</v>
      </c>
      <c r="O82" s="244">
        <v>11</v>
      </c>
      <c r="P82" s="244">
        <v>11.5</v>
      </c>
      <c r="Q82" s="244">
        <v>11.3</v>
      </c>
      <c r="R82" s="244">
        <v>11.5</v>
      </c>
      <c r="S82" s="244">
        <v>11</v>
      </c>
      <c r="T82" s="244">
        <v>12.3</v>
      </c>
      <c r="U82" s="244">
        <v>13.6</v>
      </c>
      <c r="V82" s="244">
        <v>30.7</v>
      </c>
      <c r="W82" s="244">
        <v>17.3</v>
      </c>
      <c r="X82" s="244">
        <v>24.1</v>
      </c>
      <c r="Y82" s="244">
        <v>14.9</v>
      </c>
      <c r="Z82" s="244">
        <v>16.8</v>
      </c>
      <c r="AA82" s="244">
        <v>20.7</v>
      </c>
      <c r="AB82" s="244">
        <v>16.8</v>
      </c>
      <c r="AC82" s="244">
        <v>74.099999999999994</v>
      </c>
      <c r="AD82" s="244">
        <v>16.8</v>
      </c>
      <c r="AE82" s="244">
        <v>142</v>
      </c>
    </row>
    <row r="83" spans="2:34" s="256" customFormat="1" x14ac:dyDescent="0.25">
      <c r="B83" s="234">
        <v>0.91666666666666663</v>
      </c>
      <c r="C83" s="244">
        <v>14.9</v>
      </c>
      <c r="D83" s="244">
        <v>14.9</v>
      </c>
      <c r="E83" s="244">
        <v>11.8</v>
      </c>
      <c r="F83" s="244">
        <v>12.1</v>
      </c>
      <c r="G83" s="244">
        <v>12.1</v>
      </c>
      <c r="H83" s="244">
        <v>11.8</v>
      </c>
      <c r="I83" s="244">
        <v>11.8</v>
      </c>
      <c r="J83" s="244">
        <v>11.5</v>
      </c>
      <c r="K83" s="244">
        <v>11.8</v>
      </c>
      <c r="L83" s="244">
        <v>11</v>
      </c>
      <c r="M83" s="244">
        <v>11.5</v>
      </c>
      <c r="N83" s="244">
        <v>11.3</v>
      </c>
      <c r="O83" s="244">
        <v>11.5</v>
      </c>
      <c r="P83" s="244">
        <v>12.1</v>
      </c>
      <c r="Q83" s="244">
        <v>11.3</v>
      </c>
      <c r="R83" s="244">
        <v>10.7</v>
      </c>
      <c r="S83" s="244">
        <v>11.3</v>
      </c>
      <c r="T83" s="244">
        <v>12.3</v>
      </c>
      <c r="U83" s="244">
        <v>13.4</v>
      </c>
      <c r="V83" s="244">
        <v>61.6</v>
      </c>
      <c r="W83" s="244">
        <v>28</v>
      </c>
      <c r="X83" s="244">
        <v>205.9</v>
      </c>
      <c r="Y83" s="244">
        <v>14.1</v>
      </c>
      <c r="Z83" s="244">
        <v>16.2</v>
      </c>
      <c r="AA83" s="244">
        <v>21.7</v>
      </c>
      <c r="AB83" s="244">
        <v>15.5</v>
      </c>
      <c r="AC83" s="244">
        <v>88</v>
      </c>
      <c r="AD83" s="244">
        <v>16</v>
      </c>
      <c r="AE83" s="244">
        <v>41.4</v>
      </c>
    </row>
    <row r="84" spans="2:34" s="256" customFormat="1" x14ac:dyDescent="0.25">
      <c r="B84" s="234">
        <v>0.95833333333333337</v>
      </c>
      <c r="C84" s="244">
        <v>15.5</v>
      </c>
      <c r="D84" s="244">
        <v>13.9</v>
      </c>
      <c r="E84" s="244">
        <v>12.3</v>
      </c>
      <c r="F84" s="244">
        <v>11.5</v>
      </c>
      <c r="G84" s="244">
        <v>11.3</v>
      </c>
      <c r="H84" s="244">
        <v>11.8</v>
      </c>
      <c r="I84" s="244">
        <v>11.5</v>
      </c>
      <c r="J84" s="244">
        <v>11.3</v>
      </c>
      <c r="K84" s="244">
        <v>12.1</v>
      </c>
      <c r="L84" s="244">
        <v>11.3</v>
      </c>
      <c r="M84" s="244">
        <v>11</v>
      </c>
      <c r="N84" s="244">
        <v>11</v>
      </c>
      <c r="O84" s="244">
        <v>11.3</v>
      </c>
      <c r="P84" s="244">
        <v>10.7</v>
      </c>
      <c r="Q84" s="244">
        <v>11</v>
      </c>
      <c r="R84" s="244">
        <v>11.5</v>
      </c>
      <c r="S84" s="244">
        <v>11.3</v>
      </c>
      <c r="T84" s="244">
        <v>12.1</v>
      </c>
      <c r="U84" s="244">
        <v>12.6</v>
      </c>
      <c r="V84" s="244">
        <v>23.3</v>
      </c>
      <c r="W84" s="244">
        <v>18.899999999999999</v>
      </c>
      <c r="X84" s="244">
        <v>133.4</v>
      </c>
      <c r="Y84" s="244">
        <v>33.299999999999997</v>
      </c>
      <c r="Z84" s="244">
        <v>16</v>
      </c>
      <c r="AA84" s="244">
        <v>29.3</v>
      </c>
      <c r="AB84" s="244">
        <v>43.8</v>
      </c>
      <c r="AC84" s="244">
        <v>46.9</v>
      </c>
      <c r="AD84" s="244">
        <v>15.7</v>
      </c>
      <c r="AE84" s="244">
        <v>34.1</v>
      </c>
    </row>
    <row r="85" spans="2:34" s="257" customFormat="1" ht="33" customHeight="1" x14ac:dyDescent="0.3">
      <c r="B85" s="235" t="s">
        <v>221</v>
      </c>
      <c r="C85" s="413">
        <v>183.5</v>
      </c>
      <c r="D85" s="413">
        <v>99.6</v>
      </c>
      <c r="E85" s="413">
        <v>13</v>
      </c>
      <c r="F85" s="413">
        <v>12.6</v>
      </c>
      <c r="G85" s="413">
        <v>12.3</v>
      </c>
      <c r="H85" s="413">
        <v>11.8</v>
      </c>
      <c r="I85" s="413">
        <v>11.7</v>
      </c>
      <c r="J85" s="413">
        <v>12</v>
      </c>
      <c r="K85" s="413">
        <v>11.9</v>
      </c>
      <c r="L85" s="413">
        <v>11.5</v>
      </c>
      <c r="M85" s="413">
        <v>11.3</v>
      </c>
      <c r="N85" s="413">
        <v>11.6</v>
      </c>
      <c r="O85" s="413">
        <v>11.4</v>
      </c>
      <c r="P85" s="413">
        <v>11.3</v>
      </c>
      <c r="Q85" s="413">
        <v>12.2</v>
      </c>
      <c r="R85" s="413">
        <v>13.5</v>
      </c>
      <c r="S85" s="413">
        <v>12.2</v>
      </c>
      <c r="T85" s="413">
        <v>25</v>
      </c>
      <c r="U85" s="413">
        <v>110.1</v>
      </c>
      <c r="V85" s="413">
        <v>147.5</v>
      </c>
      <c r="W85" s="413">
        <v>161.5</v>
      </c>
      <c r="X85" s="413">
        <v>93.7</v>
      </c>
      <c r="Y85" s="413">
        <v>56.4</v>
      </c>
      <c r="Z85" s="413">
        <v>124.3</v>
      </c>
      <c r="AA85" s="413">
        <v>36.1</v>
      </c>
      <c r="AB85" s="413">
        <v>72.900000000000006</v>
      </c>
      <c r="AC85" s="413">
        <v>157.1</v>
      </c>
      <c r="AD85" s="413">
        <v>172.2</v>
      </c>
      <c r="AE85" s="413">
        <v>77</v>
      </c>
      <c r="AF85" s="258"/>
      <c r="AG85" s="258"/>
      <c r="AH85" s="258"/>
    </row>
    <row r="86" spans="2:34" s="257" customFormat="1" ht="27" customHeight="1" x14ac:dyDescent="0.3">
      <c r="B86" s="235" t="s">
        <v>216</v>
      </c>
      <c r="C86" s="425" t="s">
        <v>217</v>
      </c>
      <c r="D86" s="425"/>
      <c r="E86" s="425"/>
      <c r="F86" s="425"/>
      <c r="G86" s="425"/>
      <c r="H86" s="425"/>
      <c r="I86" s="425"/>
      <c r="J86" s="425"/>
      <c r="K86" s="425"/>
      <c r="L86" s="425"/>
      <c r="M86" s="425"/>
      <c r="N86" s="425"/>
      <c r="O86" s="425"/>
      <c r="P86" s="425"/>
      <c r="Q86" s="425"/>
      <c r="R86" s="425"/>
      <c r="S86" s="425"/>
      <c r="T86" s="425"/>
      <c r="U86" s="425"/>
      <c r="V86" s="425"/>
      <c r="W86" s="425"/>
      <c r="X86" s="425"/>
      <c r="Y86" s="425"/>
      <c r="Z86" s="425"/>
      <c r="AA86" s="425"/>
      <c r="AB86" s="425"/>
      <c r="AC86" s="425"/>
      <c r="AD86" s="425"/>
      <c r="AE86" s="425"/>
    </row>
    <row r="87" spans="2:34" s="245" customFormat="1" x14ac:dyDescent="0.3">
      <c r="B87" s="259" t="s">
        <v>250</v>
      </c>
    </row>
    <row r="88" spans="2:34" s="245" customFormat="1" x14ac:dyDescent="0.3">
      <c r="B88" s="259"/>
      <c r="C88" s="257"/>
      <c r="D88" s="272"/>
      <c r="E88" s="272"/>
      <c r="F88" s="272"/>
      <c r="G88" s="272"/>
      <c r="H88" s="272"/>
      <c r="I88" s="272"/>
      <c r="J88" s="272"/>
      <c r="K88" s="272"/>
      <c r="L88" s="272"/>
      <c r="M88" s="272"/>
      <c r="N88" s="272"/>
      <c r="O88" s="272"/>
      <c r="P88" s="272"/>
      <c r="Q88" s="272"/>
      <c r="R88" s="272"/>
      <c r="S88" s="272"/>
      <c r="T88" s="272"/>
      <c r="U88" s="272"/>
      <c r="V88" s="272"/>
      <c r="W88" s="272"/>
      <c r="X88" s="272"/>
      <c r="Y88" s="272"/>
      <c r="Z88" s="272"/>
      <c r="AA88" s="272"/>
      <c r="AB88" s="258"/>
      <c r="AC88" s="257"/>
      <c r="AD88" s="257"/>
      <c r="AE88" s="257"/>
    </row>
    <row r="89" spans="2:34" s="245" customFormat="1" ht="15.75" customHeight="1" x14ac:dyDescent="0.3"/>
    <row r="90" spans="2:34" s="245" customFormat="1" ht="15.75" customHeight="1" x14ac:dyDescent="0.3">
      <c r="B90" s="417"/>
      <c r="C90" s="417"/>
      <c r="D90" s="417"/>
      <c r="E90" s="417"/>
      <c r="F90" s="422" t="s">
        <v>338</v>
      </c>
      <c r="G90" s="422"/>
      <c r="H90" s="422"/>
      <c r="I90" s="422"/>
      <c r="J90" s="422"/>
      <c r="K90" s="422"/>
      <c r="L90" s="422"/>
      <c r="M90" s="422"/>
      <c r="N90" s="422"/>
      <c r="O90" s="422"/>
      <c r="P90" s="422"/>
      <c r="Q90" s="422"/>
      <c r="R90" s="422"/>
      <c r="S90" s="422"/>
      <c r="T90" s="422"/>
      <c r="U90" s="422"/>
      <c r="V90" s="422"/>
      <c r="W90" s="422"/>
      <c r="X90" s="422"/>
      <c r="Y90" s="422"/>
      <c r="Z90" s="422"/>
      <c r="AA90" s="422"/>
      <c r="AB90" s="422"/>
      <c r="AC90" s="422"/>
      <c r="AD90" s="422"/>
      <c r="AE90" s="422"/>
      <c r="AF90" s="422"/>
      <c r="AG90" s="422"/>
    </row>
    <row r="91" spans="2:34" s="245" customFormat="1" ht="15.75" customHeight="1" x14ac:dyDescent="0.3">
      <c r="B91" s="417"/>
      <c r="C91" s="417"/>
      <c r="D91" s="417"/>
      <c r="E91" s="417"/>
      <c r="F91" s="422"/>
      <c r="G91" s="422"/>
      <c r="H91" s="422"/>
      <c r="I91" s="422"/>
      <c r="J91" s="422"/>
      <c r="K91" s="422"/>
      <c r="L91" s="422"/>
      <c r="M91" s="422"/>
      <c r="N91" s="422"/>
      <c r="O91" s="422"/>
      <c r="P91" s="422"/>
      <c r="Q91" s="422"/>
      <c r="R91" s="422"/>
      <c r="S91" s="422"/>
      <c r="T91" s="422"/>
      <c r="U91" s="422"/>
      <c r="V91" s="422"/>
      <c r="W91" s="422"/>
      <c r="X91" s="422"/>
      <c r="Y91" s="422"/>
      <c r="Z91" s="422"/>
      <c r="AA91" s="422"/>
      <c r="AB91" s="422"/>
      <c r="AC91" s="422"/>
      <c r="AD91" s="422"/>
      <c r="AE91" s="422"/>
      <c r="AF91" s="422"/>
      <c r="AG91" s="422"/>
    </row>
    <row r="92" spans="2:34" s="245" customFormat="1" ht="15.75" customHeight="1" x14ac:dyDescent="0.3">
      <c r="B92" s="417"/>
      <c r="C92" s="417"/>
      <c r="D92" s="417"/>
      <c r="E92" s="417"/>
      <c r="F92" s="422"/>
      <c r="G92" s="422"/>
      <c r="H92" s="422"/>
      <c r="I92" s="422"/>
      <c r="J92" s="422"/>
      <c r="K92" s="422"/>
      <c r="L92" s="422"/>
      <c r="M92" s="422"/>
      <c r="N92" s="422"/>
      <c r="O92" s="422"/>
      <c r="P92" s="422"/>
      <c r="Q92" s="422"/>
      <c r="R92" s="422"/>
      <c r="S92" s="422"/>
      <c r="T92" s="422"/>
      <c r="U92" s="422"/>
      <c r="V92" s="422"/>
      <c r="W92" s="422"/>
      <c r="X92" s="422"/>
      <c r="Y92" s="422"/>
      <c r="Z92" s="422"/>
      <c r="AA92" s="422"/>
      <c r="AB92" s="422"/>
      <c r="AC92" s="422"/>
      <c r="AD92" s="422"/>
      <c r="AE92" s="422"/>
      <c r="AF92" s="422"/>
      <c r="AG92" s="422"/>
    </row>
    <row r="93" spans="2:34" s="245" customFormat="1" ht="11.25" customHeight="1" x14ac:dyDescent="0.3">
      <c r="B93" s="246"/>
      <c r="C93" s="246"/>
      <c r="D93" s="246"/>
      <c r="E93" s="246"/>
      <c r="F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row>
    <row r="94" spans="2:34" s="245" customFormat="1" ht="15.75" customHeight="1" x14ac:dyDescent="0.3">
      <c r="B94" s="420" t="s">
        <v>171</v>
      </c>
      <c r="C94" s="420"/>
      <c r="D94" s="248"/>
      <c r="E94" s="248"/>
      <c r="F94" s="249" t="s">
        <v>251</v>
      </c>
      <c r="G94" s="250"/>
      <c r="H94" s="250"/>
      <c r="I94" s="250"/>
      <c r="J94" s="250"/>
      <c r="K94" s="250"/>
      <c r="L94" s="250"/>
      <c r="M94" s="250"/>
      <c r="N94" s="250"/>
      <c r="O94" s="250"/>
      <c r="P94" s="250"/>
      <c r="Q94" s="250"/>
      <c r="R94" s="250"/>
      <c r="S94" s="250"/>
      <c r="T94" s="250"/>
      <c r="U94" s="250"/>
      <c r="V94" s="250"/>
      <c r="W94" s="250"/>
      <c r="X94" s="250"/>
      <c r="Y94" s="250"/>
      <c r="Z94" s="250"/>
      <c r="AA94" s="250"/>
      <c r="AB94" s="250"/>
      <c r="AC94" s="250"/>
      <c r="AD94" s="250"/>
      <c r="AE94" s="250"/>
      <c r="AF94" s="250"/>
      <c r="AG94" s="250"/>
    </row>
    <row r="95" spans="2:34" s="245" customFormat="1" ht="8.25" customHeight="1" x14ac:dyDescent="0.3">
      <c r="B95" s="251"/>
      <c r="C95" s="251"/>
      <c r="D95" s="251"/>
      <c r="E95" s="251"/>
      <c r="F95" s="252"/>
      <c r="G95" s="252"/>
      <c r="H95" s="252"/>
      <c r="I95" s="252"/>
      <c r="J95" s="252"/>
      <c r="K95" s="252"/>
      <c r="L95" s="252"/>
      <c r="M95" s="252"/>
      <c r="N95" s="252"/>
      <c r="O95" s="252"/>
      <c r="P95" s="252"/>
      <c r="Q95" s="252"/>
      <c r="R95" s="252"/>
      <c r="S95" s="252"/>
      <c r="T95" s="252"/>
      <c r="U95" s="252"/>
      <c r="V95" s="252"/>
      <c r="W95" s="252"/>
      <c r="X95" s="252"/>
      <c r="Y95" s="252"/>
      <c r="Z95" s="252"/>
      <c r="AA95" s="252"/>
      <c r="AB95" s="252"/>
      <c r="AC95" s="252"/>
      <c r="AD95" s="252"/>
      <c r="AE95" s="252"/>
      <c r="AF95" s="252"/>
      <c r="AG95" s="252"/>
    </row>
    <row r="96" spans="2:34" s="245" customFormat="1" ht="15.75" customHeight="1" x14ac:dyDescent="0.3">
      <c r="B96" s="248" t="s">
        <v>174</v>
      </c>
      <c r="C96" s="248"/>
      <c r="D96" s="248"/>
      <c r="E96" s="248"/>
      <c r="F96" s="249" t="s">
        <v>210</v>
      </c>
      <c r="G96" s="253"/>
      <c r="H96" s="253"/>
      <c r="I96" s="253"/>
      <c r="J96" s="253"/>
      <c r="K96" s="253"/>
      <c r="L96" s="253"/>
      <c r="M96" s="253"/>
      <c r="N96" s="253"/>
      <c r="O96" s="253"/>
      <c r="P96" s="253"/>
      <c r="Q96" s="127" t="s">
        <v>243</v>
      </c>
      <c r="R96" s="248"/>
      <c r="S96" s="248"/>
      <c r="T96" s="248"/>
      <c r="U96" s="248"/>
      <c r="V96" s="254" t="s">
        <v>252</v>
      </c>
      <c r="W96" s="253"/>
      <c r="X96" s="253"/>
      <c r="Y96" s="253"/>
      <c r="Z96" s="253"/>
      <c r="AA96" s="253"/>
      <c r="AB96" s="253"/>
      <c r="AC96" s="253"/>
      <c r="AD96" s="253"/>
      <c r="AE96" s="253"/>
      <c r="AF96" s="253"/>
      <c r="AG96" s="253"/>
    </row>
    <row r="97" spans="2:33" s="245" customFormat="1" ht="7.5" customHeight="1" x14ac:dyDescent="0.3">
      <c r="B97" s="251"/>
      <c r="C97" s="251"/>
      <c r="D97" s="251"/>
      <c r="E97" s="251"/>
      <c r="F97" s="252"/>
      <c r="G97" s="252"/>
      <c r="H97" s="252"/>
      <c r="I97" s="252"/>
      <c r="J97" s="252"/>
      <c r="K97" s="252"/>
      <c r="L97" s="252"/>
      <c r="M97" s="252"/>
      <c r="N97" s="252"/>
      <c r="O97" s="252"/>
      <c r="P97" s="252"/>
      <c r="Q97" s="252"/>
      <c r="R97" s="252"/>
      <c r="S97" s="252"/>
      <c r="T97" s="252"/>
      <c r="U97" s="252"/>
      <c r="V97" s="252"/>
      <c r="W97" s="252"/>
      <c r="X97" s="252"/>
      <c r="Y97" s="252"/>
      <c r="Z97" s="252"/>
      <c r="AA97" s="252"/>
      <c r="AB97" s="252"/>
      <c r="AC97" s="252"/>
      <c r="AD97" s="252"/>
      <c r="AE97" s="252"/>
      <c r="AF97" s="252"/>
      <c r="AG97" s="252"/>
    </row>
    <row r="98" spans="2:33" s="245" customFormat="1" ht="15.75" customHeight="1" x14ac:dyDescent="0.3">
      <c r="B98" s="423" t="s">
        <v>172</v>
      </c>
      <c r="C98" s="423"/>
      <c r="D98" s="423"/>
      <c r="E98" s="423"/>
      <c r="F98" s="423"/>
      <c r="G98" s="423"/>
      <c r="H98" s="423"/>
      <c r="I98" s="423"/>
      <c r="J98" s="423"/>
      <c r="K98" s="423"/>
      <c r="L98" s="423"/>
      <c r="M98" s="423"/>
      <c r="N98" s="423"/>
      <c r="O98" s="423"/>
      <c r="P98" s="423"/>
      <c r="Q98" s="423"/>
      <c r="R98" s="423"/>
      <c r="S98" s="423"/>
      <c r="T98" s="423"/>
      <c r="U98" s="423"/>
      <c r="V98" s="423"/>
      <c r="W98" s="423"/>
      <c r="X98" s="423"/>
      <c r="Y98" s="423"/>
      <c r="Z98" s="423"/>
      <c r="AA98" s="423"/>
      <c r="AB98" s="423"/>
      <c r="AC98" s="423"/>
      <c r="AD98" s="423"/>
      <c r="AE98" s="423"/>
      <c r="AF98" s="423"/>
      <c r="AG98" s="423"/>
    </row>
    <row r="99" spans="2:33" s="245" customFormat="1" ht="7.5" customHeight="1" x14ac:dyDescent="0.3">
      <c r="B99" s="251"/>
      <c r="C99" s="251"/>
      <c r="D99" s="251"/>
      <c r="E99" s="251"/>
      <c r="F99" s="252"/>
      <c r="G99" s="252"/>
      <c r="H99" s="252"/>
      <c r="I99" s="252"/>
      <c r="J99" s="252"/>
      <c r="K99" s="252"/>
      <c r="L99" s="252"/>
      <c r="M99" s="252"/>
      <c r="N99" s="252"/>
      <c r="O99" s="252"/>
      <c r="P99" s="252"/>
      <c r="Q99" s="252"/>
      <c r="R99" s="252"/>
      <c r="S99" s="252"/>
      <c r="T99" s="252"/>
      <c r="U99" s="252"/>
      <c r="V99" s="252"/>
      <c r="W99" s="252"/>
      <c r="X99" s="252"/>
      <c r="Y99" s="252"/>
      <c r="Z99" s="252"/>
      <c r="AA99" s="252"/>
      <c r="AB99" s="252"/>
      <c r="AC99" s="252"/>
      <c r="AD99" s="252"/>
      <c r="AE99" s="252"/>
      <c r="AF99" s="252"/>
      <c r="AG99" s="252"/>
    </row>
    <row r="100" spans="2:33" s="245" customFormat="1" ht="15.75" customHeight="1" x14ac:dyDescent="0.3">
      <c r="B100" s="248" t="s">
        <v>33</v>
      </c>
      <c r="C100" s="248"/>
      <c r="D100" s="248"/>
      <c r="E100" s="248"/>
      <c r="F100" s="253" t="s">
        <v>211</v>
      </c>
      <c r="G100" s="253"/>
      <c r="H100" s="253"/>
      <c r="I100" s="253"/>
      <c r="J100" s="253"/>
      <c r="K100" s="253"/>
      <c r="L100" s="253"/>
      <c r="M100" s="253"/>
      <c r="N100" s="253"/>
      <c r="O100" s="253"/>
      <c r="P100" s="253"/>
      <c r="Q100" s="248" t="s">
        <v>8</v>
      </c>
      <c r="R100" s="248"/>
      <c r="S100" s="248"/>
      <c r="T100" s="248"/>
      <c r="U100" s="248"/>
      <c r="V100" s="255" t="s">
        <v>212</v>
      </c>
      <c r="W100" s="253"/>
      <c r="X100" s="253"/>
      <c r="Y100" s="253"/>
      <c r="Z100" s="253"/>
      <c r="AA100" s="253"/>
      <c r="AB100" s="253"/>
      <c r="AC100" s="253"/>
      <c r="AD100" s="253"/>
      <c r="AE100" s="253"/>
      <c r="AF100" s="253"/>
      <c r="AG100" s="253"/>
    </row>
    <row r="101" spans="2:33" s="245" customFormat="1" ht="7.5" customHeight="1" x14ac:dyDescent="0.3">
      <c r="B101" s="251"/>
      <c r="C101" s="251"/>
      <c r="D101" s="251"/>
      <c r="E101" s="251"/>
      <c r="F101" s="252"/>
      <c r="G101" s="252"/>
      <c r="H101" s="252"/>
      <c r="I101" s="252"/>
      <c r="J101" s="252"/>
      <c r="K101" s="252"/>
      <c r="L101" s="252"/>
      <c r="M101" s="252"/>
      <c r="N101" s="252"/>
      <c r="O101" s="252"/>
      <c r="P101" s="252"/>
      <c r="Q101" s="252"/>
      <c r="R101" s="252"/>
      <c r="S101" s="252"/>
      <c r="T101" s="252"/>
      <c r="U101" s="252"/>
      <c r="V101" s="252"/>
      <c r="W101" s="252"/>
      <c r="X101" s="252"/>
      <c r="Y101" s="252"/>
      <c r="Z101" s="252"/>
      <c r="AA101" s="252"/>
      <c r="AB101" s="252"/>
      <c r="AC101" s="252"/>
      <c r="AD101" s="252"/>
      <c r="AE101" s="252"/>
      <c r="AF101" s="252"/>
      <c r="AG101" s="252"/>
    </row>
    <row r="102" spans="2:33" s="245" customFormat="1" ht="15.75" customHeight="1" x14ac:dyDescent="0.3">
      <c r="B102" s="248" t="s">
        <v>9</v>
      </c>
      <c r="C102" s="248"/>
      <c r="D102" s="248"/>
      <c r="E102" s="248"/>
      <c r="F102" s="253" t="s">
        <v>213</v>
      </c>
      <c r="G102" s="253"/>
      <c r="H102" s="253"/>
      <c r="I102" s="253"/>
      <c r="J102" s="253"/>
      <c r="K102" s="253"/>
      <c r="L102" s="253"/>
      <c r="M102" s="253"/>
      <c r="N102" s="253"/>
      <c r="O102" s="253"/>
      <c r="P102" s="253"/>
      <c r="Q102" s="248" t="s">
        <v>10</v>
      </c>
      <c r="R102" s="248"/>
      <c r="S102" s="248"/>
      <c r="T102" s="248"/>
      <c r="U102" s="248"/>
      <c r="V102" s="424">
        <v>825231928</v>
      </c>
      <c r="W102" s="424"/>
      <c r="X102" s="253"/>
      <c r="Y102" s="253"/>
      <c r="Z102" s="253"/>
      <c r="AA102" s="253"/>
      <c r="AB102" s="253"/>
      <c r="AC102" s="253"/>
      <c r="AD102" s="253"/>
      <c r="AE102" s="253"/>
      <c r="AF102" s="253"/>
      <c r="AG102" s="253"/>
    </row>
    <row r="103" spans="2:33" s="245" customFormat="1" ht="11.25" customHeight="1" x14ac:dyDescent="0.3">
      <c r="B103" s="246"/>
      <c r="C103" s="246"/>
      <c r="D103" s="246"/>
      <c r="E103" s="246"/>
      <c r="F103" s="247"/>
      <c r="G103" s="247"/>
      <c r="H103" s="247"/>
      <c r="I103" s="247"/>
      <c r="J103" s="247"/>
      <c r="K103" s="247"/>
      <c r="L103" s="247"/>
      <c r="M103" s="247"/>
      <c r="N103" s="247"/>
      <c r="O103" s="247"/>
      <c r="P103" s="247"/>
      <c r="Q103" s="247"/>
      <c r="R103" s="247"/>
      <c r="S103" s="247"/>
      <c r="T103" s="247"/>
      <c r="U103" s="247"/>
      <c r="V103" s="247"/>
      <c r="W103" s="247"/>
      <c r="X103" s="247"/>
      <c r="Y103" s="247"/>
      <c r="Z103" s="247"/>
      <c r="AA103" s="247"/>
      <c r="AB103" s="247"/>
      <c r="AC103" s="247"/>
      <c r="AD103" s="247"/>
      <c r="AE103" s="247"/>
      <c r="AF103" s="247"/>
      <c r="AG103" s="247"/>
    </row>
    <row r="104" spans="2:33" s="245" customFormat="1" ht="29.4" customHeight="1" x14ac:dyDescent="0.3">
      <c r="B104" s="235" t="s">
        <v>173</v>
      </c>
      <c r="C104" s="236">
        <v>1</v>
      </c>
      <c r="D104" s="236">
        <v>2</v>
      </c>
      <c r="E104" s="236">
        <v>3</v>
      </c>
      <c r="F104" s="236">
        <v>4</v>
      </c>
      <c r="G104" s="236">
        <v>5</v>
      </c>
      <c r="H104" s="236">
        <v>6</v>
      </c>
      <c r="I104" s="236">
        <v>7</v>
      </c>
      <c r="J104" s="236">
        <v>8</v>
      </c>
      <c r="K104" s="236">
        <v>9</v>
      </c>
      <c r="L104" s="236">
        <v>10</v>
      </c>
      <c r="M104" s="236">
        <v>11</v>
      </c>
      <c r="N104" s="236">
        <v>12</v>
      </c>
      <c r="O104" s="236">
        <v>13</v>
      </c>
      <c r="P104" s="236">
        <v>14</v>
      </c>
      <c r="Q104" s="236">
        <v>15</v>
      </c>
      <c r="R104" s="236">
        <v>16</v>
      </c>
      <c r="S104" s="236">
        <v>17</v>
      </c>
      <c r="T104" s="236">
        <v>18</v>
      </c>
      <c r="U104" s="236">
        <v>19</v>
      </c>
      <c r="V104" s="236">
        <v>20</v>
      </c>
      <c r="W104" s="236">
        <v>21</v>
      </c>
      <c r="X104" s="236">
        <v>22</v>
      </c>
      <c r="Y104" s="236">
        <v>23</v>
      </c>
      <c r="Z104" s="236">
        <v>24</v>
      </c>
      <c r="AA104" s="236">
        <v>25</v>
      </c>
      <c r="AB104" s="236">
        <v>26</v>
      </c>
      <c r="AC104" s="236">
        <v>27</v>
      </c>
      <c r="AD104" s="236">
        <v>28</v>
      </c>
      <c r="AE104" s="236">
        <v>29</v>
      </c>
      <c r="AF104" s="236">
        <v>30</v>
      </c>
      <c r="AG104" s="236">
        <v>31</v>
      </c>
    </row>
    <row r="105" spans="2:33" s="256" customFormat="1" x14ac:dyDescent="0.25">
      <c r="B105" s="234">
        <v>0</v>
      </c>
      <c r="C105" s="244">
        <v>92.5</v>
      </c>
      <c r="D105" s="244">
        <v>13.6</v>
      </c>
      <c r="E105" s="244">
        <v>76.5</v>
      </c>
      <c r="F105" s="244">
        <v>14.7</v>
      </c>
      <c r="G105" s="244">
        <v>19.7</v>
      </c>
      <c r="H105" s="244">
        <v>12.8</v>
      </c>
      <c r="I105" s="244">
        <v>23.8</v>
      </c>
      <c r="J105" s="244">
        <v>12.1</v>
      </c>
      <c r="K105" s="244">
        <v>17.8</v>
      </c>
      <c r="L105" s="244">
        <v>11.8</v>
      </c>
      <c r="M105" s="244">
        <v>14.9</v>
      </c>
      <c r="N105" s="244">
        <v>14.9</v>
      </c>
      <c r="O105" s="244">
        <v>12.1</v>
      </c>
      <c r="P105" s="244">
        <v>729.9</v>
      </c>
      <c r="Q105" s="244">
        <v>14.7</v>
      </c>
      <c r="R105" s="244">
        <v>299.5</v>
      </c>
      <c r="S105" s="244">
        <v>42.7</v>
      </c>
      <c r="T105" s="244">
        <v>58.2</v>
      </c>
      <c r="U105" s="244">
        <v>335.4</v>
      </c>
      <c r="V105" s="244">
        <v>98.2</v>
      </c>
      <c r="W105" s="244">
        <v>40.6</v>
      </c>
      <c r="X105" s="244">
        <v>21.2</v>
      </c>
      <c r="Y105" s="244">
        <v>24.9</v>
      </c>
      <c r="Z105" s="244">
        <v>11.8</v>
      </c>
      <c r="AA105" s="244">
        <v>11</v>
      </c>
      <c r="AB105" s="244">
        <v>11.3</v>
      </c>
      <c r="AC105" s="244">
        <v>11.8</v>
      </c>
      <c r="AD105" s="244">
        <v>11.3</v>
      </c>
      <c r="AE105" s="244">
        <v>11.8</v>
      </c>
      <c r="AF105" s="244">
        <v>11</v>
      </c>
      <c r="AG105" s="244">
        <v>11.3</v>
      </c>
    </row>
    <row r="106" spans="2:33" s="256" customFormat="1" x14ac:dyDescent="0.25">
      <c r="B106" s="234">
        <v>4.1666666666666664E-2</v>
      </c>
      <c r="C106" s="244">
        <v>25.7</v>
      </c>
      <c r="D106" s="244">
        <v>13.1</v>
      </c>
      <c r="E106" s="244">
        <v>524.5</v>
      </c>
      <c r="F106" s="244">
        <v>14.7</v>
      </c>
      <c r="G106" s="244">
        <v>22.5</v>
      </c>
      <c r="H106" s="244">
        <v>12.6</v>
      </c>
      <c r="I106" s="244">
        <v>21.7</v>
      </c>
      <c r="J106" s="244">
        <v>11</v>
      </c>
      <c r="K106" s="244">
        <v>45.1</v>
      </c>
      <c r="L106" s="244">
        <v>12.1</v>
      </c>
      <c r="M106" s="244">
        <v>26.5</v>
      </c>
      <c r="N106" s="244">
        <v>14.1</v>
      </c>
      <c r="O106" s="244">
        <v>12.6</v>
      </c>
      <c r="P106" s="244">
        <v>187.9</v>
      </c>
      <c r="Q106" s="244">
        <v>14.1</v>
      </c>
      <c r="R106" s="244">
        <v>235</v>
      </c>
      <c r="S106" s="244">
        <v>35.1</v>
      </c>
      <c r="T106" s="244">
        <v>84.1</v>
      </c>
      <c r="U106" s="244">
        <v>51.6</v>
      </c>
      <c r="V106" s="244">
        <v>79.400000000000006</v>
      </c>
      <c r="W106" s="244">
        <v>50.6</v>
      </c>
      <c r="X106" s="244">
        <v>22.3</v>
      </c>
      <c r="Y106" s="244">
        <v>23.8</v>
      </c>
      <c r="Z106" s="244">
        <v>11.8</v>
      </c>
      <c r="AA106" s="244">
        <v>11.5</v>
      </c>
      <c r="AB106" s="244">
        <v>11.5</v>
      </c>
      <c r="AC106" s="244">
        <v>11.5</v>
      </c>
      <c r="AD106" s="244">
        <v>11.5</v>
      </c>
      <c r="AE106" s="244">
        <v>11.3</v>
      </c>
      <c r="AF106" s="244">
        <v>11.8</v>
      </c>
      <c r="AG106" s="244">
        <v>11.8</v>
      </c>
    </row>
    <row r="107" spans="2:33" s="256" customFormat="1" x14ac:dyDescent="0.25">
      <c r="B107" s="234">
        <v>8.3333333333333329E-2</v>
      </c>
      <c r="C107" s="244">
        <v>57.4</v>
      </c>
      <c r="D107" s="244">
        <v>13.6</v>
      </c>
      <c r="E107" s="244">
        <v>77.8</v>
      </c>
      <c r="F107" s="244">
        <v>13.4</v>
      </c>
      <c r="G107" s="244">
        <v>24.1</v>
      </c>
      <c r="H107" s="244">
        <v>11.8</v>
      </c>
      <c r="I107" s="244">
        <v>18.100000000000001</v>
      </c>
      <c r="J107" s="244">
        <v>11.3</v>
      </c>
      <c r="K107" s="244">
        <v>14.7</v>
      </c>
      <c r="L107" s="244">
        <v>11.3</v>
      </c>
      <c r="M107" s="244">
        <v>15.5</v>
      </c>
      <c r="N107" s="244">
        <v>15.5</v>
      </c>
      <c r="O107" s="244">
        <v>12.1</v>
      </c>
      <c r="P107" s="244">
        <v>48.2</v>
      </c>
      <c r="Q107" s="244">
        <v>13.4</v>
      </c>
      <c r="R107" s="244">
        <v>37.5</v>
      </c>
      <c r="S107" s="244">
        <v>24.9</v>
      </c>
      <c r="T107" s="244">
        <v>44</v>
      </c>
      <c r="U107" s="244">
        <v>33.5</v>
      </c>
      <c r="V107" s="244">
        <v>116.3</v>
      </c>
      <c r="W107" s="244">
        <v>23.6</v>
      </c>
      <c r="X107" s="244">
        <v>68.400000000000006</v>
      </c>
      <c r="Y107" s="244">
        <v>18.899999999999999</v>
      </c>
      <c r="Z107" s="244">
        <v>11.8</v>
      </c>
      <c r="AA107" s="244">
        <v>11.3</v>
      </c>
      <c r="AB107" s="244">
        <v>11.8</v>
      </c>
      <c r="AC107" s="244">
        <v>11.5</v>
      </c>
      <c r="AD107" s="244">
        <v>11.3</v>
      </c>
      <c r="AE107" s="244">
        <v>11.8</v>
      </c>
      <c r="AF107" s="244">
        <v>11.5</v>
      </c>
      <c r="AG107" s="244">
        <v>11.5</v>
      </c>
    </row>
    <row r="108" spans="2:33" s="256" customFormat="1" x14ac:dyDescent="0.25">
      <c r="B108" s="234">
        <v>0.125</v>
      </c>
      <c r="C108" s="244">
        <v>62.1</v>
      </c>
      <c r="D108" s="244">
        <v>12.8</v>
      </c>
      <c r="E108" s="244">
        <v>59.5</v>
      </c>
      <c r="F108" s="244">
        <v>13.4</v>
      </c>
      <c r="G108" s="244">
        <v>38.299999999999997</v>
      </c>
      <c r="H108" s="244">
        <v>12.3</v>
      </c>
      <c r="I108" s="244">
        <v>16.8</v>
      </c>
      <c r="J108" s="244">
        <v>14.4</v>
      </c>
      <c r="K108" s="244">
        <v>12.6</v>
      </c>
      <c r="L108" s="244">
        <v>11.8</v>
      </c>
      <c r="M108" s="244">
        <v>13.9</v>
      </c>
      <c r="N108" s="244">
        <v>17.600000000000001</v>
      </c>
      <c r="O108" s="244">
        <v>12.3</v>
      </c>
      <c r="P108" s="244">
        <v>62.1</v>
      </c>
      <c r="Q108" s="244">
        <v>13.6</v>
      </c>
      <c r="R108" s="244">
        <v>27.2</v>
      </c>
      <c r="S108" s="244">
        <v>45.1</v>
      </c>
      <c r="T108" s="244">
        <v>27</v>
      </c>
      <c r="U108" s="244">
        <v>41.4</v>
      </c>
      <c r="V108" s="244">
        <v>54.2</v>
      </c>
      <c r="W108" s="244">
        <v>63.9</v>
      </c>
      <c r="X108" s="244">
        <v>122.9</v>
      </c>
      <c r="Y108" s="244">
        <v>17.8</v>
      </c>
      <c r="Z108" s="244">
        <v>12.3</v>
      </c>
      <c r="AA108" s="244">
        <v>11</v>
      </c>
      <c r="AB108" s="244">
        <v>11.3</v>
      </c>
      <c r="AC108" s="244">
        <v>11.8</v>
      </c>
      <c r="AD108" s="244">
        <v>11.3</v>
      </c>
      <c r="AE108" s="244">
        <v>11.5</v>
      </c>
      <c r="AF108" s="244">
        <v>11.5</v>
      </c>
      <c r="AG108" s="244">
        <v>11.8</v>
      </c>
    </row>
    <row r="109" spans="2:33" s="256" customFormat="1" x14ac:dyDescent="0.25">
      <c r="B109" s="234">
        <v>0.16666666666666666</v>
      </c>
      <c r="C109" s="244">
        <v>19.899999999999999</v>
      </c>
      <c r="D109" s="244">
        <v>12.8</v>
      </c>
      <c r="E109" s="244">
        <v>85.2</v>
      </c>
      <c r="F109" s="244">
        <v>13.4</v>
      </c>
      <c r="G109" s="244">
        <v>50.8</v>
      </c>
      <c r="H109" s="244">
        <v>11.8</v>
      </c>
      <c r="I109" s="244">
        <v>14.9</v>
      </c>
      <c r="J109" s="244">
        <v>13.1</v>
      </c>
      <c r="K109" s="244">
        <v>12.8</v>
      </c>
      <c r="L109" s="244">
        <v>11.3</v>
      </c>
      <c r="M109" s="244">
        <v>12.6</v>
      </c>
      <c r="N109" s="244">
        <v>13.4</v>
      </c>
      <c r="O109" s="244">
        <v>11.5</v>
      </c>
      <c r="P109" s="244">
        <v>53.2</v>
      </c>
      <c r="Q109" s="244">
        <v>13.1</v>
      </c>
      <c r="R109" s="244">
        <v>22.3</v>
      </c>
      <c r="S109" s="244">
        <v>20.399999999999999</v>
      </c>
      <c r="T109" s="244">
        <v>21.2</v>
      </c>
      <c r="U109" s="244">
        <v>42.4</v>
      </c>
      <c r="V109" s="244">
        <v>40.9</v>
      </c>
      <c r="W109" s="244">
        <v>86.2</v>
      </c>
      <c r="X109" s="244">
        <v>58.7</v>
      </c>
      <c r="Y109" s="244">
        <v>16.5</v>
      </c>
      <c r="Z109" s="244">
        <v>11.8</v>
      </c>
      <c r="AA109" s="244">
        <v>11.3</v>
      </c>
      <c r="AB109" s="244">
        <v>11.8</v>
      </c>
      <c r="AC109" s="244">
        <v>11.8</v>
      </c>
      <c r="AD109" s="244">
        <v>11.8</v>
      </c>
      <c r="AE109" s="244">
        <v>11.3</v>
      </c>
      <c r="AF109" s="244">
        <v>11.3</v>
      </c>
      <c r="AG109" s="244">
        <v>11.3</v>
      </c>
    </row>
    <row r="110" spans="2:33" s="256" customFormat="1" x14ac:dyDescent="0.25">
      <c r="B110" s="234">
        <v>0.20833333333333334</v>
      </c>
      <c r="C110" s="244">
        <v>46.9</v>
      </c>
      <c r="D110" s="244">
        <v>12.8</v>
      </c>
      <c r="E110" s="244">
        <v>83.1</v>
      </c>
      <c r="F110" s="244">
        <v>14.4</v>
      </c>
      <c r="G110" s="244">
        <v>45.1</v>
      </c>
      <c r="H110" s="244">
        <v>11.5</v>
      </c>
      <c r="I110" s="244">
        <v>14.7</v>
      </c>
      <c r="J110" s="244">
        <v>12.6</v>
      </c>
      <c r="K110" s="244">
        <v>12.6</v>
      </c>
      <c r="L110" s="244">
        <v>11.8</v>
      </c>
      <c r="M110" s="244">
        <v>12.8</v>
      </c>
      <c r="N110" s="244">
        <v>13.1</v>
      </c>
      <c r="O110" s="244">
        <v>12.3</v>
      </c>
      <c r="P110" s="244">
        <v>25.7</v>
      </c>
      <c r="Q110" s="244">
        <v>12.8</v>
      </c>
      <c r="R110" s="244">
        <v>19.899999999999999</v>
      </c>
      <c r="S110" s="244">
        <v>17</v>
      </c>
      <c r="T110" s="244">
        <v>18.100000000000001</v>
      </c>
      <c r="U110" s="244">
        <v>83.6</v>
      </c>
      <c r="V110" s="244">
        <v>60.3</v>
      </c>
      <c r="W110" s="244">
        <v>35.4</v>
      </c>
      <c r="X110" s="244">
        <v>224.3</v>
      </c>
      <c r="Y110" s="244">
        <v>15.2</v>
      </c>
      <c r="Z110" s="244">
        <v>12.1</v>
      </c>
      <c r="AA110" s="244">
        <v>11.3</v>
      </c>
      <c r="AB110" s="244">
        <v>12.1</v>
      </c>
      <c r="AC110" s="244">
        <v>11</v>
      </c>
      <c r="AD110" s="244">
        <v>11.3</v>
      </c>
      <c r="AE110" s="244">
        <v>11.3</v>
      </c>
      <c r="AF110" s="244">
        <v>11.8</v>
      </c>
      <c r="AG110" s="244">
        <v>11</v>
      </c>
    </row>
    <row r="111" spans="2:33" s="256" customFormat="1" x14ac:dyDescent="0.25">
      <c r="B111" s="234">
        <v>0.25</v>
      </c>
      <c r="C111" s="244">
        <v>19.7</v>
      </c>
      <c r="D111" s="244">
        <v>13.1</v>
      </c>
      <c r="E111" s="244">
        <v>49.5</v>
      </c>
      <c r="F111" s="244">
        <v>17.3</v>
      </c>
      <c r="G111" s="244">
        <v>21.5</v>
      </c>
      <c r="H111" s="244">
        <v>12.1</v>
      </c>
      <c r="I111" s="244">
        <v>27.5</v>
      </c>
      <c r="J111" s="244">
        <v>11</v>
      </c>
      <c r="K111" s="244">
        <v>13.1</v>
      </c>
      <c r="L111" s="244">
        <v>11.5</v>
      </c>
      <c r="M111" s="244">
        <v>12.6</v>
      </c>
      <c r="N111" s="244">
        <v>13.1</v>
      </c>
      <c r="O111" s="244">
        <v>11.8</v>
      </c>
      <c r="P111" s="244">
        <v>105.6</v>
      </c>
      <c r="Q111" s="244">
        <v>12.8</v>
      </c>
      <c r="R111" s="244">
        <v>24.1</v>
      </c>
      <c r="S111" s="244">
        <v>23.1</v>
      </c>
      <c r="T111" s="244">
        <v>18.100000000000001</v>
      </c>
      <c r="U111" s="244">
        <v>43.5</v>
      </c>
      <c r="V111" s="244">
        <v>52.9</v>
      </c>
      <c r="W111" s="244">
        <v>29.9</v>
      </c>
      <c r="X111" s="244">
        <v>516.9</v>
      </c>
      <c r="Y111" s="244">
        <v>15.5</v>
      </c>
      <c r="Z111" s="244">
        <v>12.3</v>
      </c>
      <c r="AA111" s="244">
        <v>11.5</v>
      </c>
      <c r="AB111" s="244">
        <v>11.5</v>
      </c>
      <c r="AC111" s="244">
        <v>11.5</v>
      </c>
      <c r="AD111" s="244">
        <v>11.3</v>
      </c>
      <c r="AE111" s="244">
        <v>11.5</v>
      </c>
      <c r="AF111" s="244">
        <v>11.5</v>
      </c>
      <c r="AG111" s="244">
        <v>11.8</v>
      </c>
    </row>
    <row r="112" spans="2:33" s="256" customFormat="1" x14ac:dyDescent="0.25">
      <c r="B112" s="234">
        <v>0.29166666666666669</v>
      </c>
      <c r="C112" s="244">
        <v>19.399999999999999</v>
      </c>
      <c r="D112" s="244">
        <v>18.899999999999999</v>
      </c>
      <c r="E112" s="244">
        <v>43</v>
      </c>
      <c r="F112" s="244">
        <v>18.100000000000001</v>
      </c>
      <c r="G112" s="244">
        <v>18.3</v>
      </c>
      <c r="H112" s="244">
        <v>79.900000000000006</v>
      </c>
      <c r="I112" s="244">
        <v>19.399999999999999</v>
      </c>
      <c r="J112" s="244">
        <v>40.1</v>
      </c>
      <c r="K112" s="244">
        <v>17.3</v>
      </c>
      <c r="L112" s="244">
        <v>115.5</v>
      </c>
      <c r="M112" s="244">
        <v>14.7</v>
      </c>
      <c r="N112" s="244">
        <v>16.2</v>
      </c>
      <c r="O112" s="244">
        <v>12.3</v>
      </c>
      <c r="P112" s="244">
        <v>84.9</v>
      </c>
      <c r="Q112" s="244">
        <v>14.7</v>
      </c>
      <c r="R112" s="244">
        <v>22.3</v>
      </c>
      <c r="S112" s="244">
        <v>46.9</v>
      </c>
      <c r="T112" s="244">
        <v>17.3</v>
      </c>
      <c r="U112" s="244">
        <v>62.1</v>
      </c>
      <c r="V112" s="244">
        <v>132.30000000000001</v>
      </c>
      <c r="W112" s="244">
        <v>55.8</v>
      </c>
      <c r="X112" s="244">
        <v>764.5</v>
      </c>
      <c r="Y112" s="244">
        <v>18.100000000000001</v>
      </c>
      <c r="Z112" s="244">
        <v>13.4</v>
      </c>
      <c r="AA112" s="244">
        <v>12.6</v>
      </c>
      <c r="AB112" s="244">
        <v>12.3</v>
      </c>
      <c r="AC112" s="244">
        <v>12.3</v>
      </c>
      <c r="AD112" s="244">
        <v>11.8</v>
      </c>
      <c r="AE112" s="244">
        <v>11.5</v>
      </c>
      <c r="AF112" s="244">
        <v>11.3</v>
      </c>
      <c r="AG112" s="244">
        <v>12.1</v>
      </c>
    </row>
    <row r="113" spans="2:33" s="256" customFormat="1" x14ac:dyDescent="0.25">
      <c r="B113" s="234">
        <v>0.33333333333333331</v>
      </c>
      <c r="C113" s="244">
        <v>19.7</v>
      </c>
      <c r="D113" s="244">
        <v>336.9</v>
      </c>
      <c r="E113" s="244">
        <v>37.700000000000003</v>
      </c>
      <c r="F113" s="244">
        <v>21</v>
      </c>
      <c r="G113" s="244">
        <v>14.4</v>
      </c>
      <c r="H113" s="244">
        <v>164.8</v>
      </c>
      <c r="I113" s="244">
        <v>16.2</v>
      </c>
      <c r="J113" s="244">
        <v>1162.2</v>
      </c>
      <c r="K113" s="244">
        <v>712.1</v>
      </c>
      <c r="L113" s="244">
        <v>201.2</v>
      </c>
      <c r="M113" s="244">
        <v>490.2</v>
      </c>
      <c r="N113" s="244">
        <v>153.30000000000001</v>
      </c>
      <c r="O113" s="244">
        <v>240.3</v>
      </c>
      <c r="P113" s="244">
        <v>79.400000000000006</v>
      </c>
      <c r="Q113" s="244">
        <v>501.7</v>
      </c>
      <c r="R113" s="244">
        <v>22</v>
      </c>
      <c r="S113" s="244">
        <v>212.7</v>
      </c>
      <c r="T113" s="244">
        <v>22.3</v>
      </c>
      <c r="U113" s="244">
        <v>136.80000000000001</v>
      </c>
      <c r="V113" s="244">
        <v>289</v>
      </c>
      <c r="W113" s="244">
        <v>111.6</v>
      </c>
      <c r="X113" s="244">
        <v>317.5</v>
      </c>
      <c r="Y113" s="244">
        <v>19.899999999999999</v>
      </c>
      <c r="Z113" s="244">
        <v>13.6</v>
      </c>
      <c r="AA113" s="244">
        <v>12.3</v>
      </c>
      <c r="AB113" s="244">
        <v>12.6</v>
      </c>
      <c r="AC113" s="244">
        <v>12.3</v>
      </c>
      <c r="AD113" s="244">
        <v>13.1</v>
      </c>
      <c r="AE113" s="244">
        <v>12.3</v>
      </c>
      <c r="AF113" s="244">
        <v>12.1</v>
      </c>
      <c r="AG113" s="244">
        <v>11.8</v>
      </c>
    </row>
    <row r="114" spans="2:33" s="256" customFormat="1" x14ac:dyDescent="0.25">
      <c r="B114" s="234">
        <v>0.375</v>
      </c>
      <c r="C114" s="244">
        <v>19.100000000000001</v>
      </c>
      <c r="D114" s="244">
        <v>1474.3</v>
      </c>
      <c r="E114" s="244">
        <v>17</v>
      </c>
      <c r="F114" s="244">
        <v>88.8</v>
      </c>
      <c r="G114" s="244">
        <v>14.4</v>
      </c>
      <c r="H114" s="244">
        <v>425</v>
      </c>
      <c r="I114" s="244">
        <v>19.899999999999999</v>
      </c>
      <c r="J114" s="244">
        <v>479.2</v>
      </c>
      <c r="K114" s="244">
        <v>782.6</v>
      </c>
      <c r="L114" s="244">
        <v>266.7</v>
      </c>
      <c r="M114" s="244">
        <v>658.9</v>
      </c>
      <c r="N114" s="244">
        <v>115.8</v>
      </c>
      <c r="O114" s="244">
        <v>1137.5999999999999</v>
      </c>
      <c r="P114" s="244">
        <v>675.4</v>
      </c>
      <c r="Q114" s="244">
        <v>52.1</v>
      </c>
      <c r="R114" s="244">
        <v>17.3</v>
      </c>
      <c r="S114" s="244">
        <v>1170.9000000000001</v>
      </c>
      <c r="T114" s="244">
        <v>44.3</v>
      </c>
      <c r="U114" s="244">
        <v>38.5</v>
      </c>
      <c r="V114" s="244">
        <v>280.3</v>
      </c>
      <c r="W114" s="244">
        <v>146.5</v>
      </c>
      <c r="X114" s="244">
        <v>437.5</v>
      </c>
      <c r="Y114" s="244">
        <v>17</v>
      </c>
      <c r="Z114" s="244">
        <v>13.6</v>
      </c>
      <c r="AA114" s="244">
        <v>12.1</v>
      </c>
      <c r="AB114" s="244">
        <v>12.3</v>
      </c>
      <c r="AC114" s="244">
        <v>11.8</v>
      </c>
      <c r="AD114" s="244">
        <v>13.1</v>
      </c>
      <c r="AE114" s="244">
        <v>12.6</v>
      </c>
      <c r="AF114" s="244">
        <v>11.3</v>
      </c>
      <c r="AG114" s="244">
        <v>12.3</v>
      </c>
    </row>
    <row r="115" spans="2:33" s="256" customFormat="1" x14ac:dyDescent="0.25">
      <c r="B115" s="234">
        <v>0.41666666666666669</v>
      </c>
      <c r="C115" s="244">
        <v>17</v>
      </c>
      <c r="D115" s="244">
        <v>240.5</v>
      </c>
      <c r="E115" s="244">
        <v>13.6</v>
      </c>
      <c r="F115" s="244">
        <v>382.3</v>
      </c>
      <c r="G115" s="244" t="s">
        <v>253</v>
      </c>
      <c r="H115" s="244">
        <v>200.7</v>
      </c>
      <c r="I115" s="244">
        <v>65.2</v>
      </c>
      <c r="J115" s="244">
        <v>372.3</v>
      </c>
      <c r="K115" s="244">
        <v>226.9</v>
      </c>
      <c r="L115" s="244">
        <v>476.6</v>
      </c>
      <c r="M115" s="244">
        <v>315.7</v>
      </c>
      <c r="N115" s="244">
        <v>24.6</v>
      </c>
      <c r="O115" s="244">
        <v>793.6</v>
      </c>
      <c r="P115" s="244">
        <v>965.7</v>
      </c>
      <c r="Q115" s="244">
        <v>1272</v>
      </c>
      <c r="R115" s="244">
        <v>14.9</v>
      </c>
      <c r="S115" s="244">
        <v>406.1</v>
      </c>
      <c r="T115" s="244">
        <v>155.9</v>
      </c>
      <c r="U115" s="244">
        <v>424.2</v>
      </c>
      <c r="V115" s="244">
        <v>360.5</v>
      </c>
      <c r="W115" s="244">
        <v>569.9</v>
      </c>
      <c r="X115" s="244">
        <v>489.7</v>
      </c>
      <c r="Y115" s="244">
        <v>16.2</v>
      </c>
      <c r="Z115" s="244">
        <v>12.1</v>
      </c>
      <c r="AA115" s="244">
        <v>11.8</v>
      </c>
      <c r="AB115" s="244">
        <v>12.3</v>
      </c>
      <c r="AC115" s="244">
        <v>12.3</v>
      </c>
      <c r="AD115" s="244">
        <v>12.3</v>
      </c>
      <c r="AE115" s="244">
        <v>12.3</v>
      </c>
      <c r="AF115" s="244">
        <v>11.3</v>
      </c>
      <c r="AG115" s="244">
        <v>11.5</v>
      </c>
    </row>
    <row r="116" spans="2:33" s="256" customFormat="1" x14ac:dyDescent="0.25">
      <c r="B116" s="234">
        <v>0.45833333333333331</v>
      </c>
      <c r="C116" s="244">
        <v>15.2</v>
      </c>
      <c r="D116" s="244">
        <v>83.1</v>
      </c>
      <c r="E116" s="244">
        <v>13.6</v>
      </c>
      <c r="F116" s="244">
        <v>231.3</v>
      </c>
      <c r="G116" s="244" t="s">
        <v>253</v>
      </c>
      <c r="H116" s="244">
        <v>14.9</v>
      </c>
      <c r="I116" s="244">
        <v>11.5</v>
      </c>
      <c r="J116" s="244">
        <v>12.6</v>
      </c>
      <c r="K116" s="244">
        <v>47.2</v>
      </c>
      <c r="L116" s="244">
        <v>352.1</v>
      </c>
      <c r="M116" s="244">
        <v>115.8</v>
      </c>
      <c r="N116" s="244">
        <v>30.7</v>
      </c>
      <c r="O116" s="244">
        <v>656</v>
      </c>
      <c r="P116" s="244">
        <v>615.20000000000005</v>
      </c>
      <c r="Q116" s="244">
        <v>531.1</v>
      </c>
      <c r="R116" s="244">
        <v>13.1</v>
      </c>
      <c r="S116" s="244">
        <v>129.4</v>
      </c>
      <c r="T116" s="244">
        <v>182.1</v>
      </c>
      <c r="U116" s="244">
        <v>952.6</v>
      </c>
      <c r="V116" s="244">
        <v>121.8</v>
      </c>
      <c r="W116" s="244">
        <v>732.6</v>
      </c>
      <c r="X116" s="244">
        <v>241.3</v>
      </c>
      <c r="Y116" s="244" t="s">
        <v>249</v>
      </c>
      <c r="Z116" s="244">
        <v>12.3</v>
      </c>
      <c r="AA116" s="244">
        <v>12.1</v>
      </c>
      <c r="AB116" s="244">
        <v>12.1</v>
      </c>
      <c r="AC116" s="244">
        <v>12.3</v>
      </c>
      <c r="AD116" s="244">
        <v>11.5</v>
      </c>
      <c r="AE116" s="244">
        <v>12.3</v>
      </c>
      <c r="AF116" s="244">
        <v>11.5</v>
      </c>
      <c r="AG116" s="244">
        <v>11.8</v>
      </c>
    </row>
    <row r="117" spans="2:33" s="256" customFormat="1" x14ac:dyDescent="0.25">
      <c r="B117" s="234">
        <v>0.5</v>
      </c>
      <c r="C117" s="244">
        <v>14.7</v>
      </c>
      <c r="D117" s="244">
        <v>12.6</v>
      </c>
      <c r="E117" s="244">
        <v>12.3</v>
      </c>
      <c r="F117" s="244">
        <v>172.1</v>
      </c>
      <c r="G117" s="244" t="s">
        <v>253</v>
      </c>
      <c r="H117" s="244">
        <v>12.6</v>
      </c>
      <c r="I117" s="244">
        <v>11.8</v>
      </c>
      <c r="J117" s="244">
        <v>12.1</v>
      </c>
      <c r="K117" s="244">
        <v>12.3</v>
      </c>
      <c r="L117" s="244">
        <v>130.5</v>
      </c>
      <c r="M117" s="244">
        <v>132</v>
      </c>
      <c r="N117" s="244">
        <v>220.1</v>
      </c>
      <c r="O117" s="244">
        <v>13.4</v>
      </c>
      <c r="P117" s="244">
        <v>159.6</v>
      </c>
      <c r="Q117" s="244">
        <v>178.7</v>
      </c>
      <c r="R117" s="244">
        <v>12.8</v>
      </c>
      <c r="S117" s="244">
        <v>172.7</v>
      </c>
      <c r="T117" s="244">
        <v>117.4</v>
      </c>
      <c r="U117" s="244">
        <v>35.1</v>
      </c>
      <c r="V117" s="244">
        <v>23.8</v>
      </c>
      <c r="W117" s="244">
        <v>343.7</v>
      </c>
      <c r="X117" s="244">
        <v>185.8</v>
      </c>
      <c r="Y117" s="244" t="s">
        <v>249</v>
      </c>
      <c r="Z117" s="244">
        <v>11.8</v>
      </c>
      <c r="AA117" s="244">
        <v>12.1</v>
      </c>
      <c r="AB117" s="244">
        <v>11.5</v>
      </c>
      <c r="AC117" s="244">
        <v>12.3</v>
      </c>
      <c r="AD117" s="244">
        <v>12.3</v>
      </c>
      <c r="AE117" s="244">
        <v>12.1</v>
      </c>
      <c r="AF117" s="244">
        <v>11.8</v>
      </c>
      <c r="AG117" s="244">
        <v>11.8</v>
      </c>
    </row>
    <row r="118" spans="2:33" s="256" customFormat="1" x14ac:dyDescent="0.25">
      <c r="B118" s="234">
        <v>0.54166666666666663</v>
      </c>
      <c r="C118" s="244">
        <v>17.8</v>
      </c>
      <c r="D118" s="244">
        <v>12.6</v>
      </c>
      <c r="E118" s="244">
        <v>12.6</v>
      </c>
      <c r="F118" s="244">
        <v>13.6</v>
      </c>
      <c r="G118" s="244" t="s">
        <v>253</v>
      </c>
      <c r="H118" s="244">
        <v>12.6</v>
      </c>
      <c r="I118" s="244">
        <v>11.5</v>
      </c>
      <c r="J118" s="244">
        <v>11.5</v>
      </c>
      <c r="K118" s="244">
        <v>12.1</v>
      </c>
      <c r="L118" s="244">
        <v>40.9</v>
      </c>
      <c r="M118" s="244">
        <v>11</v>
      </c>
      <c r="N118" s="244">
        <v>26.2</v>
      </c>
      <c r="O118" s="244">
        <v>13.1</v>
      </c>
      <c r="P118" s="244">
        <v>319.60000000000002</v>
      </c>
      <c r="Q118" s="244">
        <v>21.5</v>
      </c>
      <c r="R118" s="244">
        <v>23.3</v>
      </c>
      <c r="S118" s="244">
        <v>367.6</v>
      </c>
      <c r="T118" s="244">
        <v>626.4</v>
      </c>
      <c r="U118" s="244">
        <v>81.2</v>
      </c>
      <c r="V118" s="244">
        <v>17.8</v>
      </c>
      <c r="W118" s="244">
        <v>41.4</v>
      </c>
      <c r="X118" s="244">
        <v>223.5</v>
      </c>
      <c r="Y118" s="244">
        <v>13.9</v>
      </c>
      <c r="Z118" s="244">
        <v>11.5</v>
      </c>
      <c r="AA118" s="244">
        <v>11.5</v>
      </c>
      <c r="AB118" s="244">
        <v>11.5</v>
      </c>
      <c r="AC118" s="244">
        <v>12.1</v>
      </c>
      <c r="AD118" s="244">
        <v>12.8</v>
      </c>
      <c r="AE118" s="244">
        <v>11.5</v>
      </c>
      <c r="AF118" s="244">
        <v>12.1</v>
      </c>
      <c r="AG118" s="244">
        <v>11</v>
      </c>
    </row>
    <row r="119" spans="2:33" s="256" customFormat="1" x14ac:dyDescent="0.25">
      <c r="B119" s="234">
        <v>0.58333333333333337</v>
      </c>
      <c r="C119" s="244">
        <v>47.7</v>
      </c>
      <c r="D119" s="244">
        <v>13.1</v>
      </c>
      <c r="E119" s="244">
        <v>12.1</v>
      </c>
      <c r="F119" s="244">
        <v>12.6</v>
      </c>
      <c r="G119" s="244" t="s">
        <v>253</v>
      </c>
      <c r="H119" s="244">
        <v>11.5</v>
      </c>
      <c r="I119" s="244">
        <v>11</v>
      </c>
      <c r="J119" s="244">
        <v>11.3</v>
      </c>
      <c r="K119" s="244">
        <v>12.3</v>
      </c>
      <c r="L119" s="244">
        <v>56.6</v>
      </c>
      <c r="M119" s="244">
        <v>11</v>
      </c>
      <c r="N119" s="244">
        <v>11.8</v>
      </c>
      <c r="O119" s="244">
        <v>11.8</v>
      </c>
      <c r="P119" s="244">
        <v>17.600000000000001</v>
      </c>
      <c r="Q119" s="244">
        <v>58.2</v>
      </c>
      <c r="R119" s="244">
        <v>12.8</v>
      </c>
      <c r="S119" s="244">
        <v>29.1</v>
      </c>
      <c r="T119" s="244">
        <v>81.7</v>
      </c>
      <c r="U119" s="244">
        <v>52.1</v>
      </c>
      <c r="V119" s="244">
        <v>18.100000000000001</v>
      </c>
      <c r="W119" s="244" t="s">
        <v>254</v>
      </c>
      <c r="X119" s="244">
        <v>39.299999999999997</v>
      </c>
      <c r="Y119" s="244">
        <v>13.1</v>
      </c>
      <c r="Z119" s="244">
        <v>11.8</v>
      </c>
      <c r="AA119" s="244">
        <v>10.7</v>
      </c>
      <c r="AB119" s="244">
        <v>11.8</v>
      </c>
      <c r="AC119" s="244">
        <v>12.6</v>
      </c>
      <c r="AD119" s="244">
        <v>12.1</v>
      </c>
      <c r="AE119" s="244">
        <v>12.1</v>
      </c>
      <c r="AF119" s="244">
        <v>12.8</v>
      </c>
      <c r="AG119" s="244">
        <v>11.5</v>
      </c>
    </row>
    <row r="120" spans="2:33" s="256" customFormat="1" x14ac:dyDescent="0.25">
      <c r="B120" s="234">
        <v>0.625</v>
      </c>
      <c r="C120" s="244">
        <v>13.4</v>
      </c>
      <c r="D120" s="244">
        <v>12.6</v>
      </c>
      <c r="E120" s="244">
        <v>11.5</v>
      </c>
      <c r="F120" s="244">
        <v>13.6</v>
      </c>
      <c r="G120" s="244" t="s">
        <v>253</v>
      </c>
      <c r="H120" s="244">
        <v>11.5</v>
      </c>
      <c r="I120" s="244">
        <v>11</v>
      </c>
      <c r="J120" s="244">
        <v>12.3</v>
      </c>
      <c r="K120" s="244">
        <v>13.6</v>
      </c>
      <c r="L120" s="244">
        <v>66</v>
      </c>
      <c r="M120" s="244">
        <v>302.10000000000002</v>
      </c>
      <c r="N120" s="244">
        <v>11.5</v>
      </c>
      <c r="O120" s="244">
        <v>12.1</v>
      </c>
      <c r="P120" s="244">
        <v>17</v>
      </c>
      <c r="Q120" s="244">
        <v>25.9</v>
      </c>
      <c r="R120" s="244">
        <v>12.1</v>
      </c>
      <c r="S120" s="244">
        <v>21.2</v>
      </c>
      <c r="T120" s="244">
        <v>263.60000000000002</v>
      </c>
      <c r="U120" s="244">
        <v>58.2</v>
      </c>
      <c r="V120" s="244">
        <v>48.7</v>
      </c>
      <c r="W120" s="244" t="s">
        <v>249</v>
      </c>
      <c r="X120" s="244">
        <v>29.9</v>
      </c>
      <c r="Y120" s="244">
        <v>13.1</v>
      </c>
      <c r="Z120" s="244">
        <v>11</v>
      </c>
      <c r="AA120" s="244">
        <v>11.5</v>
      </c>
      <c r="AB120" s="244">
        <v>11.8</v>
      </c>
      <c r="AC120" s="244">
        <v>12.1</v>
      </c>
      <c r="AD120" s="244">
        <v>11.5</v>
      </c>
      <c r="AE120" s="244">
        <v>12.3</v>
      </c>
      <c r="AF120" s="244">
        <v>12.1</v>
      </c>
      <c r="AG120" s="244">
        <v>11.5</v>
      </c>
    </row>
    <row r="121" spans="2:33" s="256" customFormat="1" x14ac:dyDescent="0.25">
      <c r="B121" s="234">
        <v>0.66666666666666663</v>
      </c>
      <c r="C121" s="244">
        <v>13.1</v>
      </c>
      <c r="D121" s="244">
        <v>14.7</v>
      </c>
      <c r="E121" s="244">
        <v>12.1</v>
      </c>
      <c r="F121" s="244">
        <v>14.7</v>
      </c>
      <c r="G121" s="244" t="s">
        <v>253</v>
      </c>
      <c r="H121" s="244">
        <v>12.6</v>
      </c>
      <c r="I121" s="244">
        <v>11.3</v>
      </c>
      <c r="J121" s="244">
        <v>12.1</v>
      </c>
      <c r="K121" s="244">
        <v>16</v>
      </c>
      <c r="L121" s="244">
        <v>15.5</v>
      </c>
      <c r="M121" s="244">
        <v>17</v>
      </c>
      <c r="N121" s="244">
        <v>12.6</v>
      </c>
      <c r="O121" s="244">
        <v>13.6</v>
      </c>
      <c r="P121" s="244">
        <v>14.7</v>
      </c>
      <c r="Q121" s="244">
        <v>20.7</v>
      </c>
      <c r="R121" s="244">
        <v>13.1</v>
      </c>
      <c r="S121" s="244">
        <v>19.100000000000001</v>
      </c>
      <c r="T121" s="244">
        <v>119.7</v>
      </c>
      <c r="U121" s="244">
        <v>68.599999999999994</v>
      </c>
      <c r="V121" s="244">
        <v>39.299999999999997</v>
      </c>
      <c r="W121" s="244" t="s">
        <v>249</v>
      </c>
      <c r="X121" s="244">
        <v>25.2</v>
      </c>
      <c r="Y121" s="244">
        <v>12.8</v>
      </c>
      <c r="Z121" s="244">
        <v>12.6</v>
      </c>
      <c r="AA121" s="244">
        <v>11</v>
      </c>
      <c r="AB121" s="244">
        <v>11.8</v>
      </c>
      <c r="AC121" s="244">
        <v>12.8</v>
      </c>
      <c r="AD121" s="244">
        <v>11.5</v>
      </c>
      <c r="AE121" s="244">
        <v>12.3</v>
      </c>
      <c r="AF121" s="244">
        <v>12.3</v>
      </c>
      <c r="AG121" s="244">
        <v>11.3</v>
      </c>
    </row>
    <row r="122" spans="2:33" s="256" customFormat="1" x14ac:dyDescent="0.25">
      <c r="B122" s="234">
        <v>0.70833333333333337</v>
      </c>
      <c r="C122" s="244">
        <v>13.1</v>
      </c>
      <c r="D122" s="244">
        <v>18.100000000000001</v>
      </c>
      <c r="E122" s="244">
        <v>15.5</v>
      </c>
      <c r="F122" s="244">
        <v>13.9</v>
      </c>
      <c r="G122" s="244" t="s">
        <v>253</v>
      </c>
      <c r="H122" s="244">
        <v>12.6</v>
      </c>
      <c r="I122" s="244">
        <v>10.7</v>
      </c>
      <c r="J122" s="244">
        <v>13.9</v>
      </c>
      <c r="K122" s="244">
        <v>14.4</v>
      </c>
      <c r="L122" s="244">
        <v>16.8</v>
      </c>
      <c r="M122" s="244" t="s">
        <v>249</v>
      </c>
      <c r="N122" s="244">
        <v>13.4</v>
      </c>
      <c r="O122" s="244">
        <v>13.9</v>
      </c>
      <c r="P122" s="244">
        <v>15.5</v>
      </c>
      <c r="Q122" s="244">
        <v>54.2</v>
      </c>
      <c r="R122" s="244">
        <v>13.4</v>
      </c>
      <c r="S122" s="244">
        <v>15.5</v>
      </c>
      <c r="T122" s="244">
        <v>72.599999999999994</v>
      </c>
      <c r="U122" s="244">
        <v>20.7</v>
      </c>
      <c r="V122" s="244">
        <v>18.600000000000001</v>
      </c>
      <c r="W122" s="244" t="s">
        <v>249</v>
      </c>
      <c r="X122" s="244">
        <v>19.899999999999999</v>
      </c>
      <c r="Y122" s="244">
        <v>12.8</v>
      </c>
      <c r="Z122" s="244">
        <v>11.5</v>
      </c>
      <c r="AA122" s="244">
        <v>13.9</v>
      </c>
      <c r="AB122" s="244" t="s">
        <v>255</v>
      </c>
      <c r="AC122" s="244">
        <v>11.8</v>
      </c>
      <c r="AD122" s="244">
        <v>11.8</v>
      </c>
      <c r="AE122" s="244">
        <v>11.5</v>
      </c>
      <c r="AF122" s="244">
        <v>11.5</v>
      </c>
      <c r="AG122" s="244">
        <v>12.1</v>
      </c>
    </row>
    <row r="123" spans="2:33" s="256" customFormat="1" x14ac:dyDescent="0.25">
      <c r="B123" s="234">
        <v>0.75</v>
      </c>
      <c r="C123" s="244">
        <v>13.4</v>
      </c>
      <c r="D123" s="244">
        <v>17.8</v>
      </c>
      <c r="E123" s="244">
        <v>16.8</v>
      </c>
      <c r="F123" s="244">
        <v>24.9</v>
      </c>
      <c r="G123" s="244" t="s">
        <v>253</v>
      </c>
      <c r="H123" s="244">
        <v>12.8</v>
      </c>
      <c r="I123" s="244">
        <v>12.1</v>
      </c>
      <c r="J123" s="244">
        <v>15.2</v>
      </c>
      <c r="K123" s="244">
        <v>13.1</v>
      </c>
      <c r="L123" s="244">
        <v>14.4</v>
      </c>
      <c r="M123" s="244" t="s">
        <v>249</v>
      </c>
      <c r="N123" s="244">
        <v>14.1</v>
      </c>
      <c r="O123" s="244">
        <v>13.1</v>
      </c>
      <c r="P123" s="244">
        <v>17.8</v>
      </c>
      <c r="Q123" s="244">
        <v>20.7</v>
      </c>
      <c r="R123" s="244">
        <v>206.2</v>
      </c>
      <c r="S123" s="244">
        <v>13.6</v>
      </c>
      <c r="T123" s="244">
        <v>42.4</v>
      </c>
      <c r="U123" s="244">
        <v>18.100000000000001</v>
      </c>
      <c r="V123" s="244">
        <v>18.600000000000001</v>
      </c>
      <c r="W123" s="244" t="s">
        <v>249</v>
      </c>
      <c r="X123" s="244">
        <v>18.100000000000001</v>
      </c>
      <c r="Y123" s="244">
        <v>13.4</v>
      </c>
      <c r="Z123" s="244">
        <v>12.6</v>
      </c>
      <c r="AA123" s="244">
        <v>12.6</v>
      </c>
      <c r="AB123" s="244">
        <v>11.3</v>
      </c>
      <c r="AC123" s="244">
        <v>12.3</v>
      </c>
      <c r="AD123" s="244">
        <v>11.8</v>
      </c>
      <c r="AE123" s="244">
        <v>11</v>
      </c>
      <c r="AF123" s="244">
        <v>11.5</v>
      </c>
      <c r="AG123" s="244">
        <v>11.5</v>
      </c>
    </row>
    <row r="124" spans="2:33" s="256" customFormat="1" x14ac:dyDescent="0.25">
      <c r="B124" s="234">
        <v>0.79166666666666663</v>
      </c>
      <c r="C124" s="244">
        <v>13.1</v>
      </c>
      <c r="D124" s="244">
        <v>15.5</v>
      </c>
      <c r="E124" s="244">
        <v>16.8</v>
      </c>
      <c r="F124" s="244">
        <v>12.8</v>
      </c>
      <c r="G124" s="244">
        <v>13.4</v>
      </c>
      <c r="H124" s="244">
        <v>185.8</v>
      </c>
      <c r="I124" s="244">
        <v>12.6</v>
      </c>
      <c r="J124" s="244">
        <v>13.4</v>
      </c>
      <c r="K124" s="244">
        <v>13.1</v>
      </c>
      <c r="L124" s="244">
        <v>13.1</v>
      </c>
      <c r="M124" s="244" t="s">
        <v>254</v>
      </c>
      <c r="N124" s="244">
        <v>12.8</v>
      </c>
      <c r="O124" s="244">
        <v>13.1</v>
      </c>
      <c r="P124" s="244">
        <v>17</v>
      </c>
      <c r="Q124" s="244">
        <v>17.600000000000001</v>
      </c>
      <c r="R124" s="244">
        <v>273</v>
      </c>
      <c r="S124" s="244">
        <v>13.6</v>
      </c>
      <c r="T124" s="244">
        <v>105.3</v>
      </c>
      <c r="U124" s="244">
        <v>220.3</v>
      </c>
      <c r="V124" s="244">
        <v>16.2</v>
      </c>
      <c r="W124" s="244" t="s">
        <v>254</v>
      </c>
      <c r="X124" s="244">
        <v>17</v>
      </c>
      <c r="Y124" s="244">
        <v>14.1</v>
      </c>
      <c r="Z124" s="244">
        <v>12.6</v>
      </c>
      <c r="AA124" s="244">
        <v>12.3</v>
      </c>
      <c r="AB124" s="244">
        <v>11.5</v>
      </c>
      <c r="AC124" s="244">
        <v>11.3</v>
      </c>
      <c r="AD124" s="244">
        <v>11.3</v>
      </c>
      <c r="AE124" s="244">
        <v>11.5</v>
      </c>
      <c r="AF124" s="244">
        <v>11.8</v>
      </c>
      <c r="AG124" s="244">
        <v>11.8</v>
      </c>
    </row>
    <row r="125" spans="2:33" s="256" customFormat="1" x14ac:dyDescent="0.25">
      <c r="B125" s="234">
        <v>0.83333333333333337</v>
      </c>
      <c r="C125" s="244">
        <v>13.1</v>
      </c>
      <c r="D125" s="244">
        <v>360.5</v>
      </c>
      <c r="E125" s="244">
        <v>15.2</v>
      </c>
      <c r="F125" s="244">
        <v>344.5</v>
      </c>
      <c r="G125" s="244">
        <v>12.8</v>
      </c>
      <c r="H125" s="244">
        <v>498.8</v>
      </c>
      <c r="I125" s="244">
        <v>12.3</v>
      </c>
      <c r="J125" s="244">
        <v>12.3</v>
      </c>
      <c r="K125" s="244">
        <v>12.3</v>
      </c>
      <c r="L125" s="244">
        <v>13.4</v>
      </c>
      <c r="M125" s="244">
        <v>218.5</v>
      </c>
      <c r="N125" s="244">
        <v>13.1</v>
      </c>
      <c r="O125" s="244">
        <v>12.3</v>
      </c>
      <c r="P125" s="244">
        <v>16.2</v>
      </c>
      <c r="Q125" s="244">
        <v>15.5</v>
      </c>
      <c r="R125" s="244">
        <v>313.60000000000002</v>
      </c>
      <c r="S125" s="244">
        <v>16.2</v>
      </c>
      <c r="T125" s="244">
        <v>55.8</v>
      </c>
      <c r="U125" s="244">
        <v>425.8</v>
      </c>
      <c r="V125" s="244">
        <v>41.9</v>
      </c>
      <c r="W125" s="244">
        <v>277.7</v>
      </c>
      <c r="X125" s="244">
        <v>16.5</v>
      </c>
      <c r="Y125" s="244">
        <v>12.8</v>
      </c>
      <c r="Z125" s="244">
        <v>12.3</v>
      </c>
      <c r="AA125" s="244">
        <v>12.3</v>
      </c>
      <c r="AB125" s="244">
        <v>11.8</v>
      </c>
      <c r="AC125" s="244">
        <v>11.5</v>
      </c>
      <c r="AD125" s="244">
        <v>11</v>
      </c>
      <c r="AE125" s="244">
        <v>11.5</v>
      </c>
      <c r="AF125" s="244">
        <v>11.8</v>
      </c>
      <c r="AG125" s="244">
        <v>11.8</v>
      </c>
    </row>
    <row r="126" spans="2:33" s="256" customFormat="1" x14ac:dyDescent="0.25">
      <c r="B126" s="234">
        <v>0.875</v>
      </c>
      <c r="C126" s="244">
        <v>13.9</v>
      </c>
      <c r="D126" s="244">
        <v>503.3</v>
      </c>
      <c r="E126" s="244">
        <v>14.9</v>
      </c>
      <c r="F126" s="244">
        <v>325.7</v>
      </c>
      <c r="G126" s="244">
        <v>12.6</v>
      </c>
      <c r="H126" s="244">
        <v>161.9</v>
      </c>
      <c r="I126" s="244">
        <v>11.5</v>
      </c>
      <c r="J126" s="244">
        <v>12.3</v>
      </c>
      <c r="K126" s="244">
        <v>12.1</v>
      </c>
      <c r="L126" s="244">
        <v>12.3</v>
      </c>
      <c r="M126" s="244">
        <v>22.8</v>
      </c>
      <c r="N126" s="244">
        <v>12.1</v>
      </c>
      <c r="O126" s="244">
        <v>12.3</v>
      </c>
      <c r="P126" s="244">
        <v>15.2</v>
      </c>
      <c r="Q126" s="244">
        <v>14.4</v>
      </c>
      <c r="R126" s="244">
        <v>291.60000000000002</v>
      </c>
      <c r="S126" s="244">
        <v>18.3</v>
      </c>
      <c r="T126" s="244">
        <v>71.3</v>
      </c>
      <c r="U126" s="244">
        <v>159.30000000000001</v>
      </c>
      <c r="V126" s="244">
        <v>54</v>
      </c>
      <c r="W126" s="244">
        <v>82.5</v>
      </c>
      <c r="X126" s="244">
        <v>16.2</v>
      </c>
      <c r="Y126" s="244">
        <v>12.8</v>
      </c>
      <c r="Z126" s="244">
        <v>11.8</v>
      </c>
      <c r="AA126" s="244">
        <v>12.1</v>
      </c>
      <c r="AB126" s="244">
        <v>11.5</v>
      </c>
      <c r="AC126" s="244">
        <v>11.3</v>
      </c>
      <c r="AD126" s="244">
        <v>11.5</v>
      </c>
      <c r="AE126" s="244">
        <v>11.5</v>
      </c>
      <c r="AF126" s="244">
        <v>11.5</v>
      </c>
      <c r="AG126" s="244">
        <v>11</v>
      </c>
    </row>
    <row r="127" spans="2:33" s="256" customFormat="1" x14ac:dyDescent="0.25">
      <c r="B127" s="234">
        <v>0.91666666666666663</v>
      </c>
      <c r="C127" s="244">
        <v>22</v>
      </c>
      <c r="D127" s="244">
        <v>39.299999999999997</v>
      </c>
      <c r="E127" s="244">
        <v>13.9</v>
      </c>
      <c r="F127" s="244">
        <v>121.3</v>
      </c>
      <c r="G127" s="244">
        <v>12.8</v>
      </c>
      <c r="H127" s="244">
        <v>37.5</v>
      </c>
      <c r="I127" s="244">
        <v>11.8</v>
      </c>
      <c r="J127" s="244">
        <v>12.6</v>
      </c>
      <c r="K127" s="244">
        <v>12.1</v>
      </c>
      <c r="L127" s="244">
        <v>12.6</v>
      </c>
      <c r="M127" s="244">
        <v>16.8</v>
      </c>
      <c r="N127" s="244">
        <v>12.1</v>
      </c>
      <c r="O127" s="244">
        <v>11.8</v>
      </c>
      <c r="P127" s="244">
        <v>17</v>
      </c>
      <c r="Q127" s="244">
        <v>13.9</v>
      </c>
      <c r="R127" s="244">
        <v>200.7</v>
      </c>
      <c r="S127" s="244">
        <v>15.5</v>
      </c>
      <c r="T127" s="244">
        <v>37.700000000000003</v>
      </c>
      <c r="U127" s="244">
        <v>62.1</v>
      </c>
      <c r="V127" s="244">
        <v>96.2</v>
      </c>
      <c r="W127" s="244">
        <v>30.7</v>
      </c>
      <c r="X127" s="244">
        <v>16</v>
      </c>
      <c r="Y127" s="244">
        <v>12.1</v>
      </c>
      <c r="Z127" s="244">
        <v>12.1</v>
      </c>
      <c r="AA127" s="244">
        <v>11.5</v>
      </c>
      <c r="AB127" s="244">
        <v>11.5</v>
      </c>
      <c r="AC127" s="244">
        <v>12.1</v>
      </c>
      <c r="AD127" s="244">
        <v>11.3</v>
      </c>
      <c r="AE127" s="244">
        <v>11.3</v>
      </c>
      <c r="AF127" s="244">
        <v>11.8</v>
      </c>
      <c r="AG127" s="244">
        <v>11.8</v>
      </c>
    </row>
    <row r="128" spans="2:33" s="256" customFormat="1" x14ac:dyDescent="0.25">
      <c r="B128" s="234">
        <v>0.95833333333333337</v>
      </c>
      <c r="C128" s="244">
        <v>13.9</v>
      </c>
      <c r="D128" s="244">
        <v>24.9</v>
      </c>
      <c r="E128" s="244">
        <v>14.1</v>
      </c>
      <c r="F128" s="244">
        <v>28.3</v>
      </c>
      <c r="G128" s="244">
        <v>12.6</v>
      </c>
      <c r="H128" s="244">
        <v>63.1</v>
      </c>
      <c r="I128" s="244">
        <v>11.8</v>
      </c>
      <c r="J128" s="244">
        <v>11.8</v>
      </c>
      <c r="K128" s="244">
        <v>12.1</v>
      </c>
      <c r="L128" s="244">
        <v>12.6</v>
      </c>
      <c r="M128" s="244">
        <v>14.4</v>
      </c>
      <c r="N128" s="244">
        <v>12.6</v>
      </c>
      <c r="O128" s="244">
        <v>11.5</v>
      </c>
      <c r="P128" s="244">
        <v>13.9</v>
      </c>
      <c r="Q128" s="244">
        <v>13.9</v>
      </c>
      <c r="R128" s="244">
        <v>136.80000000000001</v>
      </c>
      <c r="S128" s="244">
        <v>56.9</v>
      </c>
      <c r="T128" s="244" t="s">
        <v>249</v>
      </c>
      <c r="U128" s="244">
        <v>96.7</v>
      </c>
      <c r="V128" s="244">
        <v>171.3</v>
      </c>
      <c r="W128" s="244">
        <v>25.9</v>
      </c>
      <c r="X128" s="244">
        <v>21.5</v>
      </c>
      <c r="Y128" s="244">
        <v>12.1</v>
      </c>
      <c r="Z128" s="244">
        <v>11.3</v>
      </c>
      <c r="AA128" s="244">
        <v>11.3</v>
      </c>
      <c r="AB128" s="244">
        <v>11.3</v>
      </c>
      <c r="AC128" s="244">
        <v>11</v>
      </c>
      <c r="AD128" s="244">
        <v>11.5</v>
      </c>
      <c r="AE128" s="244">
        <v>11</v>
      </c>
      <c r="AF128" s="244">
        <v>11.5</v>
      </c>
      <c r="AG128" s="244">
        <v>11.8</v>
      </c>
    </row>
    <row r="129" spans="2:36" s="257" customFormat="1" ht="33" customHeight="1" x14ac:dyDescent="0.3">
      <c r="B129" s="235" t="s">
        <v>221</v>
      </c>
      <c r="C129" s="264">
        <v>26</v>
      </c>
      <c r="D129" s="264">
        <v>137.1</v>
      </c>
      <c r="E129" s="264">
        <v>52</v>
      </c>
      <c r="F129" s="264">
        <v>80.900000000000006</v>
      </c>
      <c r="G129" s="264" t="s">
        <v>253</v>
      </c>
      <c r="H129" s="264">
        <v>83.5</v>
      </c>
      <c r="I129" s="264">
        <v>17</v>
      </c>
      <c r="J129" s="264">
        <v>95.9</v>
      </c>
      <c r="K129" s="264">
        <v>86.3</v>
      </c>
      <c r="L129" s="264">
        <v>79.099999999999994</v>
      </c>
      <c r="M129" s="264">
        <v>116.7</v>
      </c>
      <c r="N129" s="264">
        <v>33.9</v>
      </c>
      <c r="O129" s="264">
        <v>128.19999999999999</v>
      </c>
      <c r="P129" s="264">
        <v>178.1</v>
      </c>
      <c r="Q129" s="264">
        <v>121.7</v>
      </c>
      <c r="R129" s="264">
        <v>94.4</v>
      </c>
      <c r="S129" s="264">
        <v>122.2</v>
      </c>
      <c r="T129" s="264">
        <v>99.4</v>
      </c>
      <c r="U129" s="264">
        <v>147.69999999999999</v>
      </c>
      <c r="V129" s="264">
        <v>93.8</v>
      </c>
      <c r="W129" s="264">
        <v>152.69999999999999</v>
      </c>
      <c r="X129" s="264">
        <v>163.1</v>
      </c>
      <c r="Y129" s="264">
        <v>15.8</v>
      </c>
      <c r="Z129" s="264">
        <v>12.2</v>
      </c>
      <c r="AA129" s="264">
        <v>11.8</v>
      </c>
      <c r="AB129" s="264">
        <v>11.7</v>
      </c>
      <c r="AC129" s="264">
        <v>11.9</v>
      </c>
      <c r="AD129" s="264">
        <v>11.8</v>
      </c>
      <c r="AE129" s="264">
        <v>11.7</v>
      </c>
      <c r="AF129" s="264">
        <v>11.7</v>
      </c>
      <c r="AG129" s="264">
        <v>11.6</v>
      </c>
      <c r="AH129" s="258"/>
      <c r="AI129" s="258"/>
      <c r="AJ129" s="258"/>
    </row>
    <row r="130" spans="2:36" s="257" customFormat="1" ht="27" customHeight="1" x14ac:dyDescent="0.3">
      <c r="B130" s="235" t="s">
        <v>216</v>
      </c>
      <c r="C130" s="425" t="s">
        <v>217</v>
      </c>
      <c r="D130" s="425"/>
      <c r="E130" s="425"/>
      <c r="F130" s="425"/>
      <c r="G130" s="425"/>
      <c r="H130" s="425"/>
      <c r="I130" s="425"/>
      <c r="J130" s="425"/>
      <c r="K130" s="425"/>
      <c r="L130" s="425"/>
      <c r="M130" s="425"/>
      <c r="N130" s="425"/>
      <c r="O130" s="425"/>
      <c r="P130" s="425"/>
      <c r="Q130" s="425"/>
      <c r="R130" s="425"/>
      <c r="S130" s="425"/>
      <c r="T130" s="425"/>
      <c r="U130" s="425"/>
      <c r="V130" s="425"/>
      <c r="W130" s="425"/>
      <c r="X130" s="425"/>
      <c r="Y130" s="425"/>
      <c r="Z130" s="425"/>
      <c r="AA130" s="425"/>
      <c r="AB130" s="425"/>
      <c r="AC130" s="425"/>
      <c r="AD130" s="425"/>
      <c r="AE130" s="425"/>
      <c r="AF130" s="425"/>
      <c r="AG130" s="425"/>
    </row>
    <row r="131" spans="2:36" s="245" customFormat="1" ht="14.25" customHeight="1" x14ac:dyDescent="0.3">
      <c r="B131" s="259" t="s">
        <v>256</v>
      </c>
    </row>
    <row r="132" spans="2:36" s="245" customFormat="1" ht="14.25" customHeight="1" x14ac:dyDescent="0.3">
      <c r="B132" s="259" t="s">
        <v>257</v>
      </c>
    </row>
    <row r="133" spans="2:36" s="245" customFormat="1" ht="14.25" customHeight="1" x14ac:dyDescent="0.3">
      <c r="B133" s="259" t="s">
        <v>250</v>
      </c>
    </row>
    <row r="134" spans="2:36" s="245" customFormat="1" ht="14.25" customHeight="1" x14ac:dyDescent="0.3">
      <c r="B134" s="259" t="s">
        <v>258</v>
      </c>
    </row>
    <row r="135" spans="2:36" s="245" customFormat="1" x14ac:dyDescent="0.3">
      <c r="B135" s="260"/>
      <c r="C135" s="257"/>
      <c r="D135" s="272"/>
      <c r="E135" s="272"/>
      <c r="F135" s="272"/>
      <c r="G135" s="272"/>
      <c r="H135" s="272"/>
      <c r="I135" s="272"/>
      <c r="J135" s="272"/>
      <c r="K135" s="272"/>
      <c r="L135" s="272"/>
      <c r="M135" s="272"/>
      <c r="N135" s="272"/>
      <c r="O135" s="272"/>
      <c r="P135" s="272"/>
      <c r="Q135" s="272"/>
      <c r="R135" s="272"/>
      <c r="S135" s="272"/>
      <c r="T135" s="272"/>
      <c r="U135" s="272"/>
      <c r="V135" s="272"/>
      <c r="W135" s="272"/>
      <c r="X135" s="272"/>
      <c r="Y135" s="272"/>
      <c r="Z135" s="272"/>
      <c r="AA135" s="272"/>
      <c r="AB135" s="258"/>
      <c r="AC135" s="257"/>
      <c r="AD135" s="257"/>
      <c r="AE135" s="257"/>
      <c r="AF135" s="257"/>
      <c r="AG135" s="257"/>
    </row>
    <row r="136" spans="2:36" s="245" customFormat="1" ht="15.75" customHeight="1" x14ac:dyDescent="0.3"/>
    <row r="137" spans="2:36" s="245" customFormat="1" ht="15.75" customHeight="1" x14ac:dyDescent="0.3">
      <c r="B137" s="417"/>
      <c r="C137" s="417"/>
      <c r="D137" s="417"/>
      <c r="E137" s="417"/>
      <c r="F137" s="422" t="s">
        <v>339</v>
      </c>
      <c r="G137" s="422"/>
      <c r="H137" s="422"/>
      <c r="I137" s="422"/>
      <c r="J137" s="422"/>
      <c r="K137" s="422"/>
      <c r="L137" s="422"/>
      <c r="M137" s="422"/>
      <c r="N137" s="422"/>
      <c r="O137" s="422"/>
      <c r="P137" s="422"/>
      <c r="Q137" s="422"/>
      <c r="R137" s="422"/>
      <c r="S137" s="422"/>
      <c r="T137" s="422"/>
      <c r="U137" s="422"/>
      <c r="V137" s="422"/>
      <c r="W137" s="422"/>
      <c r="X137" s="422"/>
      <c r="Y137" s="422"/>
      <c r="Z137" s="422"/>
      <c r="AA137" s="422"/>
      <c r="AB137" s="422"/>
      <c r="AC137" s="422"/>
      <c r="AD137" s="422"/>
      <c r="AE137" s="422"/>
      <c r="AF137" s="422"/>
    </row>
    <row r="138" spans="2:36" s="245" customFormat="1" ht="15.75" customHeight="1" x14ac:dyDescent="0.3">
      <c r="B138" s="417"/>
      <c r="C138" s="417"/>
      <c r="D138" s="417"/>
      <c r="E138" s="417"/>
      <c r="F138" s="422"/>
      <c r="G138" s="422"/>
      <c r="H138" s="422"/>
      <c r="I138" s="422"/>
      <c r="J138" s="422"/>
      <c r="K138" s="422"/>
      <c r="L138" s="422"/>
      <c r="M138" s="422"/>
      <c r="N138" s="422"/>
      <c r="O138" s="422"/>
      <c r="P138" s="422"/>
      <c r="Q138" s="422"/>
      <c r="R138" s="422"/>
      <c r="S138" s="422"/>
      <c r="T138" s="422"/>
      <c r="U138" s="422"/>
      <c r="V138" s="422"/>
      <c r="W138" s="422"/>
      <c r="X138" s="422"/>
      <c r="Y138" s="422"/>
      <c r="Z138" s="422"/>
      <c r="AA138" s="422"/>
      <c r="AB138" s="422"/>
      <c r="AC138" s="422"/>
      <c r="AD138" s="422"/>
      <c r="AE138" s="422"/>
      <c r="AF138" s="422"/>
    </row>
    <row r="139" spans="2:36" s="245" customFormat="1" ht="15.75" customHeight="1" x14ac:dyDescent="0.3">
      <c r="B139" s="417"/>
      <c r="C139" s="417"/>
      <c r="D139" s="417"/>
      <c r="E139" s="417"/>
      <c r="F139" s="422"/>
      <c r="G139" s="422"/>
      <c r="H139" s="422"/>
      <c r="I139" s="422"/>
      <c r="J139" s="422"/>
      <c r="K139" s="422"/>
      <c r="L139" s="422"/>
      <c r="M139" s="422"/>
      <c r="N139" s="422"/>
      <c r="O139" s="422"/>
      <c r="P139" s="422"/>
      <c r="Q139" s="422"/>
      <c r="R139" s="422"/>
      <c r="S139" s="422"/>
      <c r="T139" s="422"/>
      <c r="U139" s="422"/>
      <c r="V139" s="422"/>
      <c r="W139" s="422"/>
      <c r="X139" s="422"/>
      <c r="Y139" s="422"/>
      <c r="Z139" s="422"/>
      <c r="AA139" s="422"/>
      <c r="AB139" s="422"/>
      <c r="AC139" s="422"/>
      <c r="AD139" s="422"/>
      <c r="AE139" s="422"/>
      <c r="AF139" s="422"/>
    </row>
    <row r="140" spans="2:36" s="245" customFormat="1" ht="11.25" customHeight="1" x14ac:dyDescent="0.3">
      <c r="B140" s="246"/>
      <c r="C140" s="246"/>
      <c r="D140" s="246"/>
      <c r="E140" s="246"/>
      <c r="F140" s="247"/>
      <c r="G140" s="247"/>
      <c r="H140" s="247"/>
      <c r="I140" s="247"/>
      <c r="J140" s="247"/>
      <c r="K140" s="247"/>
      <c r="L140" s="247"/>
      <c r="M140" s="247"/>
      <c r="N140" s="247"/>
      <c r="O140" s="247"/>
      <c r="P140" s="247"/>
      <c r="Q140" s="247"/>
      <c r="R140" s="247"/>
      <c r="S140" s="247"/>
      <c r="T140" s="247"/>
      <c r="U140" s="247"/>
      <c r="V140" s="247"/>
      <c r="W140" s="247"/>
      <c r="X140" s="247"/>
      <c r="Y140" s="247"/>
      <c r="Z140" s="247"/>
      <c r="AA140" s="247"/>
      <c r="AB140" s="247"/>
      <c r="AC140" s="247"/>
      <c r="AD140" s="247"/>
      <c r="AE140" s="247"/>
      <c r="AF140" s="247"/>
    </row>
    <row r="141" spans="2:36" s="245" customFormat="1" ht="15.75" customHeight="1" x14ac:dyDescent="0.3">
      <c r="B141" s="420" t="s">
        <v>171</v>
      </c>
      <c r="C141" s="420"/>
      <c r="D141" s="248"/>
      <c r="E141" s="248"/>
      <c r="F141" s="249" t="s">
        <v>259</v>
      </c>
      <c r="G141" s="250"/>
      <c r="H141" s="250"/>
      <c r="I141" s="250"/>
      <c r="J141" s="250"/>
      <c r="K141" s="250"/>
      <c r="L141" s="250"/>
      <c r="M141" s="250"/>
      <c r="N141" s="250"/>
      <c r="O141" s="250"/>
      <c r="P141" s="250"/>
      <c r="Q141" s="250"/>
      <c r="R141" s="250"/>
      <c r="S141" s="250"/>
      <c r="T141" s="250"/>
      <c r="U141" s="250"/>
      <c r="V141" s="250"/>
      <c r="W141" s="250"/>
      <c r="X141" s="250"/>
      <c r="Y141" s="250"/>
      <c r="Z141" s="250"/>
      <c r="AA141" s="250"/>
      <c r="AB141" s="250"/>
      <c r="AC141" s="250"/>
      <c r="AD141" s="250"/>
      <c r="AE141" s="250"/>
      <c r="AF141" s="250"/>
    </row>
    <row r="142" spans="2:36" s="245" customFormat="1" ht="8.25" customHeight="1" x14ac:dyDescent="0.3">
      <c r="B142" s="251"/>
      <c r="C142" s="251"/>
      <c r="D142" s="251"/>
      <c r="E142" s="251"/>
      <c r="F142" s="252"/>
      <c r="G142" s="252"/>
      <c r="H142" s="252"/>
      <c r="I142" s="252"/>
      <c r="J142" s="252"/>
      <c r="K142" s="252"/>
      <c r="L142" s="252"/>
      <c r="M142" s="252"/>
      <c r="N142" s="252"/>
      <c r="O142" s="252"/>
      <c r="P142" s="252"/>
      <c r="Q142" s="252"/>
      <c r="R142" s="252"/>
      <c r="S142" s="252"/>
      <c r="T142" s="252"/>
      <c r="U142" s="252"/>
      <c r="V142" s="252"/>
      <c r="W142" s="252"/>
      <c r="X142" s="252"/>
      <c r="Y142" s="252"/>
      <c r="Z142" s="252"/>
      <c r="AA142" s="252"/>
      <c r="AB142" s="252"/>
      <c r="AC142" s="252"/>
      <c r="AD142" s="252"/>
      <c r="AE142" s="252"/>
      <c r="AF142" s="252"/>
    </row>
    <row r="143" spans="2:36" s="245" customFormat="1" ht="15.75" customHeight="1" x14ac:dyDescent="0.3">
      <c r="B143" s="248" t="s">
        <v>174</v>
      </c>
      <c r="C143" s="248"/>
      <c r="D143" s="248"/>
      <c r="E143" s="248"/>
      <c r="F143" s="249" t="s">
        <v>210</v>
      </c>
      <c r="G143" s="253"/>
      <c r="H143" s="253"/>
      <c r="I143" s="253"/>
      <c r="J143" s="253"/>
      <c r="K143" s="253"/>
      <c r="L143" s="253"/>
      <c r="M143" s="253"/>
      <c r="N143" s="253"/>
      <c r="O143" s="253"/>
      <c r="P143" s="253"/>
      <c r="Q143" s="127" t="s">
        <v>243</v>
      </c>
      <c r="R143" s="248"/>
      <c r="S143" s="248"/>
      <c r="T143" s="248"/>
      <c r="U143" s="248"/>
      <c r="V143" s="254" t="s">
        <v>260</v>
      </c>
      <c r="W143" s="253"/>
      <c r="X143" s="253"/>
      <c r="Y143" s="253"/>
      <c r="Z143" s="253"/>
      <c r="AA143" s="253"/>
      <c r="AB143" s="253"/>
      <c r="AC143" s="253"/>
      <c r="AD143" s="253"/>
      <c r="AE143" s="253"/>
      <c r="AF143" s="253"/>
    </row>
    <row r="144" spans="2:36" s="245" customFormat="1" ht="7.5" customHeight="1" x14ac:dyDescent="0.3">
      <c r="B144" s="251"/>
      <c r="C144" s="251"/>
      <c r="D144" s="251"/>
      <c r="E144" s="251"/>
      <c r="F144" s="252"/>
      <c r="G144" s="252"/>
      <c r="H144" s="252"/>
      <c r="I144" s="252"/>
      <c r="J144" s="252"/>
      <c r="K144" s="252"/>
      <c r="L144" s="252"/>
      <c r="M144" s="252"/>
      <c r="N144" s="252"/>
      <c r="O144" s="252"/>
      <c r="P144" s="252"/>
      <c r="Q144" s="252"/>
      <c r="R144" s="252"/>
      <c r="S144" s="252"/>
      <c r="T144" s="252"/>
      <c r="U144" s="252"/>
      <c r="V144" s="252"/>
      <c r="W144" s="252"/>
      <c r="X144" s="252"/>
      <c r="Y144" s="252"/>
      <c r="Z144" s="252"/>
      <c r="AA144" s="252"/>
      <c r="AB144" s="252"/>
      <c r="AC144" s="252"/>
      <c r="AD144" s="252"/>
      <c r="AE144" s="252"/>
      <c r="AF144" s="252"/>
    </row>
    <row r="145" spans="2:32" s="245" customFormat="1" ht="15.75" customHeight="1" x14ac:dyDescent="0.3">
      <c r="B145" s="423" t="s">
        <v>172</v>
      </c>
      <c r="C145" s="423"/>
      <c r="D145" s="423"/>
      <c r="E145" s="423"/>
      <c r="F145" s="423"/>
      <c r="G145" s="423"/>
      <c r="H145" s="423"/>
      <c r="I145" s="423"/>
      <c r="J145" s="423"/>
      <c r="K145" s="423"/>
      <c r="L145" s="423"/>
      <c r="M145" s="423"/>
      <c r="N145" s="423"/>
      <c r="O145" s="423"/>
      <c r="P145" s="423"/>
      <c r="Q145" s="423"/>
      <c r="R145" s="423"/>
      <c r="S145" s="423"/>
      <c r="T145" s="423"/>
      <c r="U145" s="423"/>
      <c r="V145" s="423"/>
      <c r="W145" s="423"/>
      <c r="X145" s="423"/>
      <c r="Y145" s="423"/>
      <c r="Z145" s="423"/>
      <c r="AA145" s="423"/>
      <c r="AB145" s="423"/>
      <c r="AC145" s="423"/>
      <c r="AD145" s="423"/>
      <c r="AE145" s="423"/>
      <c r="AF145" s="423"/>
    </row>
    <row r="146" spans="2:32" s="245" customFormat="1" ht="7.5" customHeight="1" x14ac:dyDescent="0.3">
      <c r="B146" s="251"/>
      <c r="C146" s="251"/>
      <c r="D146" s="251"/>
      <c r="E146" s="251"/>
      <c r="F146" s="252"/>
      <c r="G146" s="252"/>
      <c r="H146" s="252"/>
      <c r="I146" s="252"/>
      <c r="J146" s="252"/>
      <c r="K146" s="252"/>
      <c r="L146" s="252"/>
      <c r="M146" s="252"/>
      <c r="N146" s="252"/>
      <c r="O146" s="252"/>
      <c r="P146" s="252"/>
      <c r="Q146" s="252"/>
      <c r="R146" s="252"/>
      <c r="S146" s="252"/>
      <c r="T146" s="252"/>
      <c r="U146" s="252"/>
      <c r="V146" s="252"/>
      <c r="W146" s="252"/>
      <c r="X146" s="252"/>
      <c r="Y146" s="252"/>
      <c r="Z146" s="252"/>
      <c r="AA146" s="252"/>
      <c r="AB146" s="252"/>
      <c r="AC146" s="252"/>
      <c r="AD146" s="252"/>
      <c r="AE146" s="252"/>
      <c r="AF146" s="252"/>
    </row>
    <row r="147" spans="2:32" s="245" customFormat="1" ht="15.75" customHeight="1" x14ac:dyDescent="0.3">
      <c r="B147" s="248" t="s">
        <v>33</v>
      </c>
      <c r="C147" s="248"/>
      <c r="D147" s="248"/>
      <c r="E147" s="248"/>
      <c r="F147" s="253" t="s">
        <v>211</v>
      </c>
      <c r="G147" s="253"/>
      <c r="H147" s="253"/>
      <c r="I147" s="253"/>
      <c r="J147" s="253"/>
      <c r="K147" s="253"/>
      <c r="L147" s="253"/>
      <c r="M147" s="253"/>
      <c r="N147" s="253"/>
      <c r="O147" s="253"/>
      <c r="P147" s="253"/>
      <c r="Q147" s="248" t="s">
        <v>8</v>
      </c>
      <c r="R147" s="248"/>
      <c r="S147" s="248"/>
      <c r="T147" s="248"/>
      <c r="U147" s="248"/>
      <c r="V147" s="255" t="s">
        <v>212</v>
      </c>
      <c r="W147" s="253"/>
      <c r="X147" s="253"/>
      <c r="Y147" s="253"/>
      <c r="Z147" s="253"/>
      <c r="AA147" s="253"/>
      <c r="AB147" s="253"/>
      <c r="AC147" s="253"/>
      <c r="AD147" s="253"/>
      <c r="AE147" s="253"/>
      <c r="AF147" s="253"/>
    </row>
    <row r="148" spans="2:32" s="245" customFormat="1" ht="7.5" customHeight="1" x14ac:dyDescent="0.3">
      <c r="B148" s="251"/>
      <c r="C148" s="251"/>
      <c r="D148" s="251"/>
      <c r="E148" s="251"/>
      <c r="F148" s="252"/>
      <c r="G148" s="252"/>
      <c r="H148" s="252"/>
      <c r="I148" s="252"/>
      <c r="J148" s="252"/>
      <c r="K148" s="252"/>
      <c r="L148" s="252"/>
      <c r="M148" s="252"/>
      <c r="N148" s="252"/>
      <c r="O148" s="252"/>
      <c r="P148" s="252"/>
      <c r="Q148" s="252"/>
      <c r="R148" s="252"/>
      <c r="S148" s="252"/>
      <c r="T148" s="252"/>
      <c r="U148" s="252"/>
      <c r="V148" s="252"/>
      <c r="W148" s="252"/>
      <c r="X148" s="252"/>
      <c r="Y148" s="252"/>
      <c r="Z148" s="252"/>
      <c r="AA148" s="252"/>
      <c r="AB148" s="252"/>
      <c r="AC148" s="252"/>
      <c r="AD148" s="252"/>
      <c r="AE148" s="252"/>
      <c r="AF148" s="252"/>
    </row>
    <row r="149" spans="2:32" s="245" customFormat="1" ht="15.75" customHeight="1" x14ac:dyDescent="0.3">
      <c r="B149" s="248" t="s">
        <v>9</v>
      </c>
      <c r="C149" s="248"/>
      <c r="D149" s="248"/>
      <c r="E149" s="248"/>
      <c r="F149" s="253" t="s">
        <v>213</v>
      </c>
      <c r="G149" s="253"/>
      <c r="H149" s="253"/>
      <c r="I149" s="253"/>
      <c r="J149" s="253"/>
      <c r="K149" s="253"/>
      <c r="L149" s="253"/>
      <c r="M149" s="253"/>
      <c r="N149" s="253"/>
      <c r="O149" s="253"/>
      <c r="P149" s="253"/>
      <c r="Q149" s="248" t="s">
        <v>10</v>
      </c>
      <c r="R149" s="248"/>
      <c r="S149" s="248"/>
      <c r="T149" s="248"/>
      <c r="U149" s="248"/>
      <c r="V149" s="424">
        <v>825231928</v>
      </c>
      <c r="W149" s="424"/>
      <c r="X149" s="253"/>
      <c r="Y149" s="253"/>
      <c r="Z149" s="253"/>
      <c r="AA149" s="253"/>
      <c r="AB149" s="253"/>
      <c r="AC149" s="253"/>
      <c r="AD149" s="253"/>
      <c r="AE149" s="253"/>
      <c r="AF149" s="253"/>
    </row>
    <row r="150" spans="2:32" s="245" customFormat="1" ht="11.25" customHeight="1" x14ac:dyDescent="0.3">
      <c r="B150" s="246"/>
      <c r="C150" s="246"/>
      <c r="D150" s="246"/>
      <c r="E150" s="246"/>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row>
    <row r="151" spans="2:32" s="245" customFormat="1" ht="29.4" customHeight="1" x14ac:dyDescent="0.3">
      <c r="B151" s="235" t="s">
        <v>173</v>
      </c>
      <c r="C151" s="236">
        <v>1</v>
      </c>
      <c r="D151" s="236">
        <v>2</v>
      </c>
      <c r="E151" s="236">
        <v>3</v>
      </c>
      <c r="F151" s="236">
        <v>4</v>
      </c>
      <c r="G151" s="236">
        <v>5</v>
      </c>
      <c r="H151" s="236">
        <v>6</v>
      </c>
      <c r="I151" s="236">
        <v>7</v>
      </c>
      <c r="J151" s="236">
        <v>8</v>
      </c>
      <c r="K151" s="236">
        <v>9</v>
      </c>
      <c r="L151" s="236">
        <v>10</v>
      </c>
      <c r="M151" s="236">
        <v>11</v>
      </c>
      <c r="N151" s="236">
        <v>12</v>
      </c>
      <c r="O151" s="236">
        <v>13</v>
      </c>
      <c r="P151" s="236">
        <v>14</v>
      </c>
      <c r="Q151" s="236">
        <v>15</v>
      </c>
      <c r="R151" s="236">
        <v>16</v>
      </c>
      <c r="S151" s="236">
        <v>17</v>
      </c>
      <c r="T151" s="236">
        <v>18</v>
      </c>
      <c r="U151" s="236">
        <v>19</v>
      </c>
      <c r="V151" s="236">
        <v>20</v>
      </c>
      <c r="W151" s="236">
        <v>21</v>
      </c>
      <c r="X151" s="236">
        <v>22</v>
      </c>
      <c r="Y151" s="236">
        <v>23</v>
      </c>
      <c r="Z151" s="236">
        <v>24</v>
      </c>
      <c r="AA151" s="236">
        <v>25</v>
      </c>
      <c r="AB151" s="236">
        <v>26</v>
      </c>
      <c r="AC151" s="236">
        <v>27</v>
      </c>
      <c r="AD151" s="236">
        <v>28</v>
      </c>
      <c r="AE151" s="236">
        <v>29</v>
      </c>
      <c r="AF151" s="236">
        <v>30</v>
      </c>
    </row>
    <row r="152" spans="2:32" s="256" customFormat="1" x14ac:dyDescent="0.25">
      <c r="B152" s="234">
        <v>0</v>
      </c>
      <c r="C152" s="244">
        <v>11.5</v>
      </c>
      <c r="D152" s="244">
        <v>11.5</v>
      </c>
      <c r="E152" s="244">
        <v>10.7</v>
      </c>
      <c r="F152" s="244">
        <v>11.3</v>
      </c>
      <c r="G152" s="244">
        <v>11.3</v>
      </c>
      <c r="H152" s="244">
        <v>11.8</v>
      </c>
      <c r="I152" s="244">
        <v>11.8</v>
      </c>
      <c r="J152" s="244">
        <v>12.3</v>
      </c>
      <c r="K152" s="244">
        <v>11.3</v>
      </c>
      <c r="L152" s="244">
        <v>11.3</v>
      </c>
      <c r="M152" s="244">
        <v>11.5</v>
      </c>
      <c r="N152" s="244">
        <v>11.5</v>
      </c>
      <c r="O152" s="244">
        <v>12.1</v>
      </c>
      <c r="P152" s="244">
        <v>11.3</v>
      </c>
      <c r="Q152" s="244">
        <v>12.1</v>
      </c>
      <c r="R152" s="244">
        <v>11.5</v>
      </c>
      <c r="S152" s="244">
        <v>11.3</v>
      </c>
      <c r="T152" s="244">
        <v>11.8</v>
      </c>
      <c r="U152" s="244">
        <v>11.3</v>
      </c>
      <c r="V152" s="244">
        <v>11.3</v>
      </c>
      <c r="W152" s="244" t="s">
        <v>261</v>
      </c>
      <c r="X152" s="244" t="s">
        <v>255</v>
      </c>
      <c r="Y152" s="244">
        <v>11.8</v>
      </c>
      <c r="Z152" s="244">
        <v>11.8</v>
      </c>
      <c r="AA152" s="244">
        <v>11.8</v>
      </c>
      <c r="AB152" s="244">
        <v>11.5</v>
      </c>
      <c r="AC152" s="244">
        <v>11.5</v>
      </c>
      <c r="AD152" s="244">
        <v>11.5</v>
      </c>
      <c r="AE152" s="244">
        <v>11.5</v>
      </c>
      <c r="AF152" s="244">
        <v>11.8</v>
      </c>
    </row>
    <row r="153" spans="2:32" s="256" customFormat="1" x14ac:dyDescent="0.25">
      <c r="B153" s="234">
        <v>4.1666666666666664E-2</v>
      </c>
      <c r="C153" s="244">
        <v>11.3</v>
      </c>
      <c r="D153" s="244">
        <v>11.8</v>
      </c>
      <c r="E153" s="244">
        <v>11.3</v>
      </c>
      <c r="F153" s="244">
        <v>11</v>
      </c>
      <c r="G153" s="244">
        <v>11</v>
      </c>
      <c r="H153" s="244">
        <v>11.3</v>
      </c>
      <c r="I153" s="244">
        <v>11.8</v>
      </c>
      <c r="J153" s="244">
        <v>11.8</v>
      </c>
      <c r="K153" s="244">
        <v>11.8</v>
      </c>
      <c r="L153" s="244">
        <v>11.8</v>
      </c>
      <c r="M153" s="244">
        <v>11.5</v>
      </c>
      <c r="N153" s="244">
        <v>10.7</v>
      </c>
      <c r="O153" s="244">
        <v>11.3</v>
      </c>
      <c r="P153" s="244">
        <v>11.5</v>
      </c>
      <c r="Q153" s="244">
        <v>11.5</v>
      </c>
      <c r="R153" s="244">
        <v>11</v>
      </c>
      <c r="S153" s="244">
        <v>11.3</v>
      </c>
      <c r="T153" s="244">
        <v>11.5</v>
      </c>
      <c r="U153" s="244">
        <v>11.5</v>
      </c>
      <c r="V153" s="244">
        <v>11.8</v>
      </c>
      <c r="W153" s="244" t="s">
        <v>261</v>
      </c>
      <c r="X153" s="244">
        <v>11.3</v>
      </c>
      <c r="Y153" s="244">
        <v>11.3</v>
      </c>
      <c r="Z153" s="244">
        <v>11.5</v>
      </c>
      <c r="AA153" s="244">
        <v>12.3</v>
      </c>
      <c r="AB153" s="244" t="s">
        <v>255</v>
      </c>
      <c r="AC153" s="244">
        <v>11.8</v>
      </c>
      <c r="AD153" s="244">
        <v>11.8</v>
      </c>
      <c r="AE153" s="244" t="s">
        <v>262</v>
      </c>
      <c r="AF153" s="244" t="s">
        <v>255</v>
      </c>
    </row>
    <row r="154" spans="2:32" s="256" customFormat="1" x14ac:dyDescent="0.25">
      <c r="B154" s="234">
        <v>8.3333333333333329E-2</v>
      </c>
      <c r="C154" s="244">
        <v>11.3</v>
      </c>
      <c r="D154" s="244">
        <v>11.8</v>
      </c>
      <c r="E154" s="244">
        <v>11.3</v>
      </c>
      <c r="F154" s="244">
        <v>11.3</v>
      </c>
      <c r="G154" s="244">
        <v>11.3</v>
      </c>
      <c r="H154" s="244">
        <v>11</v>
      </c>
      <c r="I154" s="244">
        <v>11.8</v>
      </c>
      <c r="J154" s="244">
        <v>11.5</v>
      </c>
      <c r="K154" s="244">
        <v>11.3</v>
      </c>
      <c r="L154" s="244">
        <v>11.8</v>
      </c>
      <c r="M154" s="244">
        <v>11</v>
      </c>
      <c r="N154" s="244">
        <v>10.7</v>
      </c>
      <c r="O154" s="244">
        <v>11.5</v>
      </c>
      <c r="P154" s="244">
        <v>11.3</v>
      </c>
      <c r="Q154" s="244">
        <v>11</v>
      </c>
      <c r="R154" s="244">
        <v>11.8</v>
      </c>
      <c r="S154" s="244">
        <v>11.5</v>
      </c>
      <c r="T154" s="244">
        <v>11.3</v>
      </c>
      <c r="U154" s="244">
        <v>11.3</v>
      </c>
      <c r="V154" s="244">
        <v>11.8</v>
      </c>
      <c r="W154" s="244">
        <v>11.5</v>
      </c>
      <c r="X154" s="244">
        <v>11.8</v>
      </c>
      <c r="Y154" s="244">
        <v>11.5</v>
      </c>
      <c r="Z154" s="244">
        <v>11.5</v>
      </c>
      <c r="AA154" s="244">
        <v>11.8</v>
      </c>
      <c r="AB154" s="244" t="s">
        <v>255</v>
      </c>
      <c r="AC154" s="244">
        <v>11.8</v>
      </c>
      <c r="AD154" s="244">
        <v>11.5</v>
      </c>
      <c r="AE154" s="244" t="s">
        <v>262</v>
      </c>
      <c r="AF154" s="244" t="s">
        <v>255</v>
      </c>
    </row>
    <row r="155" spans="2:32" s="256" customFormat="1" x14ac:dyDescent="0.25">
      <c r="B155" s="234">
        <v>0.125</v>
      </c>
      <c r="C155" s="244">
        <v>11.8</v>
      </c>
      <c r="D155" s="244">
        <v>11.5</v>
      </c>
      <c r="E155" s="244">
        <v>11.3</v>
      </c>
      <c r="F155" s="244">
        <v>11.5</v>
      </c>
      <c r="G155" s="244">
        <v>11.3</v>
      </c>
      <c r="H155" s="244">
        <v>11.3</v>
      </c>
      <c r="I155" s="244">
        <v>10.7</v>
      </c>
      <c r="J155" s="244">
        <v>11</v>
      </c>
      <c r="K155" s="244">
        <v>11.3</v>
      </c>
      <c r="L155" s="244">
        <v>11.5</v>
      </c>
      <c r="M155" s="244">
        <v>12.1</v>
      </c>
      <c r="N155" s="244">
        <v>11.5</v>
      </c>
      <c r="O155" s="244">
        <v>11.8</v>
      </c>
      <c r="P155" s="244">
        <v>11.5</v>
      </c>
      <c r="Q155" s="244">
        <v>11.8</v>
      </c>
      <c r="R155" s="244">
        <v>11.3</v>
      </c>
      <c r="S155" s="244">
        <v>11</v>
      </c>
      <c r="T155" s="244">
        <v>11</v>
      </c>
      <c r="U155" s="244">
        <v>11</v>
      </c>
      <c r="V155" s="244">
        <v>11</v>
      </c>
      <c r="W155" s="244">
        <v>11.5</v>
      </c>
      <c r="X155" s="244">
        <v>11.5</v>
      </c>
      <c r="Y155" s="244">
        <v>11.5</v>
      </c>
      <c r="Z155" s="244">
        <v>11.8</v>
      </c>
      <c r="AA155" s="244">
        <v>11.8</v>
      </c>
      <c r="AB155" s="244" t="s">
        <v>255</v>
      </c>
      <c r="AC155" s="244">
        <v>11.5</v>
      </c>
      <c r="AD155" s="244">
        <v>11.5</v>
      </c>
      <c r="AE155" s="244">
        <v>11.8</v>
      </c>
      <c r="AF155" s="244">
        <v>12.1</v>
      </c>
    </row>
    <row r="156" spans="2:32" s="256" customFormat="1" x14ac:dyDescent="0.25">
      <c r="B156" s="234">
        <v>0.16666666666666666</v>
      </c>
      <c r="C156" s="244">
        <v>11</v>
      </c>
      <c r="D156" s="244">
        <v>11</v>
      </c>
      <c r="E156" s="244">
        <v>11</v>
      </c>
      <c r="F156" s="244">
        <v>11.3</v>
      </c>
      <c r="G156" s="244">
        <v>11.3</v>
      </c>
      <c r="H156" s="244">
        <v>10.7</v>
      </c>
      <c r="I156" s="244">
        <v>11.3</v>
      </c>
      <c r="J156" s="244">
        <v>11.3</v>
      </c>
      <c r="K156" s="244">
        <v>11.5</v>
      </c>
      <c r="L156" s="244">
        <v>11.5</v>
      </c>
      <c r="M156" s="244">
        <v>11.5</v>
      </c>
      <c r="N156" s="244">
        <v>11</v>
      </c>
      <c r="O156" s="244">
        <v>11.3</v>
      </c>
      <c r="P156" s="244">
        <v>11.3</v>
      </c>
      <c r="Q156" s="244">
        <v>11.3</v>
      </c>
      <c r="R156" s="244">
        <v>11.3</v>
      </c>
      <c r="S156" s="244">
        <v>11.3</v>
      </c>
      <c r="T156" s="244">
        <v>11.3</v>
      </c>
      <c r="U156" s="244">
        <v>11.3</v>
      </c>
      <c r="V156" s="244">
        <v>11.3</v>
      </c>
      <c r="W156" s="244">
        <v>11.5</v>
      </c>
      <c r="X156" s="244">
        <v>11.3</v>
      </c>
      <c r="Y156" s="244">
        <v>11.8</v>
      </c>
      <c r="Z156" s="244">
        <v>11.5</v>
      </c>
      <c r="AA156" s="244">
        <v>11.8</v>
      </c>
      <c r="AB156" s="244">
        <v>11.8</v>
      </c>
      <c r="AC156" s="244">
        <v>11.5</v>
      </c>
      <c r="AD156" s="244">
        <v>11.8</v>
      </c>
      <c r="AE156" s="244">
        <v>12.1</v>
      </c>
      <c r="AF156" s="244">
        <v>11.8</v>
      </c>
    </row>
    <row r="157" spans="2:32" s="256" customFormat="1" x14ac:dyDescent="0.25">
      <c r="B157" s="234">
        <v>0.20833333333333334</v>
      </c>
      <c r="C157" s="244">
        <v>11.5</v>
      </c>
      <c r="D157" s="244">
        <v>11.5</v>
      </c>
      <c r="E157" s="244">
        <v>11.5</v>
      </c>
      <c r="F157" s="244">
        <v>11.3</v>
      </c>
      <c r="G157" s="244">
        <v>11</v>
      </c>
      <c r="H157" s="244">
        <v>11.5</v>
      </c>
      <c r="I157" s="244">
        <v>11</v>
      </c>
      <c r="J157" s="244">
        <v>11.5</v>
      </c>
      <c r="K157" s="244">
        <v>11.8</v>
      </c>
      <c r="L157" s="244">
        <v>11</v>
      </c>
      <c r="M157" s="244" t="s">
        <v>249</v>
      </c>
      <c r="N157" s="244">
        <v>11</v>
      </c>
      <c r="O157" s="244">
        <v>11.5</v>
      </c>
      <c r="P157" s="244">
        <v>11</v>
      </c>
      <c r="Q157" s="244">
        <v>11.5</v>
      </c>
      <c r="R157" s="244">
        <v>11.3</v>
      </c>
      <c r="S157" s="244">
        <v>11.5</v>
      </c>
      <c r="T157" s="244">
        <v>11</v>
      </c>
      <c r="U157" s="244">
        <v>11</v>
      </c>
      <c r="V157" s="244">
        <v>11.3</v>
      </c>
      <c r="W157" s="244">
        <v>11.3</v>
      </c>
      <c r="X157" s="244">
        <v>11.5</v>
      </c>
      <c r="Y157" s="244">
        <v>11.5</v>
      </c>
      <c r="Z157" s="244">
        <v>11.5</v>
      </c>
      <c r="AA157" s="244" t="s">
        <v>255</v>
      </c>
      <c r="AB157" s="244">
        <v>11.8</v>
      </c>
      <c r="AC157" s="244">
        <v>11.8</v>
      </c>
      <c r="AD157" s="244">
        <v>11.8</v>
      </c>
      <c r="AE157" s="244">
        <v>11.5</v>
      </c>
      <c r="AF157" s="244">
        <v>11.8</v>
      </c>
    </row>
    <row r="158" spans="2:32" s="256" customFormat="1" x14ac:dyDescent="0.25">
      <c r="B158" s="234">
        <v>0.25</v>
      </c>
      <c r="C158" s="244">
        <v>11.3</v>
      </c>
      <c r="D158" s="244">
        <v>11.8</v>
      </c>
      <c r="E158" s="244">
        <v>10.7</v>
      </c>
      <c r="F158" s="244">
        <v>11</v>
      </c>
      <c r="G158" s="244">
        <v>11.3</v>
      </c>
      <c r="H158" s="244">
        <v>11.8</v>
      </c>
      <c r="I158" s="244">
        <v>11</v>
      </c>
      <c r="J158" s="244">
        <v>11.3</v>
      </c>
      <c r="K158" s="244">
        <v>11.5</v>
      </c>
      <c r="L158" s="244">
        <v>11.3</v>
      </c>
      <c r="M158" s="244" t="s">
        <v>249</v>
      </c>
      <c r="N158" s="244">
        <v>11.3</v>
      </c>
      <c r="O158" s="244">
        <v>11.8</v>
      </c>
      <c r="P158" s="244">
        <v>11.5</v>
      </c>
      <c r="Q158" s="244">
        <v>11.5</v>
      </c>
      <c r="R158" s="244">
        <v>11.5</v>
      </c>
      <c r="S158" s="244">
        <v>11.5</v>
      </c>
      <c r="T158" s="244">
        <v>11.3</v>
      </c>
      <c r="U158" s="244">
        <v>11.5</v>
      </c>
      <c r="V158" s="244">
        <v>11.5</v>
      </c>
      <c r="W158" s="244">
        <v>11.5</v>
      </c>
      <c r="X158" s="244">
        <v>11.5</v>
      </c>
      <c r="Y158" s="244">
        <v>11.8</v>
      </c>
      <c r="Z158" s="244">
        <v>11.8</v>
      </c>
      <c r="AA158" s="244">
        <v>11.5</v>
      </c>
      <c r="AB158" s="244">
        <v>12.1</v>
      </c>
      <c r="AC158" s="244">
        <v>11.8</v>
      </c>
      <c r="AD158" s="244">
        <v>11.8</v>
      </c>
      <c r="AE158" s="244">
        <v>11.8</v>
      </c>
      <c r="AF158" s="244">
        <v>12.1</v>
      </c>
    </row>
    <row r="159" spans="2:32" s="256" customFormat="1" x14ac:dyDescent="0.25">
      <c r="B159" s="234">
        <v>0.29166666666666669</v>
      </c>
      <c r="C159" s="244">
        <v>11.5</v>
      </c>
      <c r="D159" s="244">
        <v>11.8</v>
      </c>
      <c r="E159" s="244">
        <v>11.8</v>
      </c>
      <c r="F159" s="244">
        <v>11.8</v>
      </c>
      <c r="G159" s="244">
        <v>11.5</v>
      </c>
      <c r="H159" s="244">
        <v>11.5</v>
      </c>
      <c r="I159" s="244">
        <v>11.5</v>
      </c>
      <c r="J159" s="244">
        <v>11.8</v>
      </c>
      <c r="K159" s="244">
        <v>11.3</v>
      </c>
      <c r="L159" s="244">
        <v>11.3</v>
      </c>
      <c r="M159" s="244" t="s">
        <v>249</v>
      </c>
      <c r="N159" s="244">
        <v>11.8</v>
      </c>
      <c r="O159" s="244">
        <v>11</v>
      </c>
      <c r="P159" s="244">
        <v>11.5</v>
      </c>
      <c r="Q159" s="244">
        <v>12.1</v>
      </c>
      <c r="R159" s="244">
        <v>11.3</v>
      </c>
      <c r="S159" s="244">
        <v>11.5</v>
      </c>
      <c r="T159" s="244">
        <v>11.3</v>
      </c>
      <c r="U159" s="244">
        <v>11.5</v>
      </c>
      <c r="V159" s="244">
        <v>11.5</v>
      </c>
      <c r="W159" s="244">
        <v>11.5</v>
      </c>
      <c r="X159" s="244">
        <v>11.8</v>
      </c>
      <c r="Y159" s="244">
        <v>11.8</v>
      </c>
      <c r="Z159" s="244">
        <v>11.8</v>
      </c>
      <c r="AA159" s="244">
        <v>11.8</v>
      </c>
      <c r="AB159" s="244">
        <v>12.1</v>
      </c>
      <c r="AC159" s="244">
        <v>11.8</v>
      </c>
      <c r="AD159" s="244">
        <v>11.5</v>
      </c>
      <c r="AE159" s="244" t="s">
        <v>262</v>
      </c>
      <c r="AF159" s="244">
        <v>11.8</v>
      </c>
    </row>
    <row r="160" spans="2:32" s="256" customFormat="1" x14ac:dyDescent="0.25">
      <c r="B160" s="234">
        <v>0.33333333333333331</v>
      </c>
      <c r="C160" s="244">
        <v>11.3</v>
      </c>
      <c r="D160" s="244">
        <v>12.1</v>
      </c>
      <c r="E160" s="244">
        <v>11.5</v>
      </c>
      <c r="F160" s="244">
        <v>11.3</v>
      </c>
      <c r="G160" s="244">
        <v>12.1</v>
      </c>
      <c r="H160" s="244">
        <v>12.1</v>
      </c>
      <c r="I160" s="244">
        <v>11.5</v>
      </c>
      <c r="J160" s="244">
        <v>11.5</v>
      </c>
      <c r="K160" s="244">
        <v>12.3</v>
      </c>
      <c r="L160" s="244">
        <v>11.3</v>
      </c>
      <c r="M160" s="244">
        <v>11.8</v>
      </c>
      <c r="N160" s="244">
        <v>11.8</v>
      </c>
      <c r="O160" s="244">
        <v>12.6</v>
      </c>
      <c r="P160" s="244">
        <v>11.3</v>
      </c>
      <c r="Q160" s="244">
        <v>11.8</v>
      </c>
      <c r="R160" s="244">
        <v>11.5</v>
      </c>
      <c r="S160" s="244">
        <v>11.3</v>
      </c>
      <c r="T160" s="244">
        <v>11.8</v>
      </c>
      <c r="U160" s="244">
        <v>11.3</v>
      </c>
      <c r="V160" s="244">
        <v>11.8</v>
      </c>
      <c r="W160" s="244">
        <v>11.5</v>
      </c>
      <c r="X160" s="244">
        <v>11.5</v>
      </c>
      <c r="Y160" s="244">
        <v>11.8</v>
      </c>
      <c r="Z160" s="244">
        <v>11.8</v>
      </c>
      <c r="AA160" s="244">
        <v>12.1</v>
      </c>
      <c r="AB160" s="244">
        <v>11.8</v>
      </c>
      <c r="AC160" s="244">
        <v>12.1</v>
      </c>
      <c r="AD160" s="244">
        <v>11.8</v>
      </c>
      <c r="AE160" s="244" t="s">
        <v>262</v>
      </c>
      <c r="AF160" s="244">
        <v>12.1</v>
      </c>
    </row>
    <row r="161" spans="2:35" s="256" customFormat="1" x14ac:dyDescent="0.25">
      <c r="B161" s="234">
        <v>0.375</v>
      </c>
      <c r="C161" s="244">
        <v>11.8</v>
      </c>
      <c r="D161" s="244">
        <v>11.8</v>
      </c>
      <c r="E161" s="244">
        <v>11.5</v>
      </c>
      <c r="F161" s="244">
        <v>12.1</v>
      </c>
      <c r="G161" s="244">
        <v>12.1</v>
      </c>
      <c r="H161" s="244">
        <v>11.8</v>
      </c>
      <c r="I161" s="244">
        <v>11.3</v>
      </c>
      <c r="J161" s="244">
        <v>11</v>
      </c>
      <c r="K161" s="244">
        <v>11.5</v>
      </c>
      <c r="L161" s="244">
        <v>11.5</v>
      </c>
      <c r="M161" s="244">
        <v>12.1</v>
      </c>
      <c r="N161" s="244">
        <v>11.3</v>
      </c>
      <c r="O161" s="244">
        <v>11.8</v>
      </c>
      <c r="P161" s="244">
        <v>11.8</v>
      </c>
      <c r="Q161" s="244">
        <v>12.1</v>
      </c>
      <c r="R161" s="244">
        <v>11.5</v>
      </c>
      <c r="S161" s="244">
        <v>11.3</v>
      </c>
      <c r="T161" s="244">
        <v>11.8</v>
      </c>
      <c r="U161" s="244">
        <v>11.5</v>
      </c>
      <c r="V161" s="244">
        <v>11.5</v>
      </c>
      <c r="W161" s="244">
        <v>12.1</v>
      </c>
      <c r="X161" s="244">
        <v>11.5</v>
      </c>
      <c r="Y161" s="244">
        <v>11.5</v>
      </c>
      <c r="Z161" s="244" t="s">
        <v>255</v>
      </c>
      <c r="AA161" s="244">
        <v>12.1</v>
      </c>
      <c r="AB161" s="244">
        <v>11.8</v>
      </c>
      <c r="AC161" s="244">
        <v>11.8</v>
      </c>
      <c r="AD161" s="244">
        <v>11.5</v>
      </c>
      <c r="AE161" s="244">
        <v>12.1</v>
      </c>
      <c r="AF161" s="244">
        <v>11.8</v>
      </c>
    </row>
    <row r="162" spans="2:35" s="256" customFormat="1" x14ac:dyDescent="0.25">
      <c r="B162" s="234">
        <v>0.41666666666666669</v>
      </c>
      <c r="C162" s="244">
        <v>12.1</v>
      </c>
      <c r="D162" s="244">
        <v>11.8</v>
      </c>
      <c r="E162" s="244">
        <v>11.5</v>
      </c>
      <c r="F162" s="244">
        <v>11.3</v>
      </c>
      <c r="G162" s="244">
        <v>11.8</v>
      </c>
      <c r="H162" s="244">
        <v>12.1</v>
      </c>
      <c r="I162" s="244">
        <v>11.8</v>
      </c>
      <c r="J162" s="244">
        <v>11.8</v>
      </c>
      <c r="K162" s="244">
        <v>11.5</v>
      </c>
      <c r="L162" s="244">
        <v>11.5</v>
      </c>
      <c r="M162" s="244">
        <v>11.5</v>
      </c>
      <c r="N162" s="244">
        <v>11.8</v>
      </c>
      <c r="O162" s="244">
        <v>11.5</v>
      </c>
      <c r="P162" s="244">
        <v>11.3</v>
      </c>
      <c r="Q162" s="244">
        <v>11.8</v>
      </c>
      <c r="R162" s="244">
        <v>11.8</v>
      </c>
      <c r="S162" s="244">
        <v>11.5</v>
      </c>
      <c r="T162" s="244">
        <v>11.5</v>
      </c>
      <c r="U162" s="244">
        <v>11.5</v>
      </c>
      <c r="V162" s="244">
        <v>11.8</v>
      </c>
      <c r="W162" s="244">
        <v>11.3</v>
      </c>
      <c r="X162" s="244">
        <v>11.5</v>
      </c>
      <c r="Y162" s="244">
        <v>11.5</v>
      </c>
      <c r="Z162" s="244" t="s">
        <v>255</v>
      </c>
      <c r="AA162" s="244">
        <v>11.8</v>
      </c>
      <c r="AB162" s="244">
        <v>12.1</v>
      </c>
      <c r="AC162" s="244">
        <v>12.1</v>
      </c>
      <c r="AD162" s="244">
        <v>11.5</v>
      </c>
      <c r="AE162" s="244">
        <v>11.8</v>
      </c>
      <c r="AF162" s="244">
        <v>11.8</v>
      </c>
    </row>
    <row r="163" spans="2:35" s="256" customFormat="1" x14ac:dyDescent="0.25">
      <c r="B163" s="234">
        <v>0.45833333333333331</v>
      </c>
      <c r="C163" s="244">
        <v>11</v>
      </c>
      <c r="D163" s="244">
        <v>11.5</v>
      </c>
      <c r="E163" s="244" t="s">
        <v>255</v>
      </c>
      <c r="F163" s="244">
        <v>12.1</v>
      </c>
      <c r="G163" s="244">
        <v>11.3</v>
      </c>
      <c r="H163" s="244">
        <v>11</v>
      </c>
      <c r="I163" s="244">
        <v>11.5</v>
      </c>
      <c r="J163" s="244">
        <v>11.8</v>
      </c>
      <c r="K163" s="244">
        <v>12.1</v>
      </c>
      <c r="L163" s="244">
        <v>11.3</v>
      </c>
      <c r="M163" s="244">
        <v>11</v>
      </c>
      <c r="N163" s="244">
        <v>11.3</v>
      </c>
      <c r="O163" s="244">
        <v>11.5</v>
      </c>
      <c r="P163" s="244">
        <v>12.1</v>
      </c>
      <c r="Q163" s="244">
        <v>11.3</v>
      </c>
      <c r="R163" s="244">
        <v>11.3</v>
      </c>
      <c r="S163" s="244">
        <v>11.8</v>
      </c>
      <c r="T163" s="244">
        <v>11</v>
      </c>
      <c r="U163" s="244">
        <v>11.5</v>
      </c>
      <c r="V163" s="244">
        <v>12.3</v>
      </c>
      <c r="W163" s="244">
        <v>10.5</v>
      </c>
      <c r="X163" s="244">
        <v>11.8</v>
      </c>
      <c r="Y163" s="244">
        <v>11.8</v>
      </c>
      <c r="Z163" s="244">
        <v>11.5</v>
      </c>
      <c r="AA163" s="244">
        <v>11.8</v>
      </c>
      <c r="AB163" s="244">
        <v>11.5</v>
      </c>
      <c r="AC163" s="244">
        <v>11.8</v>
      </c>
      <c r="AD163" s="244">
        <v>11.8</v>
      </c>
      <c r="AE163" s="244" t="s">
        <v>262</v>
      </c>
      <c r="AF163" s="244">
        <v>11.8</v>
      </c>
    </row>
    <row r="164" spans="2:35" s="256" customFormat="1" x14ac:dyDescent="0.25">
      <c r="B164" s="234">
        <v>0.5</v>
      </c>
      <c r="C164" s="244">
        <v>11.5</v>
      </c>
      <c r="D164" s="244">
        <v>11.8</v>
      </c>
      <c r="E164" s="244">
        <v>11.8</v>
      </c>
      <c r="F164" s="244">
        <v>11</v>
      </c>
      <c r="G164" s="244">
        <v>11.3</v>
      </c>
      <c r="H164" s="244">
        <v>11.8</v>
      </c>
      <c r="I164" s="244">
        <v>11.5</v>
      </c>
      <c r="J164" s="244">
        <v>12.1</v>
      </c>
      <c r="K164" s="244">
        <v>11.8</v>
      </c>
      <c r="L164" s="244">
        <v>11.3</v>
      </c>
      <c r="M164" s="244">
        <v>11.3</v>
      </c>
      <c r="N164" s="244">
        <v>11.8</v>
      </c>
      <c r="O164" s="244">
        <v>11.5</v>
      </c>
      <c r="P164" s="244">
        <v>11.3</v>
      </c>
      <c r="Q164" s="244">
        <v>12.1</v>
      </c>
      <c r="R164" s="244">
        <v>11.3</v>
      </c>
      <c r="S164" s="244">
        <v>11</v>
      </c>
      <c r="T164" s="244">
        <v>11</v>
      </c>
      <c r="U164" s="244">
        <v>11.8</v>
      </c>
      <c r="V164" s="244">
        <v>11.5</v>
      </c>
      <c r="W164" s="244">
        <v>11.3</v>
      </c>
      <c r="X164" s="244">
        <v>11.3</v>
      </c>
      <c r="Y164" s="244">
        <v>11.5</v>
      </c>
      <c r="Z164" s="244">
        <v>11.8</v>
      </c>
      <c r="AA164" s="244">
        <v>11.5</v>
      </c>
      <c r="AB164" s="244">
        <v>12.1</v>
      </c>
      <c r="AC164" s="244">
        <v>11.8</v>
      </c>
      <c r="AD164" s="244">
        <v>11.8</v>
      </c>
      <c r="AE164" s="244">
        <v>11.5</v>
      </c>
      <c r="AF164" s="244" t="s">
        <v>255</v>
      </c>
    </row>
    <row r="165" spans="2:35" s="256" customFormat="1" x14ac:dyDescent="0.25">
      <c r="B165" s="234">
        <v>0.54166666666666663</v>
      </c>
      <c r="C165" s="244">
        <v>11.5</v>
      </c>
      <c r="D165" s="244">
        <v>11</v>
      </c>
      <c r="E165" s="244">
        <v>11.3</v>
      </c>
      <c r="F165" s="244">
        <v>11.5</v>
      </c>
      <c r="G165" s="244">
        <v>11.3</v>
      </c>
      <c r="H165" s="244">
        <v>11.5</v>
      </c>
      <c r="I165" s="244">
        <v>11.5</v>
      </c>
      <c r="J165" s="244">
        <v>11.5</v>
      </c>
      <c r="K165" s="244">
        <v>12.1</v>
      </c>
      <c r="L165" s="244">
        <v>11.5</v>
      </c>
      <c r="M165" s="244">
        <v>11.3</v>
      </c>
      <c r="N165" s="244">
        <v>11</v>
      </c>
      <c r="O165" s="244">
        <v>11.8</v>
      </c>
      <c r="P165" s="244">
        <v>11</v>
      </c>
      <c r="Q165" s="244" t="s">
        <v>261</v>
      </c>
      <c r="R165" s="244">
        <v>11.5</v>
      </c>
      <c r="S165" s="244">
        <v>11.3</v>
      </c>
      <c r="T165" s="244">
        <v>11.5</v>
      </c>
      <c r="U165" s="244">
        <v>11.3</v>
      </c>
      <c r="V165" s="244">
        <v>11.5</v>
      </c>
      <c r="W165" s="244">
        <v>11.5</v>
      </c>
      <c r="X165" s="244">
        <v>11.3</v>
      </c>
      <c r="Y165" s="244">
        <v>11.8</v>
      </c>
      <c r="Z165" s="244">
        <v>12.1</v>
      </c>
      <c r="AA165" s="244">
        <v>11.8</v>
      </c>
      <c r="AB165" s="244">
        <v>11.8</v>
      </c>
      <c r="AC165" s="244">
        <v>11.8</v>
      </c>
      <c r="AD165" s="244">
        <v>11.5</v>
      </c>
      <c r="AE165" s="244">
        <v>11.5</v>
      </c>
      <c r="AF165" s="244" t="s">
        <v>255</v>
      </c>
    </row>
    <row r="166" spans="2:35" s="256" customFormat="1" x14ac:dyDescent="0.25">
      <c r="B166" s="234">
        <v>0.58333333333333337</v>
      </c>
      <c r="C166" s="244">
        <v>11.8</v>
      </c>
      <c r="D166" s="244">
        <v>11.3</v>
      </c>
      <c r="E166" s="244">
        <v>10.7</v>
      </c>
      <c r="F166" s="244">
        <v>11.3</v>
      </c>
      <c r="G166" s="244">
        <v>11</v>
      </c>
      <c r="H166" s="244">
        <v>11.3</v>
      </c>
      <c r="I166" s="244" t="s">
        <v>255</v>
      </c>
      <c r="J166" s="244">
        <v>11.5</v>
      </c>
      <c r="K166" s="244">
        <v>11.3</v>
      </c>
      <c r="L166" s="244">
        <v>11.8</v>
      </c>
      <c r="M166" s="244">
        <v>11.5</v>
      </c>
      <c r="N166" s="244">
        <v>11.3</v>
      </c>
      <c r="O166" s="244">
        <v>11.3</v>
      </c>
      <c r="P166" s="244">
        <v>11.8</v>
      </c>
      <c r="Q166" s="244">
        <v>11.5</v>
      </c>
      <c r="R166" s="244">
        <v>11.8</v>
      </c>
      <c r="S166" s="244">
        <v>11.8</v>
      </c>
      <c r="T166" s="244">
        <v>11.8</v>
      </c>
      <c r="U166" s="244">
        <v>11.3</v>
      </c>
      <c r="V166" s="244">
        <v>11</v>
      </c>
      <c r="W166" s="244">
        <v>11.5</v>
      </c>
      <c r="X166" s="244">
        <v>11.5</v>
      </c>
      <c r="Y166" s="244">
        <v>11.5</v>
      </c>
      <c r="Z166" s="244">
        <v>11.5</v>
      </c>
      <c r="AA166" s="244">
        <v>11.5</v>
      </c>
      <c r="AB166" s="244">
        <v>11.5</v>
      </c>
      <c r="AC166" s="244" t="s">
        <v>255</v>
      </c>
      <c r="AD166" s="244">
        <v>11.5</v>
      </c>
      <c r="AE166" s="244">
        <v>11.8</v>
      </c>
      <c r="AF166" s="244">
        <v>11.5</v>
      </c>
    </row>
    <row r="167" spans="2:35" s="256" customFormat="1" x14ac:dyDescent="0.25">
      <c r="B167" s="234">
        <v>0.625</v>
      </c>
      <c r="C167" s="244">
        <v>11.5</v>
      </c>
      <c r="D167" s="244">
        <v>11.3</v>
      </c>
      <c r="E167" s="244">
        <v>11.5</v>
      </c>
      <c r="F167" s="244">
        <v>11.3</v>
      </c>
      <c r="G167" s="244">
        <v>11</v>
      </c>
      <c r="H167" s="244">
        <v>11</v>
      </c>
      <c r="I167" s="244">
        <v>11.8</v>
      </c>
      <c r="J167" s="244">
        <v>11.3</v>
      </c>
      <c r="K167" s="244">
        <v>12.1</v>
      </c>
      <c r="L167" s="244">
        <v>11.5</v>
      </c>
      <c r="M167" s="244">
        <v>11.3</v>
      </c>
      <c r="N167" s="244">
        <v>10.7</v>
      </c>
      <c r="O167" s="244">
        <v>11.5</v>
      </c>
      <c r="P167" s="244">
        <v>11.3</v>
      </c>
      <c r="Q167" s="244">
        <v>11.5</v>
      </c>
      <c r="R167" s="244">
        <v>11</v>
      </c>
      <c r="S167" s="244">
        <v>11.5</v>
      </c>
      <c r="T167" s="244">
        <v>11.5</v>
      </c>
      <c r="U167" s="244">
        <v>12.1</v>
      </c>
      <c r="V167" s="244">
        <v>11.5</v>
      </c>
      <c r="W167" s="244">
        <v>11.5</v>
      </c>
      <c r="X167" s="244">
        <v>11.3</v>
      </c>
      <c r="Y167" s="244">
        <v>11.3</v>
      </c>
      <c r="Z167" s="244">
        <v>11.5</v>
      </c>
      <c r="AA167" s="244">
        <v>11.8</v>
      </c>
      <c r="AB167" s="244">
        <v>11.8</v>
      </c>
      <c r="AC167" s="244">
        <v>11.5</v>
      </c>
      <c r="AD167" s="244">
        <v>11.8</v>
      </c>
      <c r="AE167" s="244">
        <v>11.8</v>
      </c>
      <c r="AF167" s="244">
        <v>11.8</v>
      </c>
    </row>
    <row r="168" spans="2:35" s="256" customFormat="1" x14ac:dyDescent="0.25">
      <c r="B168" s="234">
        <v>0.66666666666666663</v>
      </c>
      <c r="C168" s="244">
        <v>11.3</v>
      </c>
      <c r="D168" s="244">
        <v>11.3</v>
      </c>
      <c r="E168" s="244">
        <v>11.5</v>
      </c>
      <c r="F168" s="244">
        <v>11</v>
      </c>
      <c r="G168" s="244">
        <v>11</v>
      </c>
      <c r="H168" s="244">
        <v>11.5</v>
      </c>
      <c r="I168" s="244">
        <v>11.3</v>
      </c>
      <c r="J168" s="244">
        <v>11.3</v>
      </c>
      <c r="K168" s="244">
        <v>12.8</v>
      </c>
      <c r="L168" s="244">
        <v>11.5</v>
      </c>
      <c r="M168" s="244">
        <v>11.5</v>
      </c>
      <c r="N168" s="244">
        <v>11.3</v>
      </c>
      <c r="O168" s="244">
        <v>11.3</v>
      </c>
      <c r="P168" s="244">
        <v>11.3</v>
      </c>
      <c r="Q168" s="244">
        <v>11.5</v>
      </c>
      <c r="R168" s="244">
        <v>11.5</v>
      </c>
      <c r="S168" s="244">
        <v>11</v>
      </c>
      <c r="T168" s="244">
        <v>11.8</v>
      </c>
      <c r="U168" s="244">
        <v>12.3</v>
      </c>
      <c r="V168" s="244">
        <v>11.8</v>
      </c>
      <c r="W168" s="244" t="s">
        <v>255</v>
      </c>
      <c r="X168" s="244">
        <v>11.3</v>
      </c>
      <c r="Y168" s="244">
        <v>11.8</v>
      </c>
      <c r="Z168" s="244">
        <v>11.8</v>
      </c>
      <c r="AA168" s="244">
        <v>11.8</v>
      </c>
      <c r="AB168" s="244">
        <v>11.8</v>
      </c>
      <c r="AC168" s="244">
        <v>11.5</v>
      </c>
      <c r="AD168" s="244">
        <v>11.5</v>
      </c>
      <c r="AE168" s="244">
        <v>11.8</v>
      </c>
      <c r="AF168" s="244">
        <v>12.1</v>
      </c>
    </row>
    <row r="169" spans="2:35" s="256" customFormat="1" x14ac:dyDescent="0.25">
      <c r="B169" s="234">
        <v>0.70833333333333337</v>
      </c>
      <c r="C169" s="244">
        <v>11.8</v>
      </c>
      <c r="D169" s="244">
        <v>11.8</v>
      </c>
      <c r="E169" s="244">
        <v>11.3</v>
      </c>
      <c r="F169" s="244">
        <v>11.5</v>
      </c>
      <c r="G169" s="244">
        <v>11.5</v>
      </c>
      <c r="H169" s="244">
        <v>12.1</v>
      </c>
      <c r="I169" s="244">
        <v>11.8</v>
      </c>
      <c r="J169" s="244">
        <v>11.8</v>
      </c>
      <c r="K169" s="244">
        <v>11.3</v>
      </c>
      <c r="L169" s="244">
        <v>12.1</v>
      </c>
      <c r="M169" s="244">
        <v>11.3</v>
      </c>
      <c r="N169" s="244">
        <v>11.5</v>
      </c>
      <c r="O169" s="244">
        <v>11.8</v>
      </c>
      <c r="P169" s="244">
        <v>11.5</v>
      </c>
      <c r="Q169" s="244">
        <v>11.8</v>
      </c>
      <c r="R169" s="244">
        <v>11.5</v>
      </c>
      <c r="S169" s="244">
        <v>11.5</v>
      </c>
      <c r="T169" s="244">
        <v>11.3</v>
      </c>
      <c r="U169" s="244">
        <v>11.8</v>
      </c>
      <c r="V169" s="244">
        <v>11.5</v>
      </c>
      <c r="W169" s="244">
        <v>11.3</v>
      </c>
      <c r="X169" s="244">
        <v>11.5</v>
      </c>
      <c r="Y169" s="244">
        <v>12.6</v>
      </c>
      <c r="Z169" s="244">
        <v>11.5</v>
      </c>
      <c r="AA169" s="244">
        <v>11.8</v>
      </c>
      <c r="AB169" s="244">
        <v>11.5</v>
      </c>
      <c r="AC169" s="244">
        <v>11.8</v>
      </c>
      <c r="AD169" s="244">
        <v>12.1</v>
      </c>
      <c r="AE169" s="244" t="s">
        <v>255</v>
      </c>
      <c r="AF169" s="244">
        <v>11.8</v>
      </c>
    </row>
    <row r="170" spans="2:35" s="256" customFormat="1" x14ac:dyDescent="0.25">
      <c r="B170" s="234">
        <v>0.75</v>
      </c>
      <c r="C170" s="244">
        <v>12.3</v>
      </c>
      <c r="D170" s="244">
        <v>11.8</v>
      </c>
      <c r="E170" s="244">
        <v>11.8</v>
      </c>
      <c r="F170" s="244">
        <v>11</v>
      </c>
      <c r="G170" s="244">
        <v>11</v>
      </c>
      <c r="H170" s="244">
        <v>11.5</v>
      </c>
      <c r="I170" s="244">
        <v>11.8</v>
      </c>
      <c r="J170" s="244">
        <v>11</v>
      </c>
      <c r="K170" s="244">
        <v>12.3</v>
      </c>
      <c r="L170" s="244">
        <v>11.3</v>
      </c>
      <c r="M170" s="244">
        <v>11</v>
      </c>
      <c r="N170" s="244">
        <v>11.5</v>
      </c>
      <c r="O170" s="244">
        <v>11.8</v>
      </c>
      <c r="P170" s="244">
        <v>11</v>
      </c>
      <c r="Q170" s="244">
        <v>11.5</v>
      </c>
      <c r="R170" s="244">
        <v>11.5</v>
      </c>
      <c r="S170" s="244">
        <v>11.5</v>
      </c>
      <c r="T170" s="244">
        <v>11.3</v>
      </c>
      <c r="U170" s="244">
        <v>11.8</v>
      </c>
      <c r="V170" s="244">
        <v>12.3</v>
      </c>
      <c r="W170" s="244">
        <v>11.3</v>
      </c>
      <c r="X170" s="244">
        <v>11.5</v>
      </c>
      <c r="Y170" s="244">
        <v>11.8</v>
      </c>
      <c r="Z170" s="244">
        <v>11.5</v>
      </c>
      <c r="AA170" s="244" t="s">
        <v>255</v>
      </c>
      <c r="AB170" s="244">
        <v>11.5</v>
      </c>
      <c r="AC170" s="244">
        <v>11.8</v>
      </c>
      <c r="AD170" s="244">
        <v>11.8</v>
      </c>
      <c r="AE170" s="244" t="s">
        <v>255</v>
      </c>
      <c r="AF170" s="244">
        <v>11.8</v>
      </c>
    </row>
    <row r="171" spans="2:35" s="256" customFormat="1" x14ac:dyDescent="0.25">
      <c r="B171" s="234">
        <v>0.79166666666666663</v>
      </c>
      <c r="C171" s="244">
        <v>11.3</v>
      </c>
      <c r="D171" s="244">
        <v>11.3</v>
      </c>
      <c r="E171" s="244">
        <v>11.5</v>
      </c>
      <c r="F171" s="244">
        <v>11.3</v>
      </c>
      <c r="G171" s="244">
        <v>11.3</v>
      </c>
      <c r="H171" s="244">
        <v>11</v>
      </c>
      <c r="I171" s="244">
        <v>11.5</v>
      </c>
      <c r="J171" s="244">
        <v>10.7</v>
      </c>
      <c r="K171" s="244">
        <v>11.8</v>
      </c>
      <c r="L171" s="244">
        <v>11.5</v>
      </c>
      <c r="M171" s="244">
        <v>11.3</v>
      </c>
      <c r="N171" s="244">
        <v>11.3</v>
      </c>
      <c r="O171" s="244">
        <v>11.8</v>
      </c>
      <c r="P171" s="244">
        <v>11.5</v>
      </c>
      <c r="Q171" s="244">
        <v>11.5</v>
      </c>
      <c r="R171" s="244">
        <v>11.8</v>
      </c>
      <c r="S171" s="244">
        <v>11.8</v>
      </c>
      <c r="T171" s="244">
        <v>11</v>
      </c>
      <c r="U171" s="244">
        <v>11.3</v>
      </c>
      <c r="V171" s="244">
        <v>11.8</v>
      </c>
      <c r="W171" s="244">
        <v>11.8</v>
      </c>
      <c r="X171" s="244">
        <v>11.5</v>
      </c>
      <c r="Y171" s="244">
        <v>12.1</v>
      </c>
      <c r="Z171" s="244">
        <v>11.8</v>
      </c>
      <c r="AA171" s="244">
        <v>11.5</v>
      </c>
      <c r="AB171" s="244">
        <v>11.5</v>
      </c>
      <c r="AC171" s="244">
        <v>11.8</v>
      </c>
      <c r="AD171" s="244">
        <v>11.3</v>
      </c>
      <c r="AE171" s="244" t="s">
        <v>255</v>
      </c>
      <c r="AF171" s="244">
        <v>11.8</v>
      </c>
    </row>
    <row r="172" spans="2:35" s="256" customFormat="1" x14ac:dyDescent="0.25">
      <c r="B172" s="234">
        <v>0.83333333333333337</v>
      </c>
      <c r="C172" s="244">
        <v>11.3</v>
      </c>
      <c r="D172" s="244">
        <v>11</v>
      </c>
      <c r="E172" s="244">
        <v>11.3</v>
      </c>
      <c r="F172" s="244">
        <v>11.5</v>
      </c>
      <c r="G172" s="244">
        <v>11.3</v>
      </c>
      <c r="H172" s="244">
        <v>11</v>
      </c>
      <c r="I172" s="244">
        <v>11.8</v>
      </c>
      <c r="J172" s="244">
        <v>11.5</v>
      </c>
      <c r="K172" s="244">
        <v>11.5</v>
      </c>
      <c r="L172" s="244">
        <v>11</v>
      </c>
      <c r="M172" s="244">
        <v>12.8</v>
      </c>
      <c r="N172" s="244">
        <v>11.5</v>
      </c>
      <c r="O172" s="244" t="s">
        <v>255</v>
      </c>
      <c r="P172" s="244">
        <v>11.5</v>
      </c>
      <c r="Q172" s="244">
        <v>11.8</v>
      </c>
      <c r="R172" s="244">
        <v>11.5</v>
      </c>
      <c r="S172" s="244">
        <v>11</v>
      </c>
      <c r="T172" s="244">
        <v>11.3</v>
      </c>
      <c r="U172" s="244">
        <v>11.3</v>
      </c>
      <c r="V172" s="244">
        <v>11.8</v>
      </c>
      <c r="W172" s="244">
        <v>11.5</v>
      </c>
      <c r="X172" s="244">
        <v>11.8</v>
      </c>
      <c r="Y172" s="244">
        <v>11.8</v>
      </c>
      <c r="Z172" s="244">
        <v>11.8</v>
      </c>
      <c r="AA172" s="244">
        <v>11.8</v>
      </c>
      <c r="AB172" s="244" t="s">
        <v>255</v>
      </c>
      <c r="AC172" s="244">
        <v>11.5</v>
      </c>
      <c r="AD172" s="244">
        <v>11.5</v>
      </c>
      <c r="AE172" s="244" t="s">
        <v>255</v>
      </c>
      <c r="AF172" s="244">
        <v>12.1</v>
      </c>
    </row>
    <row r="173" spans="2:35" s="256" customFormat="1" x14ac:dyDescent="0.25">
      <c r="B173" s="234">
        <v>0.875</v>
      </c>
      <c r="C173" s="244">
        <v>11.8</v>
      </c>
      <c r="D173" s="244">
        <v>11.5</v>
      </c>
      <c r="E173" s="244">
        <v>11</v>
      </c>
      <c r="F173" s="244">
        <v>11.8</v>
      </c>
      <c r="G173" s="244">
        <v>11</v>
      </c>
      <c r="H173" s="244">
        <v>11</v>
      </c>
      <c r="I173" s="244">
        <v>11.5</v>
      </c>
      <c r="J173" s="244">
        <v>11</v>
      </c>
      <c r="K173" s="244">
        <v>11.5</v>
      </c>
      <c r="L173" s="244">
        <v>11.5</v>
      </c>
      <c r="M173" s="244">
        <v>11.5</v>
      </c>
      <c r="N173" s="244">
        <v>11.5</v>
      </c>
      <c r="O173" s="244">
        <v>11.5</v>
      </c>
      <c r="P173" s="244">
        <v>11.5</v>
      </c>
      <c r="Q173" s="244">
        <v>11.3</v>
      </c>
      <c r="R173" s="244">
        <v>11.5</v>
      </c>
      <c r="S173" s="244">
        <v>11.3</v>
      </c>
      <c r="T173" s="244">
        <v>11.3</v>
      </c>
      <c r="U173" s="244">
        <v>11.5</v>
      </c>
      <c r="V173" s="244">
        <v>11.5</v>
      </c>
      <c r="W173" s="244">
        <v>11.5</v>
      </c>
      <c r="X173" s="244">
        <v>11.5</v>
      </c>
      <c r="Y173" s="244">
        <v>11.5</v>
      </c>
      <c r="Z173" s="244">
        <v>11.5</v>
      </c>
      <c r="AA173" s="244">
        <v>11.8</v>
      </c>
      <c r="AB173" s="244" t="s">
        <v>255</v>
      </c>
      <c r="AC173" s="244">
        <v>11.5</v>
      </c>
      <c r="AD173" s="244">
        <v>11.5</v>
      </c>
      <c r="AE173" s="244">
        <v>12.1</v>
      </c>
      <c r="AF173" s="244">
        <v>11.8</v>
      </c>
    </row>
    <row r="174" spans="2:35" s="256" customFormat="1" x14ac:dyDescent="0.25">
      <c r="B174" s="234">
        <v>0.91666666666666663</v>
      </c>
      <c r="C174" s="244">
        <v>11.3</v>
      </c>
      <c r="D174" s="244">
        <v>11.5</v>
      </c>
      <c r="E174" s="244">
        <v>11.3</v>
      </c>
      <c r="F174" s="244">
        <v>11</v>
      </c>
      <c r="G174" s="244">
        <v>11.3</v>
      </c>
      <c r="H174" s="244">
        <v>11.8</v>
      </c>
      <c r="I174" s="244">
        <v>11.8</v>
      </c>
      <c r="J174" s="244">
        <v>11.5</v>
      </c>
      <c r="K174" s="244">
        <v>11.5</v>
      </c>
      <c r="L174" s="244">
        <v>11.3</v>
      </c>
      <c r="M174" s="244">
        <v>11.3</v>
      </c>
      <c r="N174" s="244">
        <v>11.3</v>
      </c>
      <c r="O174" s="244">
        <v>11.3</v>
      </c>
      <c r="P174" s="244" t="s">
        <v>255</v>
      </c>
      <c r="Q174" s="244">
        <v>11.3</v>
      </c>
      <c r="R174" s="244">
        <v>11.5</v>
      </c>
      <c r="S174" s="244">
        <v>11</v>
      </c>
      <c r="T174" s="244">
        <v>11.3</v>
      </c>
      <c r="U174" s="244">
        <v>11.3</v>
      </c>
      <c r="V174" s="244">
        <v>11.8</v>
      </c>
      <c r="W174" s="244">
        <v>11.5</v>
      </c>
      <c r="X174" s="244">
        <v>11.8</v>
      </c>
      <c r="Y174" s="244">
        <v>11.8</v>
      </c>
      <c r="Z174" s="244">
        <v>11.8</v>
      </c>
      <c r="AA174" s="244">
        <v>11.5</v>
      </c>
      <c r="AB174" s="244">
        <v>12.1</v>
      </c>
      <c r="AC174" s="244">
        <v>11.5</v>
      </c>
      <c r="AD174" s="244">
        <v>11.5</v>
      </c>
      <c r="AE174" s="244">
        <v>11.8</v>
      </c>
      <c r="AF174" s="244">
        <v>11.8</v>
      </c>
    </row>
    <row r="175" spans="2:35" s="256" customFormat="1" x14ac:dyDescent="0.25">
      <c r="B175" s="234">
        <v>0.95833333333333337</v>
      </c>
      <c r="C175" s="244">
        <v>11.5</v>
      </c>
      <c r="D175" s="244">
        <v>11.8</v>
      </c>
      <c r="E175" s="244">
        <v>10.7</v>
      </c>
      <c r="F175" s="244">
        <v>11.3</v>
      </c>
      <c r="G175" s="244">
        <v>10.7</v>
      </c>
      <c r="H175" s="244">
        <v>11.5</v>
      </c>
      <c r="I175" s="244">
        <v>11.8</v>
      </c>
      <c r="J175" s="244">
        <v>11.5</v>
      </c>
      <c r="K175" s="244">
        <v>11.8</v>
      </c>
      <c r="L175" s="244">
        <v>11.3</v>
      </c>
      <c r="M175" s="244">
        <v>11</v>
      </c>
      <c r="N175" s="244">
        <v>11.8</v>
      </c>
      <c r="O175" s="244">
        <v>11.5</v>
      </c>
      <c r="P175" s="244">
        <v>11.8</v>
      </c>
      <c r="Q175" s="244">
        <v>11.3</v>
      </c>
      <c r="R175" s="244">
        <v>11.8</v>
      </c>
      <c r="S175" s="244">
        <v>10.7</v>
      </c>
      <c r="T175" s="244">
        <v>11</v>
      </c>
      <c r="U175" s="244">
        <v>12.3</v>
      </c>
      <c r="V175" s="244">
        <v>11.3</v>
      </c>
      <c r="W175" s="244" t="s">
        <v>255</v>
      </c>
      <c r="X175" s="244">
        <v>12.1</v>
      </c>
      <c r="Y175" s="244">
        <v>11.8</v>
      </c>
      <c r="Z175" s="244">
        <v>11.8</v>
      </c>
      <c r="AA175" s="244">
        <v>11.5</v>
      </c>
      <c r="AB175" s="244">
        <v>11.5</v>
      </c>
      <c r="AC175" s="244">
        <v>11.8</v>
      </c>
      <c r="AD175" s="244">
        <v>11.8</v>
      </c>
      <c r="AE175" s="244">
        <v>11.8</v>
      </c>
      <c r="AF175" s="244">
        <v>12.1</v>
      </c>
    </row>
    <row r="176" spans="2:35" s="257" customFormat="1" ht="33" customHeight="1" x14ac:dyDescent="0.3">
      <c r="B176" s="235" t="s">
        <v>221</v>
      </c>
      <c r="C176" s="264">
        <v>11.5</v>
      </c>
      <c r="D176" s="264">
        <v>11.6</v>
      </c>
      <c r="E176" s="264">
        <v>11.3</v>
      </c>
      <c r="F176" s="264">
        <v>11.4</v>
      </c>
      <c r="G176" s="264">
        <v>11.3</v>
      </c>
      <c r="H176" s="264">
        <v>11.5</v>
      </c>
      <c r="I176" s="264">
        <v>11.5</v>
      </c>
      <c r="J176" s="264">
        <v>11.5</v>
      </c>
      <c r="K176" s="264">
        <v>11.7</v>
      </c>
      <c r="L176" s="264">
        <v>11.4</v>
      </c>
      <c r="M176" s="264">
        <v>11.5</v>
      </c>
      <c r="N176" s="264">
        <v>11.3</v>
      </c>
      <c r="O176" s="264">
        <v>11.6</v>
      </c>
      <c r="P176" s="264">
        <v>11.4</v>
      </c>
      <c r="Q176" s="264">
        <v>11.6</v>
      </c>
      <c r="R176" s="264">
        <v>11.5</v>
      </c>
      <c r="S176" s="264">
        <v>11.3</v>
      </c>
      <c r="T176" s="264">
        <v>11.4</v>
      </c>
      <c r="U176" s="264">
        <v>11.5</v>
      </c>
      <c r="V176" s="264">
        <v>11.6</v>
      </c>
      <c r="W176" s="264">
        <v>11.4</v>
      </c>
      <c r="X176" s="264">
        <v>11.5</v>
      </c>
      <c r="Y176" s="264">
        <v>11.7</v>
      </c>
      <c r="Z176" s="264">
        <v>11.7</v>
      </c>
      <c r="AA176" s="264">
        <v>11.8</v>
      </c>
      <c r="AB176" s="264">
        <v>11.8</v>
      </c>
      <c r="AC176" s="264">
        <v>11.7</v>
      </c>
      <c r="AD176" s="264">
        <v>11.6</v>
      </c>
      <c r="AE176" s="264" t="s">
        <v>254</v>
      </c>
      <c r="AF176" s="264">
        <v>11.9</v>
      </c>
      <c r="AG176" s="258"/>
      <c r="AH176" s="258"/>
      <c r="AI176" s="258"/>
    </row>
    <row r="177" spans="2:33" s="257" customFormat="1" ht="27" customHeight="1" x14ac:dyDescent="0.3">
      <c r="B177" s="235" t="s">
        <v>216</v>
      </c>
      <c r="C177" s="425" t="s">
        <v>217</v>
      </c>
      <c r="D177" s="425"/>
      <c r="E177" s="425"/>
      <c r="F177" s="425"/>
      <c r="G177" s="425"/>
      <c r="H177" s="425"/>
      <c r="I177" s="425"/>
      <c r="J177" s="425"/>
      <c r="K177" s="425"/>
      <c r="L177" s="425"/>
      <c r="M177" s="425"/>
      <c r="N177" s="425"/>
      <c r="O177" s="425"/>
      <c r="P177" s="425"/>
      <c r="Q177" s="425"/>
      <c r="R177" s="425"/>
      <c r="S177" s="425"/>
      <c r="T177" s="425"/>
      <c r="U177" s="425"/>
      <c r="V177" s="425"/>
      <c r="W177" s="425"/>
      <c r="X177" s="425"/>
      <c r="Y177" s="425"/>
      <c r="Z177" s="425"/>
      <c r="AA177" s="425"/>
      <c r="AB177" s="425"/>
      <c r="AC177" s="425"/>
      <c r="AD177" s="425"/>
      <c r="AE177" s="425"/>
      <c r="AF177" s="425"/>
    </row>
    <row r="178" spans="2:33" s="245" customFormat="1" ht="12" customHeight="1" x14ac:dyDescent="0.3">
      <c r="B178" s="259" t="s">
        <v>258</v>
      </c>
    </row>
    <row r="179" spans="2:33" s="245" customFormat="1" ht="12" customHeight="1" x14ac:dyDescent="0.3">
      <c r="B179" s="259" t="s">
        <v>250</v>
      </c>
    </row>
    <row r="180" spans="2:33" s="245" customFormat="1" ht="12" customHeight="1" x14ac:dyDescent="0.3">
      <c r="B180" s="259" t="s">
        <v>263</v>
      </c>
    </row>
    <row r="181" spans="2:33" s="245" customFormat="1" ht="12" customHeight="1" x14ac:dyDescent="0.3">
      <c r="B181" s="259" t="s">
        <v>264</v>
      </c>
    </row>
    <row r="182" spans="2:33" s="245" customFormat="1" ht="12" customHeight="1" x14ac:dyDescent="0.3">
      <c r="B182" s="259" t="s">
        <v>257</v>
      </c>
    </row>
    <row r="183" spans="2:33" s="245" customFormat="1" x14ac:dyDescent="0.3"/>
    <row r="184" spans="2:33" s="245" customFormat="1" ht="15.75" customHeight="1" x14ac:dyDescent="0.3"/>
    <row r="185" spans="2:33" s="245" customFormat="1" ht="15.75" customHeight="1" x14ac:dyDescent="0.3">
      <c r="B185" s="417"/>
      <c r="C185" s="417"/>
      <c r="D185" s="417"/>
      <c r="E185" s="417"/>
      <c r="F185" s="422" t="s">
        <v>340</v>
      </c>
      <c r="G185" s="422"/>
      <c r="H185" s="422"/>
      <c r="I185" s="422"/>
      <c r="J185" s="422"/>
      <c r="K185" s="422"/>
      <c r="L185" s="422"/>
      <c r="M185" s="422"/>
      <c r="N185" s="422"/>
      <c r="O185" s="422"/>
      <c r="P185" s="422"/>
      <c r="Q185" s="422"/>
      <c r="R185" s="422"/>
      <c r="S185" s="422"/>
      <c r="T185" s="422"/>
      <c r="U185" s="422"/>
      <c r="V185" s="422"/>
      <c r="W185" s="422"/>
      <c r="X185" s="422"/>
      <c r="Y185" s="422"/>
      <c r="Z185" s="422"/>
      <c r="AA185" s="422"/>
      <c r="AB185" s="422"/>
      <c r="AC185" s="422"/>
      <c r="AD185" s="422"/>
      <c r="AE185" s="422"/>
      <c r="AF185" s="422"/>
      <c r="AG185" s="422"/>
    </row>
    <row r="186" spans="2:33" s="245" customFormat="1" ht="15.75" customHeight="1" x14ac:dyDescent="0.3">
      <c r="B186" s="417"/>
      <c r="C186" s="417"/>
      <c r="D186" s="417"/>
      <c r="E186" s="417"/>
      <c r="F186" s="422"/>
      <c r="G186" s="422"/>
      <c r="H186" s="422"/>
      <c r="I186" s="422"/>
      <c r="J186" s="422"/>
      <c r="K186" s="422"/>
      <c r="L186" s="422"/>
      <c r="M186" s="422"/>
      <c r="N186" s="422"/>
      <c r="O186" s="422"/>
      <c r="P186" s="422"/>
      <c r="Q186" s="422"/>
      <c r="R186" s="422"/>
      <c r="S186" s="422"/>
      <c r="T186" s="422"/>
      <c r="U186" s="422"/>
      <c r="V186" s="422"/>
      <c r="W186" s="422"/>
      <c r="X186" s="422"/>
      <c r="Y186" s="422"/>
      <c r="Z186" s="422"/>
      <c r="AA186" s="422"/>
      <c r="AB186" s="422"/>
      <c r="AC186" s="422"/>
      <c r="AD186" s="422"/>
      <c r="AE186" s="422"/>
      <c r="AF186" s="422"/>
      <c r="AG186" s="422"/>
    </row>
    <row r="187" spans="2:33" s="245" customFormat="1" ht="15.75" customHeight="1" x14ac:dyDescent="0.3">
      <c r="B187" s="417"/>
      <c r="C187" s="417"/>
      <c r="D187" s="417"/>
      <c r="E187" s="417"/>
      <c r="F187" s="422"/>
      <c r="G187" s="422"/>
      <c r="H187" s="422"/>
      <c r="I187" s="422"/>
      <c r="J187" s="422"/>
      <c r="K187" s="422"/>
      <c r="L187" s="422"/>
      <c r="M187" s="422"/>
      <c r="N187" s="422"/>
      <c r="O187" s="422"/>
      <c r="P187" s="422"/>
      <c r="Q187" s="422"/>
      <c r="R187" s="422"/>
      <c r="S187" s="422"/>
      <c r="T187" s="422"/>
      <c r="U187" s="422"/>
      <c r="V187" s="422"/>
      <c r="W187" s="422"/>
      <c r="X187" s="422"/>
      <c r="Y187" s="422"/>
      <c r="Z187" s="422"/>
      <c r="AA187" s="422"/>
      <c r="AB187" s="422"/>
      <c r="AC187" s="422"/>
      <c r="AD187" s="422"/>
      <c r="AE187" s="422"/>
      <c r="AF187" s="422"/>
      <c r="AG187" s="422"/>
    </row>
    <row r="188" spans="2:33" s="245" customFormat="1" ht="11.25" customHeight="1" x14ac:dyDescent="0.3">
      <c r="B188" s="246"/>
      <c r="C188" s="246"/>
      <c r="D188" s="246"/>
      <c r="E188" s="246"/>
      <c r="F188" s="247"/>
      <c r="G188" s="247"/>
      <c r="H188" s="247"/>
      <c r="I188" s="247"/>
      <c r="J188" s="247"/>
      <c r="K188" s="247"/>
      <c r="L188" s="247"/>
      <c r="M188" s="247"/>
      <c r="N188" s="247"/>
      <c r="O188" s="247"/>
      <c r="P188" s="247"/>
      <c r="Q188" s="247"/>
      <c r="R188" s="247"/>
      <c r="S188" s="247"/>
      <c r="T188" s="247"/>
      <c r="U188" s="247"/>
      <c r="V188" s="247"/>
      <c r="W188" s="247"/>
      <c r="X188" s="247"/>
      <c r="Y188" s="247"/>
      <c r="Z188" s="247"/>
      <c r="AA188" s="247"/>
      <c r="AB188" s="247"/>
      <c r="AC188" s="247"/>
      <c r="AD188" s="247"/>
      <c r="AE188" s="247"/>
      <c r="AF188" s="247"/>
      <c r="AG188" s="247"/>
    </row>
    <row r="189" spans="2:33" s="245" customFormat="1" ht="15.75" customHeight="1" x14ac:dyDescent="0.3">
      <c r="B189" s="420" t="s">
        <v>171</v>
      </c>
      <c r="C189" s="420"/>
      <c r="D189" s="248"/>
      <c r="E189" s="248"/>
      <c r="F189" s="249" t="s">
        <v>265</v>
      </c>
      <c r="G189" s="250"/>
      <c r="H189" s="250"/>
      <c r="I189" s="250"/>
      <c r="J189" s="250"/>
      <c r="K189" s="250"/>
      <c r="L189" s="250"/>
      <c r="M189" s="250"/>
      <c r="N189" s="250"/>
      <c r="O189" s="250"/>
      <c r="P189" s="250"/>
      <c r="Q189" s="250"/>
      <c r="R189" s="250"/>
      <c r="S189" s="250"/>
      <c r="T189" s="250"/>
      <c r="U189" s="250"/>
      <c r="V189" s="250"/>
      <c r="W189" s="250"/>
      <c r="X189" s="250"/>
      <c r="Y189" s="250"/>
      <c r="Z189" s="250"/>
      <c r="AA189" s="250"/>
      <c r="AB189" s="250"/>
      <c r="AC189" s="250"/>
      <c r="AD189" s="250"/>
      <c r="AE189" s="250"/>
      <c r="AF189" s="250"/>
      <c r="AG189" s="250"/>
    </row>
    <row r="190" spans="2:33" s="245" customFormat="1" ht="8.25" customHeight="1" x14ac:dyDescent="0.3">
      <c r="B190" s="251"/>
      <c r="C190" s="251"/>
      <c r="D190" s="251"/>
      <c r="E190" s="251"/>
      <c r="F190" s="252"/>
      <c r="G190" s="252"/>
      <c r="H190" s="252"/>
      <c r="I190" s="252"/>
      <c r="J190" s="252"/>
      <c r="K190" s="252"/>
      <c r="L190" s="252"/>
      <c r="M190" s="252"/>
      <c r="N190" s="252"/>
      <c r="O190" s="252"/>
      <c r="P190" s="252"/>
      <c r="Q190" s="252"/>
      <c r="R190" s="252"/>
      <c r="S190" s="252"/>
      <c r="T190" s="252"/>
      <c r="U190" s="252"/>
      <c r="V190" s="252"/>
      <c r="W190" s="252"/>
      <c r="X190" s="252"/>
      <c r="Y190" s="252"/>
      <c r="Z190" s="252"/>
      <c r="AA190" s="252"/>
      <c r="AB190" s="252"/>
      <c r="AC190" s="252"/>
      <c r="AD190" s="252"/>
      <c r="AE190" s="252"/>
      <c r="AF190" s="252"/>
      <c r="AG190" s="252"/>
    </row>
    <row r="191" spans="2:33" s="245" customFormat="1" ht="15.75" customHeight="1" x14ac:dyDescent="0.3">
      <c r="B191" s="248" t="s">
        <v>174</v>
      </c>
      <c r="C191" s="248"/>
      <c r="D191" s="248"/>
      <c r="E191" s="248"/>
      <c r="F191" s="249" t="s">
        <v>210</v>
      </c>
      <c r="G191" s="253"/>
      <c r="H191" s="253"/>
      <c r="I191" s="253"/>
      <c r="J191" s="253"/>
      <c r="K191" s="253"/>
      <c r="L191" s="253"/>
      <c r="M191" s="253"/>
      <c r="N191" s="253"/>
      <c r="O191" s="253"/>
      <c r="P191" s="253"/>
      <c r="Q191" s="127" t="s">
        <v>243</v>
      </c>
      <c r="R191" s="248"/>
      <c r="S191" s="248"/>
      <c r="T191" s="248"/>
      <c r="U191" s="248"/>
      <c r="V191" s="254" t="s">
        <v>260</v>
      </c>
      <c r="W191" s="253"/>
      <c r="X191" s="253"/>
      <c r="Y191" s="253"/>
      <c r="Z191" s="253"/>
      <c r="AA191" s="253"/>
      <c r="AB191" s="253"/>
      <c r="AC191" s="253"/>
      <c r="AD191" s="253"/>
      <c r="AE191" s="253"/>
      <c r="AF191" s="253"/>
      <c r="AG191" s="253"/>
    </row>
    <row r="192" spans="2:33" s="245" customFormat="1" ht="7.5" customHeight="1" x14ac:dyDescent="0.3">
      <c r="B192" s="251"/>
      <c r="C192" s="251"/>
      <c r="D192" s="251"/>
      <c r="E192" s="251"/>
      <c r="F192" s="252"/>
      <c r="G192" s="252"/>
      <c r="H192" s="252"/>
      <c r="I192" s="252"/>
      <c r="J192" s="252"/>
      <c r="K192" s="252"/>
      <c r="L192" s="252"/>
      <c r="M192" s="252"/>
      <c r="N192" s="252"/>
      <c r="O192" s="252"/>
      <c r="P192" s="252"/>
      <c r="Q192" s="252"/>
      <c r="R192" s="252"/>
      <c r="S192" s="252"/>
      <c r="T192" s="252"/>
      <c r="U192" s="252"/>
      <c r="V192" s="252"/>
      <c r="W192" s="252"/>
      <c r="X192" s="252"/>
      <c r="Y192" s="252"/>
      <c r="Z192" s="252"/>
      <c r="AA192" s="252"/>
      <c r="AB192" s="252"/>
      <c r="AC192" s="252"/>
      <c r="AD192" s="252"/>
      <c r="AE192" s="252"/>
      <c r="AF192" s="252"/>
      <c r="AG192" s="252"/>
    </row>
    <row r="193" spans="2:33" s="245" customFormat="1" ht="15.75" customHeight="1" x14ac:dyDescent="0.3">
      <c r="B193" s="423" t="s">
        <v>172</v>
      </c>
      <c r="C193" s="423"/>
      <c r="D193" s="423"/>
      <c r="E193" s="423"/>
      <c r="F193" s="423"/>
      <c r="G193" s="423"/>
      <c r="H193" s="423"/>
      <c r="I193" s="423"/>
      <c r="J193" s="423"/>
      <c r="K193" s="423"/>
      <c r="L193" s="423"/>
      <c r="M193" s="423"/>
      <c r="N193" s="423"/>
      <c r="O193" s="423"/>
      <c r="P193" s="423"/>
      <c r="Q193" s="423"/>
      <c r="R193" s="423"/>
      <c r="S193" s="423"/>
      <c r="T193" s="423"/>
      <c r="U193" s="423"/>
      <c r="V193" s="423"/>
      <c r="W193" s="423"/>
      <c r="X193" s="423"/>
      <c r="Y193" s="423"/>
      <c r="Z193" s="423"/>
      <c r="AA193" s="423"/>
      <c r="AB193" s="423"/>
      <c r="AC193" s="423"/>
      <c r="AD193" s="423"/>
      <c r="AE193" s="423"/>
      <c r="AF193" s="423"/>
      <c r="AG193" s="423"/>
    </row>
    <row r="194" spans="2:33" s="245" customFormat="1" ht="7.5" customHeight="1" x14ac:dyDescent="0.3">
      <c r="B194" s="251"/>
      <c r="C194" s="251"/>
      <c r="D194" s="251"/>
      <c r="E194" s="251"/>
      <c r="F194" s="252"/>
      <c r="G194" s="252"/>
      <c r="H194" s="252"/>
      <c r="I194" s="252"/>
      <c r="J194" s="252"/>
      <c r="K194" s="252"/>
      <c r="L194" s="252"/>
      <c r="M194" s="252"/>
      <c r="N194" s="252"/>
      <c r="O194" s="252"/>
      <c r="P194" s="252"/>
      <c r="Q194" s="252"/>
      <c r="R194" s="252"/>
      <c r="S194" s="252"/>
      <c r="T194" s="252"/>
      <c r="U194" s="252"/>
      <c r="V194" s="252"/>
      <c r="W194" s="252"/>
      <c r="X194" s="252"/>
      <c r="Y194" s="252"/>
      <c r="Z194" s="252"/>
      <c r="AA194" s="252"/>
      <c r="AB194" s="252"/>
      <c r="AC194" s="252"/>
      <c r="AD194" s="252"/>
      <c r="AE194" s="252"/>
      <c r="AF194" s="252"/>
      <c r="AG194" s="252"/>
    </row>
    <row r="195" spans="2:33" s="245" customFormat="1" ht="15.75" customHeight="1" x14ac:dyDescent="0.3">
      <c r="B195" s="248" t="s">
        <v>33</v>
      </c>
      <c r="C195" s="248"/>
      <c r="D195" s="248"/>
      <c r="E195" s="248"/>
      <c r="F195" s="253" t="s">
        <v>211</v>
      </c>
      <c r="G195" s="253"/>
      <c r="H195" s="253"/>
      <c r="I195" s="253"/>
      <c r="J195" s="253"/>
      <c r="K195" s="253"/>
      <c r="L195" s="253"/>
      <c r="M195" s="253"/>
      <c r="N195" s="253"/>
      <c r="O195" s="253"/>
      <c r="P195" s="253"/>
      <c r="Q195" s="248" t="s">
        <v>8</v>
      </c>
      <c r="R195" s="248"/>
      <c r="S195" s="248"/>
      <c r="T195" s="248"/>
      <c r="U195" s="248"/>
      <c r="V195" s="255" t="s">
        <v>212</v>
      </c>
      <c r="W195" s="253"/>
      <c r="X195" s="253"/>
      <c r="Y195" s="253"/>
      <c r="Z195" s="253"/>
      <c r="AA195" s="253"/>
      <c r="AB195" s="253"/>
      <c r="AC195" s="253"/>
      <c r="AD195" s="253"/>
      <c r="AE195" s="253"/>
      <c r="AF195" s="253"/>
      <c r="AG195" s="253"/>
    </row>
    <row r="196" spans="2:33" s="245" customFormat="1" ht="7.5" customHeight="1" x14ac:dyDescent="0.3">
      <c r="B196" s="251"/>
      <c r="C196" s="251"/>
      <c r="D196" s="251"/>
      <c r="E196" s="251"/>
      <c r="F196" s="252"/>
      <c r="G196" s="252"/>
      <c r="H196" s="252"/>
      <c r="I196" s="252"/>
      <c r="J196" s="252"/>
      <c r="K196" s="252"/>
      <c r="L196" s="252"/>
      <c r="M196" s="252"/>
      <c r="N196" s="252"/>
      <c r="O196" s="252"/>
      <c r="P196" s="252"/>
      <c r="Q196" s="252"/>
      <c r="R196" s="252"/>
      <c r="S196" s="252"/>
      <c r="T196" s="252"/>
      <c r="U196" s="252"/>
      <c r="V196" s="252"/>
      <c r="W196" s="252"/>
      <c r="X196" s="252"/>
      <c r="Y196" s="252"/>
      <c r="Z196" s="252"/>
      <c r="AA196" s="252"/>
      <c r="AB196" s="252"/>
      <c r="AC196" s="252"/>
      <c r="AD196" s="252"/>
      <c r="AE196" s="252"/>
      <c r="AF196" s="252"/>
      <c r="AG196" s="252"/>
    </row>
    <row r="197" spans="2:33" s="245" customFormat="1" ht="15.75" customHeight="1" x14ac:dyDescent="0.3">
      <c r="B197" s="248" t="s">
        <v>9</v>
      </c>
      <c r="C197" s="248"/>
      <c r="D197" s="248"/>
      <c r="E197" s="248"/>
      <c r="F197" s="253" t="s">
        <v>213</v>
      </c>
      <c r="G197" s="253"/>
      <c r="H197" s="253"/>
      <c r="I197" s="253"/>
      <c r="J197" s="253"/>
      <c r="K197" s="253"/>
      <c r="L197" s="253"/>
      <c r="M197" s="253"/>
      <c r="N197" s="253"/>
      <c r="O197" s="253"/>
      <c r="P197" s="253"/>
      <c r="Q197" s="248" t="s">
        <v>10</v>
      </c>
      <c r="R197" s="248"/>
      <c r="S197" s="248"/>
      <c r="T197" s="248"/>
      <c r="U197" s="248"/>
      <c r="V197" s="424">
        <v>825231928</v>
      </c>
      <c r="W197" s="424"/>
      <c r="X197" s="253"/>
      <c r="Y197" s="253"/>
      <c r="Z197" s="253"/>
      <c r="AA197" s="253"/>
      <c r="AB197" s="253"/>
      <c r="AC197" s="253"/>
      <c r="AD197" s="253"/>
      <c r="AE197" s="253"/>
      <c r="AF197" s="253"/>
      <c r="AG197" s="253"/>
    </row>
    <row r="198" spans="2:33" s="245" customFormat="1" ht="11.25" customHeight="1" x14ac:dyDescent="0.3">
      <c r="B198" s="246"/>
      <c r="C198" s="246"/>
      <c r="D198" s="246"/>
      <c r="E198" s="246"/>
      <c r="F198" s="247"/>
      <c r="G198" s="247"/>
      <c r="H198" s="247"/>
      <c r="I198" s="247"/>
      <c r="J198" s="247"/>
      <c r="K198" s="247"/>
      <c r="L198" s="247"/>
      <c r="M198" s="247"/>
      <c r="N198" s="247"/>
      <c r="O198" s="247"/>
      <c r="P198" s="247"/>
      <c r="Q198" s="247"/>
      <c r="R198" s="247"/>
      <c r="S198" s="247"/>
      <c r="T198" s="247"/>
      <c r="U198" s="247"/>
      <c r="V198" s="247"/>
      <c r="W198" s="247"/>
      <c r="X198" s="247"/>
      <c r="Y198" s="247"/>
      <c r="Z198" s="247"/>
      <c r="AA198" s="247"/>
      <c r="AB198" s="247"/>
      <c r="AC198" s="247"/>
      <c r="AD198" s="247"/>
      <c r="AE198" s="247"/>
      <c r="AF198" s="247"/>
      <c r="AG198" s="247"/>
    </row>
    <row r="199" spans="2:33" s="245" customFormat="1" ht="29.4" customHeight="1" x14ac:dyDescent="0.3">
      <c r="B199" s="235" t="s">
        <v>173</v>
      </c>
      <c r="C199" s="236">
        <v>1</v>
      </c>
      <c r="D199" s="236">
        <v>2</v>
      </c>
      <c r="E199" s="236">
        <v>3</v>
      </c>
      <c r="F199" s="236">
        <v>4</v>
      </c>
      <c r="G199" s="236">
        <v>5</v>
      </c>
      <c r="H199" s="236">
        <v>6</v>
      </c>
      <c r="I199" s="236">
        <v>7</v>
      </c>
      <c r="J199" s="236">
        <v>8</v>
      </c>
      <c r="K199" s="236">
        <v>9</v>
      </c>
      <c r="L199" s="236">
        <v>10</v>
      </c>
      <c r="M199" s="236">
        <v>11</v>
      </c>
      <c r="N199" s="236">
        <v>12</v>
      </c>
      <c r="O199" s="236">
        <v>13</v>
      </c>
      <c r="P199" s="236">
        <v>14</v>
      </c>
      <c r="Q199" s="236">
        <v>15</v>
      </c>
      <c r="R199" s="236">
        <v>16</v>
      </c>
      <c r="S199" s="236">
        <v>17</v>
      </c>
      <c r="T199" s="236">
        <v>18</v>
      </c>
      <c r="U199" s="236">
        <v>19</v>
      </c>
      <c r="V199" s="236">
        <v>20</v>
      </c>
      <c r="W199" s="236">
        <v>21</v>
      </c>
      <c r="X199" s="236">
        <v>22</v>
      </c>
      <c r="Y199" s="236">
        <v>23</v>
      </c>
      <c r="Z199" s="236">
        <v>24</v>
      </c>
      <c r="AA199" s="236">
        <v>25</v>
      </c>
      <c r="AB199" s="236">
        <v>26</v>
      </c>
      <c r="AC199" s="236">
        <v>27</v>
      </c>
      <c r="AD199" s="236">
        <v>28</v>
      </c>
      <c r="AE199" s="236">
        <v>29</v>
      </c>
      <c r="AF199" s="236">
        <v>30</v>
      </c>
      <c r="AG199" s="236">
        <v>31</v>
      </c>
    </row>
    <row r="200" spans="2:33" s="256" customFormat="1" x14ac:dyDescent="0.25">
      <c r="B200" s="234">
        <v>0</v>
      </c>
      <c r="C200" s="261">
        <v>11.76</v>
      </c>
      <c r="D200" s="261">
        <v>11.66</v>
      </c>
      <c r="E200" s="261">
        <v>11.74</v>
      </c>
      <c r="F200" s="261">
        <v>11.66</v>
      </c>
      <c r="G200" s="261">
        <v>12.03</v>
      </c>
      <c r="H200" s="261">
        <v>11.82</v>
      </c>
      <c r="I200" s="261">
        <v>11.79</v>
      </c>
      <c r="J200" s="261">
        <v>11.95</v>
      </c>
      <c r="K200" s="261">
        <v>12.03</v>
      </c>
      <c r="L200" s="261">
        <v>12</v>
      </c>
      <c r="M200" s="261">
        <v>12</v>
      </c>
      <c r="N200" s="261">
        <v>11.97</v>
      </c>
      <c r="O200" s="261">
        <v>11.84</v>
      </c>
      <c r="P200" s="261">
        <v>12</v>
      </c>
      <c r="Q200" s="261">
        <v>12.16</v>
      </c>
      <c r="R200" s="261">
        <v>12.16</v>
      </c>
      <c r="S200" s="261">
        <v>12.26</v>
      </c>
      <c r="T200" s="261">
        <v>12.34</v>
      </c>
      <c r="U200" s="261">
        <v>12.21</v>
      </c>
      <c r="V200" s="261">
        <v>12.97</v>
      </c>
      <c r="W200" s="261">
        <v>12.26</v>
      </c>
      <c r="X200" s="261">
        <v>12.37</v>
      </c>
      <c r="Y200" s="261">
        <v>12.42</v>
      </c>
      <c r="Z200" s="261">
        <v>12.26</v>
      </c>
      <c r="AA200" s="261">
        <v>12</v>
      </c>
      <c r="AB200" s="261">
        <v>12.45</v>
      </c>
      <c r="AC200" s="261">
        <v>12.08</v>
      </c>
      <c r="AD200" s="261">
        <v>12.13</v>
      </c>
      <c r="AE200" s="261">
        <v>12.03</v>
      </c>
      <c r="AF200" s="261">
        <v>12.37</v>
      </c>
      <c r="AG200" s="261">
        <v>12.31</v>
      </c>
    </row>
    <row r="201" spans="2:33" s="256" customFormat="1" x14ac:dyDescent="0.25">
      <c r="B201" s="234">
        <v>4.1666666666666664E-2</v>
      </c>
      <c r="C201" s="261">
        <v>11.82</v>
      </c>
      <c r="D201" s="261">
        <v>11.58</v>
      </c>
      <c r="E201" s="261">
        <v>11.92</v>
      </c>
      <c r="F201" s="261">
        <v>11.69</v>
      </c>
      <c r="G201" s="261">
        <v>12.13</v>
      </c>
      <c r="H201" s="261">
        <v>11.74</v>
      </c>
      <c r="I201" s="261">
        <v>11.92</v>
      </c>
      <c r="J201" s="261">
        <v>12.16</v>
      </c>
      <c r="K201" s="261">
        <v>11.95</v>
      </c>
      <c r="L201" s="261">
        <v>12.03</v>
      </c>
      <c r="M201" s="261">
        <v>12.1</v>
      </c>
      <c r="N201" s="261">
        <v>12.16</v>
      </c>
      <c r="O201" s="261">
        <v>11.95</v>
      </c>
      <c r="P201" s="261">
        <v>12.05</v>
      </c>
      <c r="Q201" s="261">
        <v>12.03</v>
      </c>
      <c r="R201" s="261">
        <v>12.21</v>
      </c>
      <c r="S201" s="261">
        <v>12.18</v>
      </c>
      <c r="T201" s="261">
        <v>12.24</v>
      </c>
      <c r="U201" s="261">
        <v>11.97</v>
      </c>
      <c r="V201" s="261">
        <v>12.79</v>
      </c>
      <c r="W201" s="261">
        <v>12.52</v>
      </c>
      <c r="X201" s="261">
        <v>12.29</v>
      </c>
      <c r="Y201" s="261">
        <v>12.24</v>
      </c>
      <c r="Z201" s="261">
        <v>12.34</v>
      </c>
      <c r="AA201" s="261">
        <v>12.24</v>
      </c>
      <c r="AB201" s="261">
        <v>12.6</v>
      </c>
      <c r="AC201" s="261">
        <v>12.18</v>
      </c>
      <c r="AD201" s="261">
        <v>12.18</v>
      </c>
      <c r="AE201" s="261">
        <v>12.18</v>
      </c>
      <c r="AF201" s="261">
        <v>12.6</v>
      </c>
      <c r="AG201" s="261" t="s">
        <v>266</v>
      </c>
    </row>
    <row r="202" spans="2:33" s="256" customFormat="1" x14ac:dyDescent="0.25">
      <c r="B202" s="234">
        <v>8.3333333333333329E-2</v>
      </c>
      <c r="C202" s="261">
        <v>11.74</v>
      </c>
      <c r="D202" s="261">
        <v>11.63</v>
      </c>
      <c r="E202" s="261">
        <v>11.79</v>
      </c>
      <c r="F202" s="261">
        <v>11.82</v>
      </c>
      <c r="G202" s="261">
        <v>12.03</v>
      </c>
      <c r="H202" s="261">
        <v>11.79</v>
      </c>
      <c r="I202" s="261">
        <v>11.84</v>
      </c>
      <c r="J202" s="261">
        <v>11.89</v>
      </c>
      <c r="K202" s="261">
        <v>12.03</v>
      </c>
      <c r="L202" s="261">
        <v>12.03</v>
      </c>
      <c r="M202" s="261">
        <v>12.03</v>
      </c>
      <c r="N202" s="261">
        <v>11.92</v>
      </c>
      <c r="O202" s="261">
        <v>11.82</v>
      </c>
      <c r="P202" s="261">
        <v>12.03</v>
      </c>
      <c r="Q202" s="261">
        <v>12.1</v>
      </c>
      <c r="R202" s="261">
        <v>12.05</v>
      </c>
      <c r="S202" s="261">
        <v>12.26</v>
      </c>
      <c r="T202" s="261">
        <v>12.1</v>
      </c>
      <c r="U202" s="261">
        <v>12.18</v>
      </c>
      <c r="V202" s="261">
        <v>12.6</v>
      </c>
      <c r="W202" s="261">
        <v>12.37</v>
      </c>
      <c r="X202" s="261">
        <v>12.26</v>
      </c>
      <c r="Y202" s="261">
        <v>12.21</v>
      </c>
      <c r="Z202" s="261">
        <v>12.16</v>
      </c>
      <c r="AA202" s="261">
        <v>12.37</v>
      </c>
      <c r="AB202" s="261">
        <v>12.47</v>
      </c>
      <c r="AC202" s="261">
        <v>12.1</v>
      </c>
      <c r="AD202" s="261">
        <v>12.13</v>
      </c>
      <c r="AE202" s="261">
        <v>12.1</v>
      </c>
      <c r="AF202" s="261">
        <v>12.52</v>
      </c>
      <c r="AG202" s="261">
        <v>12.34</v>
      </c>
    </row>
    <row r="203" spans="2:33" s="256" customFormat="1" x14ac:dyDescent="0.25">
      <c r="B203" s="234">
        <v>0.125</v>
      </c>
      <c r="C203" s="261">
        <v>11.76</v>
      </c>
      <c r="D203" s="261">
        <v>11.63</v>
      </c>
      <c r="E203" s="261">
        <v>11.61</v>
      </c>
      <c r="F203" s="261">
        <v>11.87</v>
      </c>
      <c r="G203" s="261">
        <v>11.95</v>
      </c>
      <c r="H203" s="261">
        <v>11.71</v>
      </c>
      <c r="I203" s="261">
        <v>12</v>
      </c>
      <c r="J203" s="261">
        <v>11.92</v>
      </c>
      <c r="K203" s="261">
        <v>12</v>
      </c>
      <c r="L203" s="261">
        <v>12.03</v>
      </c>
      <c r="M203" s="261">
        <v>12.16</v>
      </c>
      <c r="N203" s="261">
        <v>11.95</v>
      </c>
      <c r="O203" s="261">
        <v>11.76</v>
      </c>
      <c r="P203" s="261">
        <v>11.97</v>
      </c>
      <c r="Q203" s="261">
        <v>12.1</v>
      </c>
      <c r="R203" s="261">
        <v>12.03</v>
      </c>
      <c r="S203" s="261">
        <v>12.16</v>
      </c>
      <c r="T203" s="261">
        <v>12.08</v>
      </c>
      <c r="U203" s="261">
        <v>12.37</v>
      </c>
      <c r="V203" s="261">
        <v>12.34</v>
      </c>
      <c r="W203" s="261">
        <v>12.31</v>
      </c>
      <c r="X203" s="261">
        <v>12.34</v>
      </c>
      <c r="Y203" s="261">
        <v>12.16</v>
      </c>
      <c r="Z203" s="261">
        <v>12.34</v>
      </c>
      <c r="AA203" s="261">
        <v>12.16</v>
      </c>
      <c r="AB203" s="261">
        <v>12.34</v>
      </c>
      <c r="AC203" s="261">
        <v>12.1</v>
      </c>
      <c r="AD203" s="261">
        <v>12.1</v>
      </c>
      <c r="AE203" s="261">
        <v>12.34</v>
      </c>
      <c r="AF203" s="261">
        <v>12.31</v>
      </c>
      <c r="AG203" s="261">
        <v>12.21</v>
      </c>
    </row>
    <row r="204" spans="2:33" s="256" customFormat="1" x14ac:dyDescent="0.25">
      <c r="B204" s="234">
        <v>0.16666666666666666</v>
      </c>
      <c r="C204" s="261">
        <v>11.89</v>
      </c>
      <c r="D204" s="261">
        <v>11.82</v>
      </c>
      <c r="E204" s="261">
        <v>11.76</v>
      </c>
      <c r="F204" s="261">
        <v>11.76</v>
      </c>
      <c r="G204" s="261">
        <v>12.24</v>
      </c>
      <c r="H204" s="261">
        <v>11.61</v>
      </c>
      <c r="I204" s="261">
        <v>11.79</v>
      </c>
      <c r="J204" s="261">
        <v>12.08</v>
      </c>
      <c r="K204" s="261">
        <v>12.1</v>
      </c>
      <c r="L204" s="261" t="s">
        <v>266</v>
      </c>
      <c r="M204" s="261">
        <v>11.84</v>
      </c>
      <c r="N204" s="261">
        <v>12</v>
      </c>
      <c r="O204" s="261">
        <v>12.08</v>
      </c>
      <c r="P204" s="261">
        <v>12.1</v>
      </c>
      <c r="Q204" s="261">
        <v>12.21</v>
      </c>
      <c r="R204" s="261">
        <v>12.29</v>
      </c>
      <c r="S204" s="261">
        <v>12.34</v>
      </c>
      <c r="T204" s="261">
        <v>12.05</v>
      </c>
      <c r="U204" s="261">
        <v>12.21</v>
      </c>
      <c r="V204" s="261">
        <v>12.39</v>
      </c>
      <c r="W204" s="261">
        <v>12.08</v>
      </c>
      <c r="X204" s="261">
        <v>12.26</v>
      </c>
      <c r="Y204" s="261">
        <v>12.1</v>
      </c>
      <c r="Z204" s="261">
        <v>12.42</v>
      </c>
      <c r="AA204" s="261">
        <v>12.21</v>
      </c>
      <c r="AB204" s="261">
        <v>12.31</v>
      </c>
      <c r="AC204" s="261">
        <v>12.26</v>
      </c>
      <c r="AD204" s="261">
        <v>12.29</v>
      </c>
      <c r="AE204" s="261">
        <v>12.26</v>
      </c>
      <c r="AF204" s="261">
        <v>12.6</v>
      </c>
      <c r="AG204" s="261">
        <v>12.18</v>
      </c>
    </row>
    <row r="205" spans="2:33" s="256" customFormat="1" x14ac:dyDescent="0.25">
      <c r="B205" s="234">
        <v>0.20833333333333334</v>
      </c>
      <c r="C205" s="261">
        <v>11.76</v>
      </c>
      <c r="D205" s="261">
        <v>11.71</v>
      </c>
      <c r="E205" s="261">
        <v>11.84</v>
      </c>
      <c r="F205" s="261">
        <v>12</v>
      </c>
      <c r="G205" s="261">
        <v>11.92</v>
      </c>
      <c r="H205" s="261">
        <v>11.95</v>
      </c>
      <c r="I205" s="261">
        <v>12.05</v>
      </c>
      <c r="J205" s="261">
        <v>12</v>
      </c>
      <c r="K205" s="261">
        <v>12.1</v>
      </c>
      <c r="L205" s="261">
        <v>11.89</v>
      </c>
      <c r="M205" s="261">
        <v>11.89</v>
      </c>
      <c r="N205" s="261">
        <v>11.92</v>
      </c>
      <c r="O205" s="261">
        <v>12.24</v>
      </c>
      <c r="P205" s="261">
        <v>12.05</v>
      </c>
      <c r="Q205" s="261">
        <v>12.26</v>
      </c>
      <c r="R205" s="261">
        <v>12.39</v>
      </c>
      <c r="S205" s="261">
        <v>12.1</v>
      </c>
      <c r="T205" s="261">
        <v>12.18</v>
      </c>
      <c r="U205" s="261">
        <v>12.34</v>
      </c>
      <c r="V205" s="261">
        <v>12.18</v>
      </c>
      <c r="W205" s="261">
        <v>12.03</v>
      </c>
      <c r="X205" s="261">
        <v>12.18</v>
      </c>
      <c r="Y205" s="261">
        <v>12.13</v>
      </c>
      <c r="Z205" s="261">
        <v>12.21</v>
      </c>
      <c r="AA205" s="261">
        <v>12.24</v>
      </c>
      <c r="AB205" s="261">
        <v>12.26</v>
      </c>
      <c r="AC205" s="261">
        <v>12.31</v>
      </c>
      <c r="AD205" s="261">
        <v>12.39</v>
      </c>
      <c r="AE205" s="261">
        <v>12.63</v>
      </c>
      <c r="AF205" s="261">
        <v>12.45</v>
      </c>
      <c r="AG205" s="261">
        <v>12.37</v>
      </c>
    </row>
    <row r="206" spans="2:33" s="256" customFormat="1" x14ac:dyDescent="0.25">
      <c r="B206" s="234">
        <v>0.25</v>
      </c>
      <c r="C206" s="261">
        <v>12.08</v>
      </c>
      <c r="D206" s="261">
        <v>12.05</v>
      </c>
      <c r="E206" s="261">
        <v>11.79</v>
      </c>
      <c r="F206" s="261">
        <v>11.87</v>
      </c>
      <c r="G206" s="261">
        <v>12.1</v>
      </c>
      <c r="H206" s="261">
        <v>12</v>
      </c>
      <c r="I206" s="261">
        <v>12.24</v>
      </c>
      <c r="J206" s="261">
        <v>12.47</v>
      </c>
      <c r="K206" s="261">
        <v>12.03</v>
      </c>
      <c r="L206" s="261">
        <v>12.45</v>
      </c>
      <c r="M206" s="261">
        <v>11.84</v>
      </c>
      <c r="N206" s="261">
        <v>11.87</v>
      </c>
      <c r="O206" s="261">
        <v>12.16</v>
      </c>
      <c r="P206" s="261">
        <v>12.13</v>
      </c>
      <c r="Q206" s="261">
        <v>12.24</v>
      </c>
      <c r="R206" s="261">
        <v>12.29</v>
      </c>
      <c r="S206" s="261">
        <v>12.16</v>
      </c>
      <c r="T206" s="261">
        <v>12.16</v>
      </c>
      <c r="U206" s="261">
        <v>12.37</v>
      </c>
      <c r="V206" s="261">
        <v>12.08</v>
      </c>
      <c r="W206" s="261">
        <v>12.24</v>
      </c>
      <c r="X206" s="261">
        <v>12.47</v>
      </c>
      <c r="Y206" s="261">
        <v>12.29</v>
      </c>
      <c r="Z206" s="261">
        <v>12.29</v>
      </c>
      <c r="AA206" s="261">
        <v>12.47</v>
      </c>
      <c r="AB206" s="261">
        <v>12.73</v>
      </c>
      <c r="AC206" s="261">
        <v>12.29</v>
      </c>
      <c r="AD206" s="261">
        <v>12.5</v>
      </c>
      <c r="AE206" s="261">
        <v>14.31</v>
      </c>
      <c r="AF206" s="261">
        <v>12.52</v>
      </c>
      <c r="AG206" s="261">
        <v>12.58</v>
      </c>
    </row>
    <row r="207" spans="2:33" s="256" customFormat="1" x14ac:dyDescent="0.25">
      <c r="B207" s="234">
        <v>0.29166666666666669</v>
      </c>
      <c r="C207" s="261">
        <v>11.79</v>
      </c>
      <c r="D207" s="261">
        <v>11.97</v>
      </c>
      <c r="E207" s="261">
        <v>11.87</v>
      </c>
      <c r="F207" s="261">
        <v>11.79</v>
      </c>
      <c r="G207" s="261">
        <v>11.95</v>
      </c>
      <c r="H207" s="261">
        <v>11.89</v>
      </c>
      <c r="I207" s="261">
        <v>12.21</v>
      </c>
      <c r="J207" s="261">
        <v>12.24</v>
      </c>
      <c r="K207" s="261">
        <v>12.16</v>
      </c>
      <c r="L207" s="261">
        <v>12.13</v>
      </c>
      <c r="M207" s="261">
        <v>11.95</v>
      </c>
      <c r="N207" s="261">
        <v>12.29</v>
      </c>
      <c r="O207" s="261">
        <v>12.45</v>
      </c>
      <c r="P207" s="261">
        <v>12.29</v>
      </c>
      <c r="Q207" s="261">
        <v>12.37</v>
      </c>
      <c r="R207" s="261">
        <v>12.63</v>
      </c>
      <c r="S207" s="261">
        <v>12.65</v>
      </c>
      <c r="T207" s="261">
        <v>12.24</v>
      </c>
      <c r="U207" s="261">
        <v>12.71</v>
      </c>
      <c r="V207" s="261">
        <v>12.71</v>
      </c>
      <c r="W207" s="261">
        <v>12.55</v>
      </c>
      <c r="X207" s="261">
        <v>12.5</v>
      </c>
      <c r="Y207" s="261">
        <v>12.39</v>
      </c>
      <c r="Z207" s="261">
        <v>12.63</v>
      </c>
      <c r="AA207" s="261">
        <v>13.57</v>
      </c>
      <c r="AB207" s="261">
        <v>12.68</v>
      </c>
      <c r="AC207" s="261">
        <v>12.37</v>
      </c>
      <c r="AD207" s="261">
        <v>12.71</v>
      </c>
      <c r="AE207" s="261">
        <v>15.59</v>
      </c>
      <c r="AF207" s="261">
        <v>12.6</v>
      </c>
      <c r="AG207" s="261">
        <v>12.79</v>
      </c>
    </row>
    <row r="208" spans="2:33" s="256" customFormat="1" x14ac:dyDescent="0.25">
      <c r="B208" s="234">
        <v>0.33333333333333331</v>
      </c>
      <c r="C208" s="261">
        <v>12.18</v>
      </c>
      <c r="D208" s="261">
        <v>11.97</v>
      </c>
      <c r="E208" s="261">
        <v>11.76</v>
      </c>
      <c r="F208" s="261">
        <v>12</v>
      </c>
      <c r="G208" s="261">
        <v>12.29</v>
      </c>
      <c r="H208" s="261">
        <v>11.82</v>
      </c>
      <c r="I208" s="261">
        <v>12.16</v>
      </c>
      <c r="J208" s="261">
        <v>12.47</v>
      </c>
      <c r="K208" s="261">
        <v>12.39</v>
      </c>
      <c r="L208" s="261">
        <v>11.92</v>
      </c>
      <c r="M208" s="261">
        <v>12</v>
      </c>
      <c r="N208" s="261">
        <v>12.5</v>
      </c>
      <c r="O208" s="261">
        <v>12.05</v>
      </c>
      <c r="P208" s="261">
        <v>12.18</v>
      </c>
      <c r="Q208" s="261">
        <v>12.5</v>
      </c>
      <c r="R208" s="261">
        <v>12.42</v>
      </c>
      <c r="S208" s="261">
        <v>12.29</v>
      </c>
      <c r="T208" s="261">
        <v>12.34</v>
      </c>
      <c r="U208" s="261">
        <v>12.58</v>
      </c>
      <c r="V208" s="261">
        <v>12.52</v>
      </c>
      <c r="W208" s="261">
        <v>12.81</v>
      </c>
      <c r="X208" s="261">
        <v>12.42</v>
      </c>
      <c r="Y208" s="261">
        <v>12.37</v>
      </c>
      <c r="Z208" s="261">
        <v>12.52</v>
      </c>
      <c r="AA208" s="261">
        <v>13.83</v>
      </c>
      <c r="AB208" s="261">
        <v>13.15</v>
      </c>
      <c r="AC208" s="261">
        <v>12.55</v>
      </c>
      <c r="AD208" s="261">
        <v>12.52</v>
      </c>
      <c r="AE208" s="261">
        <v>14.93</v>
      </c>
      <c r="AF208" s="261">
        <v>12.5</v>
      </c>
      <c r="AG208" s="261">
        <v>13</v>
      </c>
    </row>
    <row r="209" spans="2:36" s="256" customFormat="1" x14ac:dyDescent="0.25">
      <c r="B209" s="234">
        <v>0.375</v>
      </c>
      <c r="C209" s="261">
        <v>12.08</v>
      </c>
      <c r="D209" s="261">
        <v>11.95</v>
      </c>
      <c r="E209" s="261">
        <v>11.71</v>
      </c>
      <c r="F209" s="261">
        <v>11.97</v>
      </c>
      <c r="G209" s="261">
        <v>12.1</v>
      </c>
      <c r="H209" s="261">
        <v>12</v>
      </c>
      <c r="I209" s="261">
        <v>12.21</v>
      </c>
      <c r="J209" s="261">
        <v>12.29</v>
      </c>
      <c r="K209" s="261">
        <v>12.26</v>
      </c>
      <c r="L209" s="261">
        <v>12.03</v>
      </c>
      <c r="M209" s="261">
        <v>12.03</v>
      </c>
      <c r="N209" s="261">
        <v>12.86</v>
      </c>
      <c r="O209" s="261">
        <v>12.05</v>
      </c>
      <c r="P209" s="261">
        <v>12.45</v>
      </c>
      <c r="Q209" s="261">
        <v>12.47</v>
      </c>
      <c r="R209" s="261">
        <v>12.42</v>
      </c>
      <c r="S209" s="261">
        <v>12.16</v>
      </c>
      <c r="T209" s="261">
        <v>12.45</v>
      </c>
      <c r="U209" s="261">
        <v>12.55</v>
      </c>
      <c r="V209" s="261">
        <v>12.58</v>
      </c>
      <c r="W209" s="261">
        <v>12.63</v>
      </c>
      <c r="X209" s="261">
        <v>12.55</v>
      </c>
      <c r="Y209" s="261">
        <v>12.5</v>
      </c>
      <c r="Z209" s="261">
        <v>12.5</v>
      </c>
      <c r="AA209" s="261">
        <v>13.6</v>
      </c>
      <c r="AB209" s="261">
        <v>12.81</v>
      </c>
      <c r="AC209" s="261">
        <v>12.42</v>
      </c>
      <c r="AD209" s="261">
        <v>12.94</v>
      </c>
      <c r="AE209" s="261">
        <v>12.71</v>
      </c>
      <c r="AF209" s="261">
        <v>12.79</v>
      </c>
      <c r="AG209" s="261">
        <v>12.65</v>
      </c>
    </row>
    <row r="210" spans="2:36" s="256" customFormat="1" x14ac:dyDescent="0.25">
      <c r="B210" s="234">
        <v>0.41666666666666669</v>
      </c>
      <c r="C210" s="261">
        <v>11.97</v>
      </c>
      <c r="D210" s="261">
        <v>11.87</v>
      </c>
      <c r="E210" s="261">
        <v>12.05</v>
      </c>
      <c r="F210" s="261" t="s">
        <v>249</v>
      </c>
      <c r="G210" s="261">
        <v>11.97</v>
      </c>
      <c r="H210" s="261">
        <v>12.21</v>
      </c>
      <c r="I210" s="261">
        <v>12.03</v>
      </c>
      <c r="J210" s="261">
        <v>12.34</v>
      </c>
      <c r="K210" s="261">
        <v>12.21</v>
      </c>
      <c r="L210" s="261">
        <v>12.42</v>
      </c>
      <c r="M210" s="261">
        <v>12.31</v>
      </c>
      <c r="N210" s="261">
        <v>12.18</v>
      </c>
      <c r="O210" s="261">
        <v>12.37</v>
      </c>
      <c r="P210" s="261">
        <v>12.65</v>
      </c>
      <c r="Q210" s="261">
        <v>12.37</v>
      </c>
      <c r="R210" s="261">
        <v>12.42</v>
      </c>
      <c r="S210" s="261">
        <v>12.31</v>
      </c>
      <c r="T210" s="261">
        <v>12.45</v>
      </c>
      <c r="U210" s="261">
        <v>12.37</v>
      </c>
      <c r="V210" s="261">
        <v>12.58</v>
      </c>
      <c r="W210" s="261">
        <v>12.58</v>
      </c>
      <c r="X210" s="261">
        <v>12.5</v>
      </c>
      <c r="Y210" s="261">
        <v>12.16</v>
      </c>
      <c r="Z210" s="261">
        <v>12.5</v>
      </c>
      <c r="AA210" s="261">
        <v>13.55</v>
      </c>
      <c r="AB210" s="261">
        <v>12.68</v>
      </c>
      <c r="AC210" s="261">
        <v>12.52</v>
      </c>
      <c r="AD210" s="261">
        <v>12.6</v>
      </c>
      <c r="AE210" s="261">
        <v>13.1</v>
      </c>
      <c r="AF210" s="261">
        <v>12.63</v>
      </c>
      <c r="AG210" s="261">
        <v>12.89</v>
      </c>
    </row>
    <row r="211" spans="2:36" s="256" customFormat="1" x14ac:dyDescent="0.25">
      <c r="B211" s="234">
        <v>0.45833333333333331</v>
      </c>
      <c r="C211" s="261">
        <v>11.97</v>
      </c>
      <c r="D211" s="261">
        <v>12.29</v>
      </c>
      <c r="E211" s="261">
        <v>11.92</v>
      </c>
      <c r="F211" s="261">
        <v>11.95</v>
      </c>
      <c r="G211" s="261" t="s">
        <v>261</v>
      </c>
      <c r="H211" s="261">
        <v>12.39</v>
      </c>
      <c r="I211" s="261">
        <v>12.03</v>
      </c>
      <c r="J211" s="261">
        <v>12.08</v>
      </c>
      <c r="K211" s="261">
        <v>12.5</v>
      </c>
      <c r="L211" s="261">
        <v>13.57</v>
      </c>
      <c r="M211" s="261">
        <v>12.65</v>
      </c>
      <c r="N211" s="261">
        <v>12.52</v>
      </c>
      <c r="O211" s="261">
        <v>12.05</v>
      </c>
      <c r="P211" s="261">
        <v>12.55</v>
      </c>
      <c r="Q211" s="261">
        <v>12.5</v>
      </c>
      <c r="R211" s="261">
        <v>12.39</v>
      </c>
      <c r="S211" s="261">
        <v>12.39</v>
      </c>
      <c r="T211" s="261">
        <v>12.47</v>
      </c>
      <c r="U211" s="261">
        <v>12.6</v>
      </c>
      <c r="V211" s="261">
        <v>12.86</v>
      </c>
      <c r="W211" s="261">
        <v>12.24</v>
      </c>
      <c r="X211" s="261">
        <v>12.34</v>
      </c>
      <c r="Y211" s="261">
        <v>12.86</v>
      </c>
      <c r="Z211" s="261">
        <v>12.45</v>
      </c>
      <c r="AA211" s="261">
        <v>13.1</v>
      </c>
      <c r="AB211" s="261">
        <v>12.73</v>
      </c>
      <c r="AC211" s="261">
        <v>12.24</v>
      </c>
      <c r="AD211" s="261">
        <v>12.97</v>
      </c>
      <c r="AE211" s="261">
        <v>13.2</v>
      </c>
      <c r="AF211" s="261">
        <v>12.52</v>
      </c>
      <c r="AG211" s="261">
        <v>12.63</v>
      </c>
    </row>
    <row r="212" spans="2:36" s="256" customFormat="1" x14ac:dyDescent="0.25">
      <c r="B212" s="234">
        <v>0.5</v>
      </c>
      <c r="C212" s="261">
        <v>11.95</v>
      </c>
      <c r="D212" s="261">
        <v>12.13</v>
      </c>
      <c r="E212" s="261">
        <v>12.16</v>
      </c>
      <c r="F212" s="261">
        <v>12.05</v>
      </c>
      <c r="G212" s="261">
        <v>11.95</v>
      </c>
      <c r="H212" s="261">
        <v>12.21</v>
      </c>
      <c r="I212" s="261">
        <v>12.34</v>
      </c>
      <c r="J212" s="261">
        <v>12.18</v>
      </c>
      <c r="K212" s="261">
        <v>12.16</v>
      </c>
      <c r="L212" s="261">
        <v>14.51</v>
      </c>
      <c r="M212" s="261">
        <v>12.18</v>
      </c>
      <c r="N212" s="261">
        <v>12.34</v>
      </c>
      <c r="O212" s="261">
        <v>12.03</v>
      </c>
      <c r="P212" s="261">
        <v>12.37</v>
      </c>
      <c r="Q212" s="261">
        <v>12.45</v>
      </c>
      <c r="R212" s="261">
        <v>12.31</v>
      </c>
      <c r="S212" s="261">
        <v>12.63</v>
      </c>
      <c r="T212" s="261">
        <v>12.26</v>
      </c>
      <c r="U212" s="261">
        <v>12.37</v>
      </c>
      <c r="V212" s="261">
        <v>12.47</v>
      </c>
      <c r="W212" s="261">
        <v>12.26</v>
      </c>
      <c r="X212" s="261">
        <v>12.24</v>
      </c>
      <c r="Y212" s="261">
        <v>12.81</v>
      </c>
      <c r="Z212" s="261">
        <v>12.39</v>
      </c>
      <c r="AA212" s="261">
        <v>13.13</v>
      </c>
      <c r="AB212" s="261">
        <v>12.34</v>
      </c>
      <c r="AC212" s="261">
        <v>12.26</v>
      </c>
      <c r="AD212" s="261">
        <v>12.29</v>
      </c>
      <c r="AE212" s="261">
        <v>12.42</v>
      </c>
      <c r="AF212" s="261">
        <v>12.45</v>
      </c>
      <c r="AG212" s="261">
        <v>12.34</v>
      </c>
    </row>
    <row r="213" spans="2:36" s="256" customFormat="1" x14ac:dyDescent="0.25">
      <c r="B213" s="234">
        <v>0.54166666666666663</v>
      </c>
      <c r="C213" s="261">
        <v>11.79</v>
      </c>
      <c r="D213" s="261">
        <v>11.92</v>
      </c>
      <c r="E213" s="261">
        <v>11.79</v>
      </c>
      <c r="F213" s="261">
        <v>11.89</v>
      </c>
      <c r="G213" s="261">
        <v>11.82</v>
      </c>
      <c r="H213" s="261">
        <v>12.03</v>
      </c>
      <c r="I213" s="261">
        <v>12.16</v>
      </c>
      <c r="J213" s="261">
        <v>12.16</v>
      </c>
      <c r="K213" s="261">
        <v>11.89</v>
      </c>
      <c r="L213" s="261">
        <v>20.41</v>
      </c>
      <c r="M213" s="261">
        <v>12.13</v>
      </c>
      <c r="N213" s="261">
        <v>12.45</v>
      </c>
      <c r="O213" s="261">
        <v>11.92</v>
      </c>
      <c r="P213" s="261">
        <v>12.34</v>
      </c>
      <c r="Q213" s="261">
        <v>12.37</v>
      </c>
      <c r="R213" s="261">
        <v>12.37</v>
      </c>
      <c r="S213" s="261">
        <v>12.18</v>
      </c>
      <c r="T213" s="261">
        <v>12.24</v>
      </c>
      <c r="U213" s="261">
        <v>12.29</v>
      </c>
      <c r="V213" s="261">
        <v>12.39</v>
      </c>
      <c r="W213" s="261">
        <v>12.37</v>
      </c>
      <c r="X213" s="261">
        <v>12.42</v>
      </c>
      <c r="Y213" s="261">
        <v>12.5</v>
      </c>
      <c r="Z213" s="261">
        <v>12.37</v>
      </c>
      <c r="AA213" s="261">
        <v>12.76</v>
      </c>
      <c r="AB213" s="261">
        <v>12.24</v>
      </c>
      <c r="AC213" s="261">
        <v>12.18</v>
      </c>
      <c r="AD213" s="261">
        <v>12.65</v>
      </c>
      <c r="AE213" s="261">
        <v>12.42</v>
      </c>
      <c r="AF213" s="261">
        <v>12.68</v>
      </c>
      <c r="AG213" s="261">
        <v>12.24</v>
      </c>
    </row>
    <row r="214" spans="2:36" s="256" customFormat="1" x14ac:dyDescent="0.25">
      <c r="B214" s="234">
        <v>0.58333333333333337</v>
      </c>
      <c r="C214" s="261">
        <v>11.89</v>
      </c>
      <c r="D214" s="261">
        <v>11.63</v>
      </c>
      <c r="E214" s="261">
        <v>12.08</v>
      </c>
      <c r="F214" s="261">
        <v>11.74</v>
      </c>
      <c r="G214" s="261">
        <v>11.76</v>
      </c>
      <c r="H214" s="261">
        <v>11.82</v>
      </c>
      <c r="I214" s="261">
        <v>12.08</v>
      </c>
      <c r="J214" s="261">
        <v>12.1</v>
      </c>
      <c r="K214" s="261">
        <v>11.82</v>
      </c>
      <c r="L214" s="261">
        <v>12.18</v>
      </c>
      <c r="M214" s="261">
        <v>11.97</v>
      </c>
      <c r="N214" s="261">
        <v>12.13</v>
      </c>
      <c r="O214" s="261">
        <v>12.08</v>
      </c>
      <c r="P214" s="261">
        <v>12</v>
      </c>
      <c r="Q214" s="261">
        <v>12.24</v>
      </c>
      <c r="R214" s="261">
        <v>12.39</v>
      </c>
      <c r="S214" s="261">
        <v>12.1</v>
      </c>
      <c r="T214" s="261">
        <v>12.18</v>
      </c>
      <c r="U214" s="261">
        <v>12.37</v>
      </c>
      <c r="V214" s="261">
        <v>12.08</v>
      </c>
      <c r="W214" s="261">
        <v>12.29</v>
      </c>
      <c r="X214" s="261">
        <v>12.31</v>
      </c>
      <c r="Y214" s="261">
        <v>12.39</v>
      </c>
      <c r="Z214" s="261">
        <v>12.31</v>
      </c>
      <c r="AA214" s="261">
        <v>12.63</v>
      </c>
      <c r="AB214" s="261">
        <v>12.31</v>
      </c>
      <c r="AC214" s="261">
        <v>12.34</v>
      </c>
      <c r="AD214" s="261">
        <v>12.47</v>
      </c>
      <c r="AE214" s="261">
        <v>12.45</v>
      </c>
      <c r="AF214" s="261">
        <v>12.58</v>
      </c>
      <c r="AG214" s="261">
        <v>12.42</v>
      </c>
    </row>
    <row r="215" spans="2:36" s="256" customFormat="1" x14ac:dyDescent="0.25">
      <c r="B215" s="234">
        <v>0.625</v>
      </c>
      <c r="C215" s="261">
        <v>11.89</v>
      </c>
      <c r="D215" s="261">
        <v>11.66</v>
      </c>
      <c r="E215" s="261">
        <v>11.95</v>
      </c>
      <c r="F215" s="261">
        <v>12.05</v>
      </c>
      <c r="G215" s="261">
        <v>11.95</v>
      </c>
      <c r="H215" s="261">
        <v>11.79</v>
      </c>
      <c r="I215" s="261">
        <v>12.03</v>
      </c>
      <c r="J215" s="261">
        <v>11.87</v>
      </c>
      <c r="K215" s="261">
        <v>12.24</v>
      </c>
      <c r="L215" s="261">
        <v>12.08</v>
      </c>
      <c r="M215" s="261">
        <v>12.08</v>
      </c>
      <c r="N215" s="261">
        <v>12.18</v>
      </c>
      <c r="O215" s="261">
        <v>12.21</v>
      </c>
      <c r="P215" s="261">
        <v>12.37</v>
      </c>
      <c r="Q215" s="261">
        <v>12.37</v>
      </c>
      <c r="R215" s="261">
        <v>12.13</v>
      </c>
      <c r="S215" s="261">
        <v>12.21</v>
      </c>
      <c r="T215" s="261">
        <v>12.37</v>
      </c>
      <c r="U215" s="261">
        <v>12.71</v>
      </c>
      <c r="V215" s="261">
        <v>12.31</v>
      </c>
      <c r="W215" s="261">
        <v>12.39</v>
      </c>
      <c r="X215" s="261">
        <v>12.45</v>
      </c>
      <c r="Y215" s="261">
        <v>12.52</v>
      </c>
      <c r="Z215" s="261">
        <v>12.26</v>
      </c>
      <c r="AA215" s="261">
        <v>12.89</v>
      </c>
      <c r="AB215" s="261">
        <v>12.29</v>
      </c>
      <c r="AC215" s="261">
        <v>12.18</v>
      </c>
      <c r="AD215" s="261">
        <v>12.37</v>
      </c>
      <c r="AE215" s="261">
        <v>12.1</v>
      </c>
      <c r="AF215" s="261">
        <v>12.39</v>
      </c>
      <c r="AG215" s="261">
        <v>12.5</v>
      </c>
    </row>
    <row r="216" spans="2:36" s="256" customFormat="1" x14ac:dyDescent="0.25">
      <c r="B216" s="234">
        <v>0.66666666666666663</v>
      </c>
      <c r="C216" s="261">
        <v>11.84</v>
      </c>
      <c r="D216" s="261">
        <v>11.79</v>
      </c>
      <c r="E216" s="261">
        <v>11.84</v>
      </c>
      <c r="F216" s="261">
        <v>11.66</v>
      </c>
      <c r="G216" s="261">
        <v>11.71</v>
      </c>
      <c r="H216" s="261">
        <v>12.21</v>
      </c>
      <c r="I216" s="261">
        <v>11.92</v>
      </c>
      <c r="J216" s="261">
        <v>11.97</v>
      </c>
      <c r="K216" s="261">
        <v>12.08</v>
      </c>
      <c r="L216" s="261">
        <v>12.05</v>
      </c>
      <c r="M216" s="261">
        <v>12.13</v>
      </c>
      <c r="N216" s="261">
        <v>12.05</v>
      </c>
      <c r="O216" s="261">
        <v>12</v>
      </c>
      <c r="P216" s="261">
        <v>12.13</v>
      </c>
      <c r="Q216" s="261">
        <v>12.24</v>
      </c>
      <c r="R216" s="261">
        <v>12.26</v>
      </c>
      <c r="S216" s="261">
        <v>12.1</v>
      </c>
      <c r="T216" s="261">
        <v>12.16</v>
      </c>
      <c r="U216" s="261">
        <v>12.29</v>
      </c>
      <c r="V216" s="261">
        <v>12.6</v>
      </c>
      <c r="W216" s="261">
        <v>12.47</v>
      </c>
      <c r="X216" s="261">
        <v>12.31</v>
      </c>
      <c r="Y216" s="261">
        <v>12.18</v>
      </c>
      <c r="Z216" s="261">
        <v>12.42</v>
      </c>
      <c r="AA216" s="261">
        <v>12.92</v>
      </c>
      <c r="AB216" s="261">
        <v>11.97</v>
      </c>
      <c r="AC216" s="261">
        <v>12.08</v>
      </c>
      <c r="AD216" s="261">
        <v>12.34</v>
      </c>
      <c r="AE216" s="261">
        <v>12.52</v>
      </c>
      <c r="AF216" s="261">
        <v>12.16</v>
      </c>
      <c r="AG216" s="261">
        <v>12.37</v>
      </c>
    </row>
    <row r="217" spans="2:36" s="256" customFormat="1" x14ac:dyDescent="0.25">
      <c r="B217" s="234">
        <v>0.70833333333333337</v>
      </c>
      <c r="C217" s="261">
        <v>12</v>
      </c>
      <c r="D217" s="261">
        <v>11.82</v>
      </c>
      <c r="E217" s="261">
        <v>11.95</v>
      </c>
      <c r="F217" s="261">
        <v>11.89</v>
      </c>
      <c r="G217" s="261">
        <v>11.76</v>
      </c>
      <c r="H217" s="261">
        <v>12.31</v>
      </c>
      <c r="I217" s="261">
        <v>12</v>
      </c>
      <c r="J217" s="261">
        <v>12.42</v>
      </c>
      <c r="K217" s="261">
        <v>12.08</v>
      </c>
      <c r="L217" s="261">
        <v>12.13</v>
      </c>
      <c r="M217" s="261">
        <v>11.92</v>
      </c>
      <c r="N217" s="261">
        <v>12.29</v>
      </c>
      <c r="O217" s="261">
        <v>12.1</v>
      </c>
      <c r="P217" s="261">
        <v>12.16</v>
      </c>
      <c r="Q217" s="261">
        <v>12.05</v>
      </c>
      <c r="R217" s="261">
        <v>12.13</v>
      </c>
      <c r="S217" s="261">
        <v>12.16</v>
      </c>
      <c r="T217" s="261">
        <v>12.29</v>
      </c>
      <c r="U217" s="261">
        <v>12.39</v>
      </c>
      <c r="V217" s="261">
        <v>12.65</v>
      </c>
      <c r="W217" s="261">
        <v>12.31</v>
      </c>
      <c r="X217" s="261">
        <v>12.55</v>
      </c>
      <c r="Y217" s="261">
        <v>12.37</v>
      </c>
      <c r="Z217" s="261">
        <v>12.37</v>
      </c>
      <c r="AA217" s="261">
        <v>12.68</v>
      </c>
      <c r="AB217" s="261">
        <v>12.26</v>
      </c>
      <c r="AC217" s="261">
        <v>12.1</v>
      </c>
      <c r="AD217" s="261">
        <v>12.37</v>
      </c>
      <c r="AE217" s="261">
        <v>12.45</v>
      </c>
      <c r="AF217" s="261">
        <v>12.31</v>
      </c>
      <c r="AG217" s="261">
        <v>12.52</v>
      </c>
    </row>
    <row r="218" spans="2:36" s="256" customFormat="1" x14ac:dyDescent="0.25">
      <c r="B218" s="234">
        <v>0.75</v>
      </c>
      <c r="C218" s="261">
        <v>11.95</v>
      </c>
      <c r="D218" s="261">
        <v>11.84</v>
      </c>
      <c r="E218" s="261">
        <v>11.92</v>
      </c>
      <c r="F218" s="261">
        <v>12.08</v>
      </c>
      <c r="G218" s="261">
        <v>12</v>
      </c>
      <c r="H218" s="261">
        <v>11.89</v>
      </c>
      <c r="I218" s="261">
        <v>11.84</v>
      </c>
      <c r="J218" s="261">
        <v>12.08</v>
      </c>
      <c r="K218" s="261">
        <v>12.16</v>
      </c>
      <c r="L218" s="261">
        <v>12.21</v>
      </c>
      <c r="M218" s="261">
        <v>12.24</v>
      </c>
      <c r="N218" s="261">
        <v>12.16</v>
      </c>
      <c r="O218" s="261">
        <v>11.92</v>
      </c>
      <c r="P218" s="261">
        <v>12.08</v>
      </c>
      <c r="Q218" s="261">
        <v>12.29</v>
      </c>
      <c r="R218" s="261">
        <v>12.1</v>
      </c>
      <c r="S218" s="261">
        <v>12.37</v>
      </c>
      <c r="T218" s="261">
        <v>12.21</v>
      </c>
      <c r="U218" s="261">
        <v>12.29</v>
      </c>
      <c r="V218" s="261">
        <v>12.76</v>
      </c>
      <c r="W218" s="261">
        <v>12.31</v>
      </c>
      <c r="X218" s="261">
        <v>12.81</v>
      </c>
      <c r="Y218" s="261">
        <v>12.31</v>
      </c>
      <c r="Z218" s="261">
        <v>12.31</v>
      </c>
      <c r="AA218" s="261">
        <v>12.63</v>
      </c>
      <c r="AB218" s="261">
        <v>12.05</v>
      </c>
      <c r="AC218" s="261">
        <v>12.21</v>
      </c>
      <c r="AD218" s="261">
        <v>12.08</v>
      </c>
      <c r="AE218" s="261">
        <v>12.47</v>
      </c>
      <c r="AF218" s="261">
        <v>12.42</v>
      </c>
      <c r="AG218" s="261">
        <v>12.24</v>
      </c>
    </row>
    <row r="219" spans="2:36" s="256" customFormat="1" x14ac:dyDescent="0.25">
      <c r="B219" s="234">
        <v>0.79166666666666663</v>
      </c>
      <c r="C219" s="261">
        <v>12.03</v>
      </c>
      <c r="D219" s="261">
        <v>11.69</v>
      </c>
      <c r="E219" s="261">
        <v>11.87</v>
      </c>
      <c r="F219" s="261">
        <v>11.97</v>
      </c>
      <c r="G219" s="261">
        <v>12.08</v>
      </c>
      <c r="H219" s="261">
        <v>11.92</v>
      </c>
      <c r="I219" s="261">
        <v>11.95</v>
      </c>
      <c r="J219" s="261">
        <v>12.08</v>
      </c>
      <c r="K219" s="261">
        <v>11.95</v>
      </c>
      <c r="L219" s="261">
        <v>11.95</v>
      </c>
      <c r="M219" s="261">
        <v>12.08</v>
      </c>
      <c r="N219" s="261">
        <v>12.26</v>
      </c>
      <c r="O219" s="261">
        <v>12.03</v>
      </c>
      <c r="P219" s="261">
        <v>12.29</v>
      </c>
      <c r="Q219" s="261">
        <v>12.03</v>
      </c>
      <c r="R219" s="261">
        <v>12.42</v>
      </c>
      <c r="S219" s="261">
        <v>12.13</v>
      </c>
      <c r="T219" s="261">
        <v>12.16</v>
      </c>
      <c r="U219" s="261">
        <v>12.29</v>
      </c>
      <c r="V219" s="261">
        <v>12.37</v>
      </c>
      <c r="W219" s="261">
        <v>12.34</v>
      </c>
      <c r="X219" s="261">
        <v>12.73</v>
      </c>
      <c r="Y219" s="261">
        <v>12.37</v>
      </c>
      <c r="Z219" s="261">
        <v>12.21</v>
      </c>
      <c r="AA219" s="261">
        <v>12.55</v>
      </c>
      <c r="AB219" s="261">
        <v>12.42</v>
      </c>
      <c r="AC219" s="261">
        <v>12.26</v>
      </c>
      <c r="AD219" s="261">
        <v>12.24</v>
      </c>
      <c r="AE219" s="261">
        <v>13</v>
      </c>
      <c r="AF219" s="261">
        <v>12.42</v>
      </c>
      <c r="AG219" s="261">
        <v>12.26</v>
      </c>
    </row>
    <row r="220" spans="2:36" s="256" customFormat="1" x14ac:dyDescent="0.25">
      <c r="B220" s="234">
        <v>0.83333333333333337</v>
      </c>
      <c r="C220" s="261">
        <v>11.76</v>
      </c>
      <c r="D220" s="261">
        <v>11.84</v>
      </c>
      <c r="E220" s="261">
        <v>11.92</v>
      </c>
      <c r="F220" s="261">
        <v>12.08</v>
      </c>
      <c r="G220" s="261">
        <v>11.95</v>
      </c>
      <c r="H220" s="261">
        <v>11.74</v>
      </c>
      <c r="I220" s="261">
        <v>11.92</v>
      </c>
      <c r="J220" s="261">
        <v>12.13</v>
      </c>
      <c r="K220" s="261">
        <v>12.1</v>
      </c>
      <c r="L220" s="261">
        <v>11.87</v>
      </c>
      <c r="M220" s="261">
        <v>12.16</v>
      </c>
      <c r="N220" s="261">
        <v>12.05</v>
      </c>
      <c r="O220" s="261">
        <v>11.97</v>
      </c>
      <c r="P220" s="261">
        <v>12.16</v>
      </c>
      <c r="Q220" s="261">
        <v>12.26</v>
      </c>
      <c r="R220" s="261">
        <v>12.26</v>
      </c>
      <c r="S220" s="261">
        <v>12.26</v>
      </c>
      <c r="T220" s="261">
        <v>12.31</v>
      </c>
      <c r="U220" s="261">
        <v>12.16</v>
      </c>
      <c r="V220" s="261">
        <v>12</v>
      </c>
      <c r="W220" s="261">
        <v>12</v>
      </c>
      <c r="X220" s="261">
        <v>12.26</v>
      </c>
      <c r="Y220" s="261">
        <v>12.24</v>
      </c>
      <c r="Z220" s="261">
        <v>12.13</v>
      </c>
      <c r="AA220" s="261">
        <v>12.52</v>
      </c>
      <c r="AB220" s="261">
        <v>12.21</v>
      </c>
      <c r="AC220" s="261">
        <v>12.05</v>
      </c>
      <c r="AD220" s="261">
        <v>12.03</v>
      </c>
      <c r="AE220" s="261">
        <v>12.13</v>
      </c>
      <c r="AF220" s="261">
        <v>12.13</v>
      </c>
      <c r="AG220" s="261">
        <v>12.45</v>
      </c>
    </row>
    <row r="221" spans="2:36" s="256" customFormat="1" x14ac:dyDescent="0.25">
      <c r="B221" s="234">
        <v>0.875</v>
      </c>
      <c r="C221" s="261">
        <v>11.74</v>
      </c>
      <c r="D221" s="261">
        <v>11.63</v>
      </c>
      <c r="E221" s="261">
        <v>11.89</v>
      </c>
      <c r="F221" s="261">
        <v>11.76</v>
      </c>
      <c r="G221" s="261">
        <v>11.84</v>
      </c>
      <c r="H221" s="261">
        <v>11.89</v>
      </c>
      <c r="I221" s="261">
        <v>12.03</v>
      </c>
      <c r="J221" s="261">
        <v>11.97</v>
      </c>
      <c r="K221" s="261">
        <v>12.34</v>
      </c>
      <c r="L221" s="261">
        <v>12.16</v>
      </c>
      <c r="M221" s="261">
        <v>12.08</v>
      </c>
      <c r="N221" s="261">
        <v>11.97</v>
      </c>
      <c r="O221" s="261">
        <v>12.03</v>
      </c>
      <c r="P221" s="261">
        <v>12.16</v>
      </c>
      <c r="Q221" s="261">
        <v>12.45</v>
      </c>
      <c r="R221" s="261">
        <v>12.34</v>
      </c>
      <c r="S221" s="261">
        <v>12.1</v>
      </c>
      <c r="T221" s="261">
        <v>12.16</v>
      </c>
      <c r="U221" s="261">
        <v>12.37</v>
      </c>
      <c r="V221" s="261">
        <v>12.13</v>
      </c>
      <c r="W221" s="261">
        <v>12.13</v>
      </c>
      <c r="X221" s="261">
        <v>12.31</v>
      </c>
      <c r="Y221" s="261">
        <v>12.13</v>
      </c>
      <c r="Z221" s="261">
        <v>12.31</v>
      </c>
      <c r="AA221" s="261">
        <v>12.45</v>
      </c>
      <c r="AB221" s="261">
        <v>12.18</v>
      </c>
      <c r="AC221" s="261">
        <v>12.26</v>
      </c>
      <c r="AD221" s="261">
        <v>12.18</v>
      </c>
      <c r="AE221" s="261">
        <v>12.21</v>
      </c>
      <c r="AF221" s="261">
        <v>12.26</v>
      </c>
      <c r="AG221" s="261">
        <v>12.52</v>
      </c>
    </row>
    <row r="222" spans="2:36" s="256" customFormat="1" x14ac:dyDescent="0.25">
      <c r="B222" s="234">
        <v>0.91666666666666663</v>
      </c>
      <c r="C222" s="261">
        <v>11.74</v>
      </c>
      <c r="D222" s="261">
        <v>11.58</v>
      </c>
      <c r="E222" s="261">
        <v>11.92</v>
      </c>
      <c r="F222" s="261">
        <v>12.1</v>
      </c>
      <c r="G222" s="261">
        <v>11.58</v>
      </c>
      <c r="H222" s="261">
        <v>12</v>
      </c>
      <c r="I222" s="261">
        <v>12.05</v>
      </c>
      <c r="J222" s="261">
        <v>12.18</v>
      </c>
      <c r="K222" s="261">
        <v>12.31</v>
      </c>
      <c r="L222" s="261">
        <v>12.08</v>
      </c>
      <c r="M222" s="261">
        <v>12</v>
      </c>
      <c r="N222" s="261">
        <v>11.92</v>
      </c>
      <c r="O222" s="261">
        <v>12.21</v>
      </c>
      <c r="P222" s="261">
        <v>12.34</v>
      </c>
      <c r="Q222" s="261">
        <v>12</v>
      </c>
      <c r="R222" s="261">
        <v>12.18</v>
      </c>
      <c r="S222" s="261">
        <v>11.89</v>
      </c>
      <c r="T222" s="261">
        <v>12.76</v>
      </c>
      <c r="U222" s="261">
        <v>12.89</v>
      </c>
      <c r="V222" s="261">
        <v>12.26</v>
      </c>
      <c r="W222" s="261">
        <v>12.13</v>
      </c>
      <c r="X222" s="261">
        <v>12.21</v>
      </c>
      <c r="Y222" s="261">
        <v>12.34</v>
      </c>
      <c r="Z222" s="261">
        <v>12.26</v>
      </c>
      <c r="AA222" s="261">
        <v>12.1</v>
      </c>
      <c r="AB222" s="261">
        <v>12.24</v>
      </c>
      <c r="AC222" s="261">
        <v>12.34</v>
      </c>
      <c r="AD222" s="261">
        <v>12.13</v>
      </c>
      <c r="AE222" s="261">
        <v>12.29</v>
      </c>
      <c r="AF222" s="261">
        <v>12.31</v>
      </c>
      <c r="AG222" s="261">
        <v>12.37</v>
      </c>
    </row>
    <row r="223" spans="2:36" s="256" customFormat="1" x14ac:dyDescent="0.25">
      <c r="B223" s="234">
        <v>0.95833333333333337</v>
      </c>
      <c r="C223" s="261">
        <v>11.71</v>
      </c>
      <c r="D223" s="261">
        <v>11.63</v>
      </c>
      <c r="E223" s="261">
        <v>11.79</v>
      </c>
      <c r="F223" s="261">
        <v>12.08</v>
      </c>
      <c r="G223" s="261">
        <v>11.71</v>
      </c>
      <c r="H223" s="261">
        <v>11.87</v>
      </c>
      <c r="I223" s="261">
        <v>11.74</v>
      </c>
      <c r="J223" s="261">
        <v>12</v>
      </c>
      <c r="K223" s="261">
        <v>11.95</v>
      </c>
      <c r="L223" s="261">
        <v>11.97</v>
      </c>
      <c r="M223" s="261">
        <v>11.87</v>
      </c>
      <c r="N223" s="261">
        <v>12.08</v>
      </c>
      <c r="O223" s="261">
        <v>12.24</v>
      </c>
      <c r="P223" s="261">
        <v>11.95</v>
      </c>
      <c r="Q223" s="261">
        <v>12.26</v>
      </c>
      <c r="R223" s="261">
        <v>12.26</v>
      </c>
      <c r="S223" s="261">
        <v>12.26</v>
      </c>
      <c r="T223" s="261">
        <v>12.08</v>
      </c>
      <c r="U223" s="261">
        <v>12.47</v>
      </c>
      <c r="V223" s="261">
        <v>12.34</v>
      </c>
      <c r="W223" s="261">
        <v>12.21</v>
      </c>
      <c r="X223" s="261">
        <v>12.63</v>
      </c>
      <c r="Y223" s="261">
        <v>12.16</v>
      </c>
      <c r="Z223" s="261">
        <v>12</v>
      </c>
      <c r="AA223" s="261">
        <v>12.37</v>
      </c>
      <c r="AB223" s="261">
        <v>12.1</v>
      </c>
      <c r="AC223" s="261">
        <v>12.31</v>
      </c>
      <c r="AD223" s="261">
        <v>12.08</v>
      </c>
      <c r="AE223" s="261">
        <v>12.52</v>
      </c>
      <c r="AF223" s="261">
        <v>12.31</v>
      </c>
      <c r="AG223" s="261">
        <v>12.34</v>
      </c>
    </row>
    <row r="224" spans="2:36" s="257" customFormat="1" ht="33" customHeight="1" x14ac:dyDescent="0.3">
      <c r="B224" s="235" t="s">
        <v>221</v>
      </c>
      <c r="C224" s="264">
        <v>11.88</v>
      </c>
      <c r="D224" s="264">
        <v>11.8</v>
      </c>
      <c r="E224" s="264">
        <v>11.87</v>
      </c>
      <c r="F224" s="264">
        <v>11.9</v>
      </c>
      <c r="G224" s="264">
        <v>11.95</v>
      </c>
      <c r="H224" s="264">
        <v>11.94</v>
      </c>
      <c r="I224" s="264">
        <v>12.01</v>
      </c>
      <c r="J224" s="264">
        <v>12.13</v>
      </c>
      <c r="K224" s="264">
        <v>12.12</v>
      </c>
      <c r="L224" s="264">
        <v>12.61</v>
      </c>
      <c r="M224" s="264">
        <v>12.07</v>
      </c>
      <c r="N224" s="264">
        <v>12.17</v>
      </c>
      <c r="O224" s="264">
        <v>12.06</v>
      </c>
      <c r="P224" s="264">
        <v>12.2</v>
      </c>
      <c r="Q224" s="264">
        <v>12.26</v>
      </c>
      <c r="R224" s="264">
        <v>12.29</v>
      </c>
      <c r="S224" s="264">
        <v>12.24</v>
      </c>
      <c r="T224" s="264">
        <v>12.26</v>
      </c>
      <c r="U224" s="264">
        <v>12.39</v>
      </c>
      <c r="V224" s="264">
        <v>12.46</v>
      </c>
      <c r="W224" s="264">
        <v>12.33</v>
      </c>
      <c r="X224" s="264">
        <v>12.4</v>
      </c>
      <c r="Y224" s="264">
        <v>12.34</v>
      </c>
      <c r="Z224" s="264">
        <v>12.33</v>
      </c>
      <c r="AA224" s="264">
        <v>12.71</v>
      </c>
      <c r="AB224" s="264">
        <v>12.41</v>
      </c>
      <c r="AC224" s="264">
        <v>12.25</v>
      </c>
      <c r="AD224" s="264">
        <v>12.36</v>
      </c>
      <c r="AE224" s="264">
        <v>12.77</v>
      </c>
      <c r="AF224" s="264">
        <v>12.45</v>
      </c>
      <c r="AG224" s="264">
        <v>12.45</v>
      </c>
      <c r="AH224" s="258"/>
      <c r="AI224" s="258"/>
      <c r="AJ224" s="258"/>
    </row>
    <row r="225" spans="2:33" s="257" customFormat="1" ht="27" customHeight="1" x14ac:dyDescent="0.3">
      <c r="B225" s="235" t="s">
        <v>216</v>
      </c>
      <c r="C225" s="425" t="s">
        <v>217</v>
      </c>
      <c r="D225" s="425"/>
      <c r="E225" s="425"/>
      <c r="F225" s="425"/>
      <c r="G225" s="425"/>
      <c r="H225" s="425"/>
      <c r="I225" s="425"/>
      <c r="J225" s="425"/>
      <c r="K225" s="425"/>
      <c r="L225" s="425"/>
      <c r="M225" s="425"/>
      <c r="N225" s="425"/>
      <c r="O225" s="425"/>
      <c r="P225" s="425"/>
      <c r="Q225" s="425"/>
      <c r="R225" s="425"/>
      <c r="S225" s="425"/>
      <c r="T225" s="425"/>
      <c r="U225" s="425"/>
      <c r="V225" s="425"/>
      <c r="W225" s="425"/>
      <c r="X225" s="425"/>
      <c r="Y225" s="425"/>
      <c r="Z225" s="425"/>
      <c r="AA225" s="425"/>
      <c r="AB225" s="425"/>
      <c r="AC225" s="425"/>
      <c r="AD225" s="425"/>
      <c r="AE225" s="425"/>
      <c r="AF225" s="425"/>
      <c r="AG225" s="425"/>
    </row>
    <row r="226" spans="2:33" s="245" customFormat="1" ht="12" customHeight="1" x14ac:dyDescent="0.3">
      <c r="B226" s="259" t="s">
        <v>250</v>
      </c>
    </row>
    <row r="227" spans="2:33" s="245" customFormat="1" ht="12" customHeight="1" x14ac:dyDescent="0.3">
      <c r="B227" s="259" t="s">
        <v>263</v>
      </c>
    </row>
    <row r="228" spans="2:33" s="245" customFormat="1" ht="12" customHeight="1" x14ac:dyDescent="0.3">
      <c r="B228" s="259" t="s">
        <v>267</v>
      </c>
    </row>
    <row r="229" spans="2:33" s="245" customFormat="1" x14ac:dyDescent="0.3"/>
    <row r="230" spans="2:33" s="245" customFormat="1" ht="15.75" customHeight="1" x14ac:dyDescent="0.3"/>
    <row r="231" spans="2:33" s="245" customFormat="1" ht="15.75" customHeight="1" x14ac:dyDescent="0.3">
      <c r="B231" s="417"/>
      <c r="C231" s="417"/>
      <c r="D231" s="417"/>
      <c r="E231" s="417"/>
      <c r="F231" s="422" t="s">
        <v>341</v>
      </c>
      <c r="G231" s="422"/>
      <c r="H231" s="422"/>
      <c r="I231" s="422"/>
      <c r="J231" s="422"/>
      <c r="K231" s="422"/>
      <c r="L231" s="422"/>
      <c r="M231" s="422"/>
      <c r="N231" s="422"/>
      <c r="O231" s="422"/>
      <c r="P231" s="422"/>
      <c r="Q231" s="422"/>
      <c r="R231" s="422"/>
      <c r="S231" s="422"/>
      <c r="T231" s="422"/>
      <c r="U231" s="422"/>
      <c r="V231" s="422"/>
      <c r="W231" s="422"/>
      <c r="X231" s="422"/>
      <c r="Y231" s="422"/>
      <c r="Z231" s="422"/>
      <c r="AA231" s="422"/>
      <c r="AB231" s="422"/>
      <c r="AC231" s="422"/>
      <c r="AD231" s="422"/>
      <c r="AE231" s="422"/>
      <c r="AF231" s="422"/>
    </row>
    <row r="232" spans="2:33" s="245" customFormat="1" ht="15.75" customHeight="1" x14ac:dyDescent="0.3">
      <c r="B232" s="417"/>
      <c r="C232" s="417"/>
      <c r="D232" s="417"/>
      <c r="E232" s="417"/>
      <c r="F232" s="422"/>
      <c r="G232" s="422"/>
      <c r="H232" s="422"/>
      <c r="I232" s="422"/>
      <c r="J232" s="422"/>
      <c r="K232" s="422"/>
      <c r="L232" s="422"/>
      <c r="M232" s="422"/>
      <c r="N232" s="422"/>
      <c r="O232" s="422"/>
      <c r="P232" s="422"/>
      <c r="Q232" s="422"/>
      <c r="R232" s="422"/>
      <c r="S232" s="422"/>
      <c r="T232" s="422"/>
      <c r="U232" s="422"/>
      <c r="V232" s="422"/>
      <c r="W232" s="422"/>
      <c r="X232" s="422"/>
      <c r="Y232" s="422"/>
      <c r="Z232" s="422"/>
      <c r="AA232" s="422"/>
      <c r="AB232" s="422"/>
      <c r="AC232" s="422"/>
      <c r="AD232" s="422"/>
      <c r="AE232" s="422"/>
      <c r="AF232" s="422"/>
    </row>
    <row r="233" spans="2:33" s="245" customFormat="1" ht="15.75" customHeight="1" x14ac:dyDescent="0.3">
      <c r="B233" s="417"/>
      <c r="C233" s="417"/>
      <c r="D233" s="417"/>
      <c r="E233" s="417"/>
      <c r="F233" s="422"/>
      <c r="G233" s="422"/>
      <c r="H233" s="422"/>
      <c r="I233" s="422"/>
      <c r="J233" s="422"/>
      <c r="K233" s="422"/>
      <c r="L233" s="422"/>
      <c r="M233" s="422"/>
      <c r="N233" s="422"/>
      <c r="O233" s="422"/>
      <c r="P233" s="422"/>
      <c r="Q233" s="422"/>
      <c r="R233" s="422"/>
      <c r="S233" s="422"/>
      <c r="T233" s="422"/>
      <c r="U233" s="422"/>
      <c r="V233" s="422"/>
      <c r="W233" s="422"/>
      <c r="X233" s="422"/>
      <c r="Y233" s="422"/>
      <c r="Z233" s="422"/>
      <c r="AA233" s="422"/>
      <c r="AB233" s="422"/>
      <c r="AC233" s="422"/>
      <c r="AD233" s="422"/>
      <c r="AE233" s="422"/>
      <c r="AF233" s="422"/>
    </row>
    <row r="234" spans="2:33" s="245" customFormat="1" ht="11.25" customHeight="1" x14ac:dyDescent="0.3">
      <c r="B234" s="246"/>
      <c r="C234" s="246"/>
      <c r="D234" s="246"/>
      <c r="E234" s="246"/>
      <c r="F234" s="247"/>
      <c r="G234" s="247"/>
      <c r="H234" s="247"/>
      <c r="I234" s="247"/>
      <c r="J234" s="247"/>
      <c r="K234" s="247"/>
      <c r="L234" s="247"/>
      <c r="M234" s="247"/>
      <c r="N234" s="247"/>
      <c r="O234" s="247"/>
      <c r="P234" s="247"/>
      <c r="Q234" s="247"/>
      <c r="R234" s="247"/>
      <c r="S234" s="247"/>
      <c r="T234" s="247"/>
      <c r="U234" s="247"/>
      <c r="V234" s="247"/>
      <c r="W234" s="247"/>
      <c r="X234" s="247"/>
      <c r="Y234" s="247"/>
      <c r="Z234" s="247"/>
      <c r="AA234" s="247"/>
      <c r="AB234" s="247"/>
      <c r="AC234" s="247"/>
      <c r="AD234" s="247"/>
      <c r="AE234" s="247"/>
      <c r="AF234" s="247"/>
    </row>
    <row r="235" spans="2:33" s="245" customFormat="1" ht="15.75" customHeight="1" x14ac:dyDescent="0.3">
      <c r="B235" s="420" t="s">
        <v>171</v>
      </c>
      <c r="C235" s="420"/>
      <c r="D235" s="248"/>
      <c r="E235" s="248"/>
      <c r="F235" s="249" t="s">
        <v>268</v>
      </c>
      <c r="G235" s="250"/>
      <c r="H235" s="250"/>
      <c r="I235" s="250"/>
      <c r="J235" s="250"/>
      <c r="K235" s="250"/>
      <c r="L235" s="250"/>
      <c r="M235" s="250"/>
      <c r="N235" s="250"/>
      <c r="O235" s="250"/>
      <c r="P235" s="250"/>
      <c r="Q235" s="250"/>
      <c r="R235" s="250"/>
      <c r="S235" s="250"/>
      <c r="T235" s="250"/>
      <c r="U235" s="250"/>
      <c r="V235" s="250"/>
      <c r="W235" s="250"/>
      <c r="X235" s="250"/>
      <c r="Y235" s="250"/>
      <c r="Z235" s="250"/>
      <c r="AA235" s="250"/>
      <c r="AB235" s="250"/>
      <c r="AC235" s="250"/>
      <c r="AD235" s="250"/>
      <c r="AE235" s="250"/>
      <c r="AF235" s="250"/>
    </row>
    <row r="236" spans="2:33" s="245" customFormat="1" ht="8.25" customHeight="1" x14ac:dyDescent="0.3">
      <c r="B236" s="251"/>
      <c r="C236" s="251"/>
      <c r="D236" s="251"/>
      <c r="E236" s="251"/>
      <c r="F236" s="252"/>
      <c r="G236" s="252"/>
      <c r="H236" s="252"/>
      <c r="I236" s="252"/>
      <c r="J236" s="252"/>
      <c r="K236" s="252"/>
      <c r="L236" s="252"/>
      <c r="M236" s="252"/>
      <c r="N236" s="252"/>
      <c r="O236" s="252"/>
      <c r="P236" s="252"/>
      <c r="Q236" s="252"/>
      <c r="R236" s="252"/>
      <c r="S236" s="252"/>
      <c r="T236" s="252"/>
      <c r="U236" s="252"/>
      <c r="V236" s="252"/>
      <c r="W236" s="252"/>
      <c r="X236" s="252"/>
      <c r="Y236" s="252"/>
      <c r="Z236" s="252"/>
      <c r="AA236" s="252"/>
      <c r="AB236" s="252"/>
      <c r="AC236" s="252"/>
      <c r="AD236" s="252"/>
      <c r="AE236" s="252"/>
      <c r="AF236" s="252"/>
    </row>
    <row r="237" spans="2:33" s="245" customFormat="1" ht="15.75" customHeight="1" x14ac:dyDescent="0.3">
      <c r="B237" s="248" t="s">
        <v>174</v>
      </c>
      <c r="C237" s="248"/>
      <c r="D237" s="248"/>
      <c r="E237" s="248"/>
      <c r="F237" s="249" t="s">
        <v>210</v>
      </c>
      <c r="G237" s="253"/>
      <c r="H237" s="253"/>
      <c r="I237" s="253"/>
      <c r="J237" s="253"/>
      <c r="K237" s="253"/>
      <c r="L237" s="253"/>
      <c r="M237" s="253"/>
      <c r="N237" s="253"/>
      <c r="O237" s="253"/>
      <c r="P237" s="253"/>
      <c r="Q237" s="127" t="s">
        <v>243</v>
      </c>
      <c r="R237" s="248"/>
      <c r="S237" s="248"/>
      <c r="T237" s="248"/>
      <c r="U237" s="248"/>
      <c r="V237" s="254" t="s">
        <v>260</v>
      </c>
      <c r="W237" s="253"/>
      <c r="X237" s="253"/>
      <c r="Y237" s="253"/>
      <c r="Z237" s="253"/>
      <c r="AA237" s="253"/>
      <c r="AB237" s="253"/>
      <c r="AC237" s="253"/>
      <c r="AD237" s="253"/>
      <c r="AE237" s="253"/>
      <c r="AF237" s="253"/>
    </row>
    <row r="238" spans="2:33" s="245" customFormat="1" ht="7.5" customHeight="1" x14ac:dyDescent="0.3">
      <c r="B238" s="251"/>
      <c r="C238" s="251"/>
      <c r="D238" s="251"/>
      <c r="E238" s="251"/>
      <c r="F238" s="252"/>
      <c r="G238" s="252"/>
      <c r="H238" s="252"/>
      <c r="I238" s="252"/>
      <c r="J238" s="252"/>
      <c r="K238" s="252"/>
      <c r="L238" s="252"/>
      <c r="M238" s="252"/>
      <c r="N238" s="252"/>
      <c r="O238" s="252"/>
      <c r="P238" s="252"/>
      <c r="Q238" s="252"/>
      <c r="R238" s="252"/>
      <c r="S238" s="252"/>
      <c r="T238" s="252"/>
      <c r="U238" s="252"/>
      <c r="V238" s="252"/>
      <c r="W238" s="252"/>
      <c r="X238" s="252"/>
      <c r="Y238" s="252"/>
      <c r="Z238" s="252"/>
      <c r="AA238" s="252"/>
      <c r="AB238" s="252"/>
      <c r="AC238" s="252"/>
      <c r="AD238" s="252"/>
      <c r="AE238" s="252"/>
      <c r="AF238" s="252"/>
    </row>
    <row r="239" spans="2:33" s="245" customFormat="1" ht="15.75" customHeight="1" x14ac:dyDescent="0.3">
      <c r="B239" s="423" t="s">
        <v>172</v>
      </c>
      <c r="C239" s="423"/>
      <c r="D239" s="423"/>
      <c r="E239" s="423"/>
      <c r="F239" s="423"/>
      <c r="G239" s="423"/>
      <c r="H239" s="423"/>
      <c r="I239" s="423"/>
      <c r="J239" s="423"/>
      <c r="K239" s="423"/>
      <c r="L239" s="423"/>
      <c r="M239" s="423"/>
      <c r="N239" s="423"/>
      <c r="O239" s="423"/>
      <c r="P239" s="423"/>
      <c r="Q239" s="423"/>
      <c r="R239" s="423"/>
      <c r="S239" s="423"/>
      <c r="T239" s="423"/>
      <c r="U239" s="423"/>
      <c r="V239" s="423"/>
      <c r="W239" s="423"/>
      <c r="X239" s="423"/>
      <c r="Y239" s="423"/>
      <c r="Z239" s="423"/>
      <c r="AA239" s="423"/>
      <c r="AB239" s="423"/>
      <c r="AC239" s="423"/>
      <c r="AD239" s="423"/>
      <c r="AE239" s="423"/>
      <c r="AF239" s="423"/>
    </row>
    <row r="240" spans="2:33" s="245" customFormat="1" ht="7.5" customHeight="1" x14ac:dyDescent="0.3">
      <c r="B240" s="251"/>
      <c r="C240" s="251"/>
      <c r="D240" s="251"/>
      <c r="E240" s="251"/>
      <c r="F240" s="252"/>
      <c r="G240" s="252"/>
      <c r="H240" s="252"/>
      <c r="I240" s="252"/>
      <c r="J240" s="252"/>
      <c r="K240" s="252"/>
      <c r="L240" s="252"/>
      <c r="M240" s="252"/>
      <c r="N240" s="252"/>
      <c r="O240" s="252"/>
      <c r="P240" s="252"/>
      <c r="Q240" s="252"/>
      <c r="R240" s="252"/>
      <c r="S240" s="252"/>
      <c r="T240" s="252"/>
      <c r="U240" s="252"/>
      <c r="V240" s="252"/>
      <c r="W240" s="252"/>
      <c r="X240" s="252"/>
      <c r="Y240" s="252"/>
      <c r="Z240" s="252"/>
      <c r="AA240" s="252"/>
      <c r="AB240" s="252"/>
      <c r="AC240" s="252"/>
      <c r="AD240" s="252"/>
      <c r="AE240" s="252"/>
      <c r="AF240" s="252"/>
    </row>
    <row r="241" spans="2:32" s="245" customFormat="1" ht="15.75" customHeight="1" x14ac:dyDescent="0.3">
      <c r="B241" s="248" t="s">
        <v>33</v>
      </c>
      <c r="C241" s="248"/>
      <c r="D241" s="248"/>
      <c r="E241" s="248"/>
      <c r="F241" s="253" t="s">
        <v>211</v>
      </c>
      <c r="G241" s="253"/>
      <c r="H241" s="253"/>
      <c r="I241" s="253"/>
      <c r="J241" s="253"/>
      <c r="K241" s="253"/>
      <c r="L241" s="253"/>
      <c r="M241" s="253"/>
      <c r="N241" s="253"/>
      <c r="O241" s="253"/>
      <c r="P241" s="253"/>
      <c r="Q241" s="248" t="s">
        <v>8</v>
      </c>
      <c r="R241" s="248"/>
      <c r="S241" s="248"/>
      <c r="T241" s="248"/>
      <c r="U241" s="248"/>
      <c r="V241" s="255" t="s">
        <v>212</v>
      </c>
      <c r="W241" s="253"/>
      <c r="X241" s="253"/>
      <c r="Y241" s="253"/>
      <c r="Z241" s="253"/>
      <c r="AA241" s="253"/>
      <c r="AB241" s="253"/>
      <c r="AC241" s="253"/>
      <c r="AD241" s="253"/>
      <c r="AE241" s="253"/>
      <c r="AF241" s="253"/>
    </row>
    <row r="242" spans="2:32" s="245" customFormat="1" ht="7.5" customHeight="1" x14ac:dyDescent="0.3">
      <c r="B242" s="251"/>
      <c r="C242" s="251"/>
      <c r="D242" s="251"/>
      <c r="E242" s="251"/>
      <c r="F242" s="252"/>
      <c r="G242" s="252"/>
      <c r="H242" s="252"/>
      <c r="I242" s="252"/>
      <c r="J242" s="252"/>
      <c r="K242" s="252"/>
      <c r="L242" s="252"/>
      <c r="M242" s="252"/>
      <c r="N242" s="252"/>
      <c r="O242" s="252"/>
      <c r="P242" s="252"/>
      <c r="Q242" s="252"/>
      <c r="R242" s="252"/>
      <c r="S242" s="252"/>
      <c r="T242" s="252"/>
      <c r="U242" s="252"/>
      <c r="V242" s="252"/>
      <c r="W242" s="252"/>
      <c r="X242" s="252"/>
      <c r="Y242" s="252"/>
      <c r="Z242" s="252"/>
      <c r="AA242" s="252"/>
      <c r="AB242" s="252"/>
      <c r="AC242" s="252"/>
      <c r="AD242" s="252"/>
      <c r="AE242" s="252"/>
      <c r="AF242" s="252"/>
    </row>
    <row r="243" spans="2:32" s="245" customFormat="1" ht="15.75" customHeight="1" x14ac:dyDescent="0.3">
      <c r="B243" s="248" t="s">
        <v>9</v>
      </c>
      <c r="C243" s="248"/>
      <c r="D243" s="248"/>
      <c r="E243" s="248"/>
      <c r="F243" s="253" t="s">
        <v>213</v>
      </c>
      <c r="G243" s="253"/>
      <c r="H243" s="253"/>
      <c r="I243" s="253"/>
      <c r="J243" s="253"/>
      <c r="K243" s="253"/>
      <c r="L243" s="253"/>
      <c r="M243" s="253"/>
      <c r="N243" s="253"/>
      <c r="O243" s="253"/>
      <c r="P243" s="253"/>
      <c r="Q243" s="248" t="s">
        <v>10</v>
      </c>
      <c r="R243" s="248"/>
      <c r="S243" s="248"/>
      <c r="T243" s="248"/>
      <c r="U243" s="248"/>
      <c r="V243" s="424">
        <v>825231928</v>
      </c>
      <c r="W243" s="424"/>
      <c r="X243" s="253"/>
      <c r="Y243" s="253"/>
      <c r="Z243" s="253"/>
      <c r="AA243" s="253"/>
      <c r="AB243" s="253"/>
      <c r="AC243" s="253"/>
      <c r="AD243" s="253"/>
      <c r="AE243" s="253"/>
      <c r="AF243" s="253"/>
    </row>
    <row r="244" spans="2:32" s="245" customFormat="1" ht="11.25" customHeight="1" x14ac:dyDescent="0.3">
      <c r="B244" s="246"/>
      <c r="C244" s="246"/>
      <c r="D244" s="246"/>
      <c r="E244" s="246"/>
      <c r="F244" s="247"/>
      <c r="G244" s="247"/>
      <c r="H244" s="247"/>
      <c r="I244" s="247"/>
      <c r="J244" s="247"/>
      <c r="K244" s="247"/>
      <c r="L244" s="247"/>
      <c r="M244" s="247"/>
      <c r="N244" s="247"/>
      <c r="O244" s="247"/>
      <c r="P244" s="247"/>
      <c r="Q244" s="247"/>
      <c r="R244" s="247"/>
      <c r="S244" s="247"/>
      <c r="T244" s="247"/>
      <c r="U244" s="247"/>
      <c r="V244" s="247"/>
      <c r="W244" s="247"/>
      <c r="X244" s="247"/>
      <c r="Y244" s="247"/>
      <c r="Z244" s="247"/>
      <c r="AA244" s="247"/>
      <c r="AB244" s="247"/>
      <c r="AC244" s="247"/>
      <c r="AD244" s="247"/>
      <c r="AE244" s="247"/>
      <c r="AF244" s="247"/>
    </row>
    <row r="245" spans="2:32" s="245" customFormat="1" ht="29.4" customHeight="1" x14ac:dyDescent="0.3">
      <c r="B245" s="235" t="s">
        <v>173</v>
      </c>
      <c r="C245" s="236">
        <v>1</v>
      </c>
      <c r="D245" s="236">
        <v>2</v>
      </c>
      <c r="E245" s="236">
        <v>3</v>
      </c>
      <c r="F245" s="236">
        <v>4</v>
      </c>
      <c r="G245" s="236">
        <v>5</v>
      </c>
      <c r="H245" s="236">
        <v>6</v>
      </c>
      <c r="I245" s="236">
        <v>7</v>
      </c>
      <c r="J245" s="236">
        <v>8</v>
      </c>
      <c r="K245" s="236">
        <v>9</v>
      </c>
      <c r="L245" s="236">
        <v>10</v>
      </c>
      <c r="M245" s="236">
        <v>11</v>
      </c>
      <c r="N245" s="236">
        <v>12</v>
      </c>
      <c r="O245" s="236">
        <v>13</v>
      </c>
      <c r="P245" s="236">
        <v>14</v>
      </c>
      <c r="Q245" s="236">
        <v>15</v>
      </c>
      <c r="R245" s="236">
        <v>16</v>
      </c>
      <c r="S245" s="236">
        <v>17</v>
      </c>
      <c r="T245" s="236">
        <v>18</v>
      </c>
      <c r="U245" s="236">
        <v>19</v>
      </c>
      <c r="V245" s="236">
        <v>20</v>
      </c>
      <c r="W245" s="236">
        <v>21</v>
      </c>
      <c r="X245" s="236">
        <v>22</v>
      </c>
      <c r="Y245" s="236">
        <v>23</v>
      </c>
      <c r="Z245" s="236">
        <v>24</v>
      </c>
      <c r="AA245" s="236">
        <v>25</v>
      </c>
      <c r="AB245" s="236">
        <v>26</v>
      </c>
      <c r="AC245" s="236">
        <v>27</v>
      </c>
      <c r="AD245" s="236">
        <v>28</v>
      </c>
      <c r="AE245" s="236">
        <v>29</v>
      </c>
      <c r="AF245" s="236">
        <v>30</v>
      </c>
    </row>
    <row r="246" spans="2:32" s="256" customFormat="1" x14ac:dyDescent="0.25">
      <c r="B246" s="234">
        <v>0</v>
      </c>
      <c r="C246" s="261">
        <v>12.26</v>
      </c>
      <c r="D246" s="261">
        <v>12.52</v>
      </c>
      <c r="E246" s="261">
        <v>12.71</v>
      </c>
      <c r="F246" s="261">
        <v>12.45</v>
      </c>
      <c r="G246" s="261">
        <v>12.34</v>
      </c>
      <c r="H246" s="261">
        <v>12.29</v>
      </c>
      <c r="I246" s="261">
        <v>12.5</v>
      </c>
      <c r="J246" s="261">
        <v>12.26</v>
      </c>
      <c r="K246" s="261">
        <v>12.21</v>
      </c>
      <c r="L246" s="261">
        <v>12.89</v>
      </c>
      <c r="M246" s="261">
        <v>12.6</v>
      </c>
      <c r="N246" s="261">
        <v>12.52</v>
      </c>
      <c r="O246" s="261">
        <v>12.55</v>
      </c>
      <c r="P246" s="261">
        <v>12.63</v>
      </c>
      <c r="Q246" s="261">
        <v>12.58</v>
      </c>
      <c r="R246" s="261">
        <v>13.05</v>
      </c>
      <c r="S246" s="261">
        <v>12.73</v>
      </c>
      <c r="T246" s="261">
        <v>13.23</v>
      </c>
      <c r="U246" s="261">
        <v>12.6</v>
      </c>
      <c r="V246" s="261">
        <v>12.37</v>
      </c>
      <c r="W246" s="261">
        <v>12.94</v>
      </c>
      <c r="X246" s="261">
        <v>12.6</v>
      </c>
      <c r="Y246" s="261">
        <v>13.18</v>
      </c>
      <c r="Z246" s="261">
        <v>12.94</v>
      </c>
      <c r="AA246" s="261">
        <v>12.76</v>
      </c>
      <c r="AB246" s="261">
        <v>12.97</v>
      </c>
      <c r="AC246" s="261">
        <v>12.92</v>
      </c>
      <c r="AD246" s="261">
        <v>12.65</v>
      </c>
      <c r="AE246" s="261" t="s">
        <v>254</v>
      </c>
      <c r="AF246" s="261">
        <v>12.81</v>
      </c>
    </row>
    <row r="247" spans="2:32" s="256" customFormat="1" x14ac:dyDescent="0.25">
      <c r="B247" s="234">
        <v>4.1666666666666664E-2</v>
      </c>
      <c r="C247" s="261">
        <v>12.34</v>
      </c>
      <c r="D247" s="261">
        <v>12.37</v>
      </c>
      <c r="E247" s="261">
        <v>12.34</v>
      </c>
      <c r="F247" s="261">
        <v>12.68</v>
      </c>
      <c r="G247" s="261">
        <v>12.31</v>
      </c>
      <c r="H247" s="261">
        <v>12.29</v>
      </c>
      <c r="I247" s="261">
        <v>12.31</v>
      </c>
      <c r="J247" s="261">
        <v>12.42</v>
      </c>
      <c r="K247" s="261">
        <v>12.31</v>
      </c>
      <c r="L247" s="261">
        <v>12.97</v>
      </c>
      <c r="M247" s="261">
        <v>12.73</v>
      </c>
      <c r="N247" s="261">
        <v>12.58</v>
      </c>
      <c r="O247" s="261">
        <v>12.58</v>
      </c>
      <c r="P247" s="261">
        <v>12.6</v>
      </c>
      <c r="Q247" s="261">
        <v>12.39</v>
      </c>
      <c r="R247" s="261">
        <v>12.73</v>
      </c>
      <c r="S247" s="261">
        <v>12.58</v>
      </c>
      <c r="T247" s="261">
        <v>13.2</v>
      </c>
      <c r="U247" s="261">
        <v>12.71</v>
      </c>
      <c r="V247" s="261">
        <v>12.63</v>
      </c>
      <c r="W247" s="261">
        <v>12.76</v>
      </c>
      <c r="X247" s="261">
        <v>12.81</v>
      </c>
      <c r="Y247" s="261">
        <v>12.89</v>
      </c>
      <c r="Z247" s="261">
        <v>13</v>
      </c>
      <c r="AA247" s="261">
        <v>12.89</v>
      </c>
      <c r="AB247" s="261">
        <v>12.89</v>
      </c>
      <c r="AC247" s="261">
        <v>13</v>
      </c>
      <c r="AD247" s="261">
        <v>12.52</v>
      </c>
      <c r="AE247" s="261" t="s">
        <v>254</v>
      </c>
      <c r="AF247" s="261">
        <v>12.86</v>
      </c>
    </row>
    <row r="248" spans="2:32" s="256" customFormat="1" x14ac:dyDescent="0.25">
      <c r="B248" s="234">
        <v>8.3333333333333329E-2</v>
      </c>
      <c r="C248" s="261">
        <v>12.34</v>
      </c>
      <c r="D248" s="261">
        <v>12.21</v>
      </c>
      <c r="E248" s="261">
        <v>12.31</v>
      </c>
      <c r="F248" s="261">
        <v>12.42</v>
      </c>
      <c r="G248" s="261">
        <v>12.39</v>
      </c>
      <c r="H248" s="261">
        <v>12.55</v>
      </c>
      <c r="I248" s="261">
        <v>12.21</v>
      </c>
      <c r="J248" s="261">
        <v>12.18</v>
      </c>
      <c r="K248" s="261">
        <v>12.18</v>
      </c>
      <c r="L248" s="261">
        <v>12.79</v>
      </c>
      <c r="M248" s="261">
        <v>12.81</v>
      </c>
      <c r="N248" s="261">
        <v>12.65</v>
      </c>
      <c r="O248" s="261">
        <v>12.42</v>
      </c>
      <c r="P248" s="261">
        <v>12.39</v>
      </c>
      <c r="Q248" s="261">
        <v>12.47</v>
      </c>
      <c r="R248" s="261">
        <v>12.55</v>
      </c>
      <c r="S248" s="261">
        <v>12.76</v>
      </c>
      <c r="T248" s="261">
        <v>12.97</v>
      </c>
      <c r="U248" s="261">
        <v>12.79</v>
      </c>
      <c r="V248" s="261">
        <v>12.5</v>
      </c>
      <c r="W248" s="261">
        <v>12.73</v>
      </c>
      <c r="X248" s="261">
        <v>12.71</v>
      </c>
      <c r="Y248" s="261">
        <v>13.05</v>
      </c>
      <c r="Z248" s="261">
        <v>12.81</v>
      </c>
      <c r="AA248" s="261">
        <v>12.52</v>
      </c>
      <c r="AB248" s="261">
        <v>12.79</v>
      </c>
      <c r="AC248" s="261">
        <v>12.86</v>
      </c>
      <c r="AD248" s="261" t="s">
        <v>254</v>
      </c>
      <c r="AE248" s="261" t="s">
        <v>254</v>
      </c>
      <c r="AF248" s="261">
        <v>12.89</v>
      </c>
    </row>
    <row r="249" spans="2:32" s="256" customFormat="1" x14ac:dyDescent="0.25">
      <c r="B249" s="234">
        <v>0.125</v>
      </c>
      <c r="C249" s="261">
        <v>12.26</v>
      </c>
      <c r="D249" s="261">
        <v>12.39</v>
      </c>
      <c r="E249" s="261">
        <v>12.34</v>
      </c>
      <c r="F249" s="261">
        <v>12.42</v>
      </c>
      <c r="G249" s="261">
        <v>12.39</v>
      </c>
      <c r="H249" s="261">
        <v>12.37</v>
      </c>
      <c r="I249" s="261">
        <v>12.37</v>
      </c>
      <c r="J249" s="261">
        <v>12.29</v>
      </c>
      <c r="K249" s="261">
        <v>12.45</v>
      </c>
      <c r="L249" s="261">
        <v>12.76</v>
      </c>
      <c r="M249" s="261">
        <v>12.6</v>
      </c>
      <c r="N249" s="261">
        <v>12.65</v>
      </c>
      <c r="O249" s="261">
        <v>12.68</v>
      </c>
      <c r="P249" s="261">
        <v>12.52</v>
      </c>
      <c r="Q249" s="261">
        <v>12.5</v>
      </c>
      <c r="R249" s="261">
        <v>12.65</v>
      </c>
      <c r="S249" s="261">
        <v>12.79</v>
      </c>
      <c r="T249" s="261">
        <v>12.6</v>
      </c>
      <c r="U249" s="261">
        <v>12.76</v>
      </c>
      <c r="V249" s="261">
        <v>12.68</v>
      </c>
      <c r="W249" s="261">
        <v>12.79</v>
      </c>
      <c r="X249" s="261">
        <v>12.76</v>
      </c>
      <c r="Y249" s="261">
        <v>12.92</v>
      </c>
      <c r="Z249" s="261">
        <v>12.84</v>
      </c>
      <c r="AA249" s="261">
        <v>13.07</v>
      </c>
      <c r="AB249" s="261">
        <v>12.92</v>
      </c>
      <c r="AC249" s="261">
        <v>12.89</v>
      </c>
      <c r="AD249" s="261" t="s">
        <v>254</v>
      </c>
      <c r="AE249" s="261" t="s">
        <v>254</v>
      </c>
      <c r="AF249" s="261">
        <v>12.94</v>
      </c>
    </row>
    <row r="250" spans="2:32" s="256" customFormat="1" x14ac:dyDescent="0.25">
      <c r="B250" s="234">
        <v>0.16666666666666666</v>
      </c>
      <c r="C250" s="261">
        <v>12.39</v>
      </c>
      <c r="D250" s="261">
        <v>12.39</v>
      </c>
      <c r="E250" s="261">
        <v>12.31</v>
      </c>
      <c r="F250" s="261">
        <v>12.52</v>
      </c>
      <c r="G250" s="261">
        <v>12.37</v>
      </c>
      <c r="H250" s="261">
        <v>12.45</v>
      </c>
      <c r="I250" s="261">
        <v>12.52</v>
      </c>
      <c r="J250" s="261">
        <v>12.29</v>
      </c>
      <c r="K250" s="261">
        <v>12.68</v>
      </c>
      <c r="L250" s="261">
        <v>12.79</v>
      </c>
      <c r="M250" s="261">
        <v>12.55</v>
      </c>
      <c r="N250" s="261">
        <v>12.47</v>
      </c>
      <c r="O250" s="261">
        <v>12.73</v>
      </c>
      <c r="P250" s="261">
        <v>12.58</v>
      </c>
      <c r="Q250" s="261">
        <v>12.47</v>
      </c>
      <c r="R250" s="261">
        <v>12.71</v>
      </c>
      <c r="S250" s="261">
        <v>12.81</v>
      </c>
      <c r="T250" s="261">
        <v>12.79</v>
      </c>
      <c r="U250" s="261">
        <v>12.65</v>
      </c>
      <c r="V250" s="261">
        <v>12.86</v>
      </c>
      <c r="W250" s="261">
        <v>12.79</v>
      </c>
      <c r="X250" s="261">
        <v>12.73</v>
      </c>
      <c r="Y250" s="261">
        <v>12.79</v>
      </c>
      <c r="Z250" s="261">
        <v>13.07</v>
      </c>
      <c r="AA250" s="261">
        <v>12.94</v>
      </c>
      <c r="AB250" s="261">
        <v>13.18</v>
      </c>
      <c r="AC250" s="261">
        <v>12.89</v>
      </c>
      <c r="AD250" s="261" t="s">
        <v>254</v>
      </c>
      <c r="AE250" s="261" t="s">
        <v>254</v>
      </c>
      <c r="AF250" s="261">
        <v>13.05</v>
      </c>
    </row>
    <row r="251" spans="2:32" s="256" customFormat="1" x14ac:dyDescent="0.25">
      <c r="B251" s="234">
        <v>0.20833333333333334</v>
      </c>
      <c r="C251" s="261">
        <v>12.47</v>
      </c>
      <c r="D251" s="261">
        <v>12.65</v>
      </c>
      <c r="E251" s="261">
        <v>12.45</v>
      </c>
      <c r="F251" s="261">
        <v>12.45</v>
      </c>
      <c r="G251" s="261">
        <v>12.47</v>
      </c>
      <c r="H251" s="261">
        <v>12.68</v>
      </c>
      <c r="I251" s="261">
        <v>12.76</v>
      </c>
      <c r="J251" s="261">
        <v>12.47</v>
      </c>
      <c r="K251" s="261">
        <v>12.45</v>
      </c>
      <c r="L251" s="261">
        <v>12.89</v>
      </c>
      <c r="M251" s="261">
        <v>12.94</v>
      </c>
      <c r="N251" s="261">
        <v>12.6</v>
      </c>
      <c r="O251" s="261">
        <v>12.6</v>
      </c>
      <c r="P251" s="261">
        <v>12.68</v>
      </c>
      <c r="Q251" s="261">
        <v>12.73</v>
      </c>
      <c r="R251" s="261">
        <v>12.86</v>
      </c>
      <c r="S251" s="261">
        <v>12.86</v>
      </c>
      <c r="T251" s="261">
        <v>12.97</v>
      </c>
      <c r="U251" s="261">
        <v>12.58</v>
      </c>
      <c r="V251" s="261">
        <v>13.34</v>
      </c>
      <c r="W251" s="261">
        <v>12.68</v>
      </c>
      <c r="X251" s="261">
        <v>12.86</v>
      </c>
      <c r="Y251" s="261">
        <v>12.81</v>
      </c>
      <c r="Z251" s="261">
        <v>13.02</v>
      </c>
      <c r="AA251" s="261">
        <v>13.1</v>
      </c>
      <c r="AB251" s="261">
        <v>13.41</v>
      </c>
      <c r="AC251" s="261">
        <v>13.05</v>
      </c>
      <c r="AD251" s="261" t="s">
        <v>254</v>
      </c>
      <c r="AE251" s="261" t="s">
        <v>254</v>
      </c>
      <c r="AF251" s="261">
        <v>12.97</v>
      </c>
    </row>
    <row r="252" spans="2:32" s="256" customFormat="1" x14ac:dyDescent="0.25">
      <c r="B252" s="234">
        <v>0.25</v>
      </c>
      <c r="C252" s="261">
        <v>12.58</v>
      </c>
      <c r="D252" s="261">
        <v>13.65</v>
      </c>
      <c r="E252" s="261">
        <v>12.76</v>
      </c>
      <c r="F252" s="261">
        <v>13.28</v>
      </c>
      <c r="G252" s="261">
        <v>12.65</v>
      </c>
      <c r="H252" s="261">
        <v>13.02</v>
      </c>
      <c r="I252" s="261">
        <v>12.5</v>
      </c>
      <c r="J252" s="261">
        <v>12.52</v>
      </c>
      <c r="K252" s="261">
        <v>12.58</v>
      </c>
      <c r="L252" s="261">
        <v>13.13</v>
      </c>
      <c r="M252" s="261">
        <v>12.97</v>
      </c>
      <c r="N252" s="261">
        <v>12.47</v>
      </c>
      <c r="O252" s="261">
        <v>12.94</v>
      </c>
      <c r="P252" s="261">
        <v>12.58</v>
      </c>
      <c r="Q252" s="261">
        <v>12.71</v>
      </c>
      <c r="R252" s="261">
        <v>13.57</v>
      </c>
      <c r="S252" s="261">
        <v>12.81</v>
      </c>
      <c r="T252" s="261">
        <v>12.94</v>
      </c>
      <c r="U252" s="261">
        <v>12.89</v>
      </c>
      <c r="V252" s="261">
        <v>14.67</v>
      </c>
      <c r="W252" s="261">
        <v>12.63</v>
      </c>
      <c r="X252" s="261">
        <v>12.68</v>
      </c>
      <c r="Y252" s="261">
        <v>12.92</v>
      </c>
      <c r="Z252" s="261">
        <v>13.02</v>
      </c>
      <c r="AA252" s="261">
        <v>14.86</v>
      </c>
      <c r="AB252" s="261">
        <v>13.36</v>
      </c>
      <c r="AC252" s="261">
        <v>12.92</v>
      </c>
      <c r="AD252" s="261" t="s">
        <v>254</v>
      </c>
      <c r="AE252" s="261">
        <v>13.13</v>
      </c>
      <c r="AF252" s="261">
        <v>14.07</v>
      </c>
    </row>
    <row r="253" spans="2:32" s="256" customFormat="1" x14ac:dyDescent="0.25">
      <c r="B253" s="234">
        <v>0.29166666666666669</v>
      </c>
      <c r="C253" s="261">
        <v>12.73</v>
      </c>
      <c r="D253" s="261">
        <v>15.59</v>
      </c>
      <c r="E253" s="261">
        <v>12.76</v>
      </c>
      <c r="F253" s="261">
        <v>13.05</v>
      </c>
      <c r="G253" s="261">
        <v>12.71</v>
      </c>
      <c r="H253" s="261">
        <v>14.12</v>
      </c>
      <c r="I253" s="261">
        <v>12.37</v>
      </c>
      <c r="J253" s="261">
        <v>12.73</v>
      </c>
      <c r="K253" s="261">
        <v>12.63</v>
      </c>
      <c r="L253" s="261">
        <v>13.02</v>
      </c>
      <c r="M253" s="261">
        <v>13.86</v>
      </c>
      <c r="N253" s="261">
        <v>12.63</v>
      </c>
      <c r="O253" s="261">
        <v>13.2</v>
      </c>
      <c r="P253" s="261">
        <v>12.6</v>
      </c>
      <c r="Q253" s="261">
        <v>12.71</v>
      </c>
      <c r="R253" s="261">
        <v>14.33</v>
      </c>
      <c r="S253" s="261">
        <v>12.86</v>
      </c>
      <c r="T253" s="261">
        <v>12.81</v>
      </c>
      <c r="U253" s="261">
        <v>12.81</v>
      </c>
      <c r="V253" s="261">
        <v>16.510000000000002</v>
      </c>
      <c r="W253" s="261">
        <v>13.1</v>
      </c>
      <c r="X253" s="261">
        <v>13.02</v>
      </c>
      <c r="Y253" s="261">
        <v>13.36</v>
      </c>
      <c r="Z253" s="261">
        <v>13.05</v>
      </c>
      <c r="AA253" s="261">
        <v>14.8</v>
      </c>
      <c r="AB253" s="261">
        <v>13.76</v>
      </c>
      <c r="AC253" s="261">
        <v>13.18</v>
      </c>
      <c r="AD253" s="261" t="s">
        <v>254</v>
      </c>
      <c r="AE253" s="261">
        <v>13.23</v>
      </c>
      <c r="AF253" s="261">
        <v>16.22</v>
      </c>
    </row>
    <row r="254" spans="2:32" s="256" customFormat="1" x14ac:dyDescent="0.25">
      <c r="B254" s="234">
        <v>0.33333333333333331</v>
      </c>
      <c r="C254" s="261">
        <v>12.52</v>
      </c>
      <c r="D254" s="261">
        <v>14.49</v>
      </c>
      <c r="E254" s="261">
        <v>12.58</v>
      </c>
      <c r="F254" s="261">
        <v>12.55</v>
      </c>
      <c r="G254" s="261">
        <v>12.97</v>
      </c>
      <c r="H254" s="261">
        <v>15.3</v>
      </c>
      <c r="I254" s="261">
        <v>12.45</v>
      </c>
      <c r="J254" s="261">
        <v>12.68</v>
      </c>
      <c r="K254" s="261">
        <v>12.71</v>
      </c>
      <c r="L254" s="261">
        <v>13.68</v>
      </c>
      <c r="M254" s="261">
        <v>13.99</v>
      </c>
      <c r="N254" s="261">
        <v>12.86</v>
      </c>
      <c r="O254" s="261">
        <v>13.36</v>
      </c>
      <c r="P254" s="261">
        <v>12.73</v>
      </c>
      <c r="Q254" s="261">
        <v>12.81</v>
      </c>
      <c r="R254" s="261">
        <v>14.2</v>
      </c>
      <c r="S254" s="261">
        <v>13.1</v>
      </c>
      <c r="T254" s="261">
        <v>12.84</v>
      </c>
      <c r="U254" s="261">
        <v>13.05</v>
      </c>
      <c r="V254" s="261">
        <v>16.87</v>
      </c>
      <c r="W254" s="261">
        <v>13.1</v>
      </c>
      <c r="X254" s="261">
        <v>13.13</v>
      </c>
      <c r="Y254" s="261">
        <v>13.34</v>
      </c>
      <c r="Z254" s="261">
        <v>13.31</v>
      </c>
      <c r="AA254" s="261">
        <v>15.38</v>
      </c>
      <c r="AB254" s="261">
        <v>13.34</v>
      </c>
      <c r="AC254" s="261">
        <v>13.28</v>
      </c>
      <c r="AD254" s="261" t="s">
        <v>254</v>
      </c>
      <c r="AE254" s="261">
        <v>13.23</v>
      </c>
      <c r="AF254" s="261">
        <v>17.399999999999999</v>
      </c>
    </row>
    <row r="255" spans="2:32" s="256" customFormat="1" x14ac:dyDescent="0.25">
      <c r="B255" s="234">
        <v>0.375</v>
      </c>
      <c r="C255" s="261">
        <v>12.34</v>
      </c>
      <c r="D255" s="261">
        <v>13.2</v>
      </c>
      <c r="E255" s="261">
        <v>13</v>
      </c>
      <c r="F255" s="261">
        <v>12.81</v>
      </c>
      <c r="G255" s="261">
        <v>12.65</v>
      </c>
      <c r="H255" s="261">
        <v>15.25</v>
      </c>
      <c r="I255" s="261">
        <v>12.47</v>
      </c>
      <c r="J255" s="261">
        <v>12.68</v>
      </c>
      <c r="K255" s="261">
        <v>12.63</v>
      </c>
      <c r="L255" s="261">
        <v>14.36</v>
      </c>
      <c r="M255" s="261">
        <v>13.26</v>
      </c>
      <c r="N255" s="261">
        <v>12.58</v>
      </c>
      <c r="O255" s="261">
        <v>13.2</v>
      </c>
      <c r="P255" s="261">
        <v>12.94</v>
      </c>
      <c r="Q255" s="261">
        <v>12.6</v>
      </c>
      <c r="R255" s="261">
        <v>13.41</v>
      </c>
      <c r="S255" s="261">
        <v>12.71</v>
      </c>
      <c r="T255" s="261">
        <v>12.92</v>
      </c>
      <c r="U255" s="261">
        <v>12.89</v>
      </c>
      <c r="V255" s="261">
        <v>13.6</v>
      </c>
      <c r="W255" s="261">
        <v>13.6</v>
      </c>
      <c r="X255" s="261">
        <v>13.47</v>
      </c>
      <c r="Y255" s="261">
        <v>13.15</v>
      </c>
      <c r="Z255" s="261">
        <v>13.55</v>
      </c>
      <c r="AA255" s="261">
        <v>14.62</v>
      </c>
      <c r="AB255" s="261">
        <v>13.2</v>
      </c>
      <c r="AC255" s="261">
        <v>13.31</v>
      </c>
      <c r="AD255" s="261" t="s">
        <v>254</v>
      </c>
      <c r="AE255" s="261">
        <v>13.07</v>
      </c>
      <c r="AF255" s="261">
        <v>15.2</v>
      </c>
    </row>
    <row r="256" spans="2:32" s="256" customFormat="1" x14ac:dyDescent="0.25">
      <c r="B256" s="234">
        <v>0.41666666666666669</v>
      </c>
      <c r="C256" s="261">
        <v>12.6</v>
      </c>
      <c r="D256" s="261">
        <v>12.47</v>
      </c>
      <c r="E256" s="261">
        <v>12.39</v>
      </c>
      <c r="F256" s="261">
        <v>12.55</v>
      </c>
      <c r="G256" s="261">
        <v>12.63</v>
      </c>
      <c r="H256" s="261">
        <v>13.78</v>
      </c>
      <c r="I256" s="261">
        <v>12.5</v>
      </c>
      <c r="J256" s="261">
        <v>12.63</v>
      </c>
      <c r="K256" s="261">
        <v>12.68</v>
      </c>
      <c r="L256" s="261">
        <v>15.25</v>
      </c>
      <c r="M256" s="261">
        <v>13.49</v>
      </c>
      <c r="N256" s="261">
        <v>12.71</v>
      </c>
      <c r="O256" s="261">
        <v>13</v>
      </c>
      <c r="P256" s="261">
        <v>12.6</v>
      </c>
      <c r="Q256" s="261">
        <v>13</v>
      </c>
      <c r="R256" s="261">
        <v>13.68</v>
      </c>
      <c r="S256" s="261">
        <v>12.86</v>
      </c>
      <c r="T256" s="261">
        <v>12.89</v>
      </c>
      <c r="U256" s="261">
        <v>12.79</v>
      </c>
      <c r="V256" s="261">
        <v>13.44</v>
      </c>
      <c r="W256" s="261">
        <v>14.96</v>
      </c>
      <c r="X256" s="261">
        <v>13.86</v>
      </c>
      <c r="Y256" s="261">
        <v>13.55</v>
      </c>
      <c r="Z256" s="261">
        <v>13.89</v>
      </c>
      <c r="AA256" s="261">
        <v>13.47</v>
      </c>
      <c r="AB256" s="261">
        <v>13</v>
      </c>
      <c r="AC256" s="261">
        <v>13.36</v>
      </c>
      <c r="AD256" s="261" t="s">
        <v>254</v>
      </c>
      <c r="AE256" s="261">
        <v>13.13</v>
      </c>
      <c r="AF256" s="261">
        <v>13.73</v>
      </c>
    </row>
    <row r="257" spans="2:35" s="256" customFormat="1" x14ac:dyDescent="0.25">
      <c r="B257" s="234">
        <v>0.45833333333333331</v>
      </c>
      <c r="C257" s="261">
        <v>12.6</v>
      </c>
      <c r="D257" s="261">
        <v>12.47</v>
      </c>
      <c r="E257" s="261">
        <v>12.31</v>
      </c>
      <c r="F257" s="261">
        <v>12.47</v>
      </c>
      <c r="G257" s="261">
        <v>12.37</v>
      </c>
      <c r="H257" s="261">
        <v>12.79</v>
      </c>
      <c r="I257" s="261">
        <v>12.55</v>
      </c>
      <c r="J257" s="261">
        <v>13.15</v>
      </c>
      <c r="K257" s="261">
        <v>13.94</v>
      </c>
      <c r="L257" s="261">
        <v>14.96</v>
      </c>
      <c r="M257" s="261">
        <v>13.02</v>
      </c>
      <c r="N257" s="261">
        <v>12.94</v>
      </c>
      <c r="O257" s="261">
        <v>13</v>
      </c>
      <c r="P257" s="261">
        <v>12.47</v>
      </c>
      <c r="Q257" s="261">
        <v>12.89</v>
      </c>
      <c r="R257" s="261">
        <v>13.13</v>
      </c>
      <c r="S257" s="261">
        <v>13.05</v>
      </c>
      <c r="T257" s="261">
        <v>13</v>
      </c>
      <c r="U257" s="261">
        <v>12.73</v>
      </c>
      <c r="V257" s="261">
        <v>13.49</v>
      </c>
      <c r="W257" s="261">
        <v>15.43</v>
      </c>
      <c r="X257" s="261">
        <v>15.64</v>
      </c>
      <c r="Y257" s="261">
        <v>13.31</v>
      </c>
      <c r="Z257" s="261">
        <v>13.83</v>
      </c>
      <c r="AA257" s="261">
        <v>13.76</v>
      </c>
      <c r="AB257" s="261">
        <v>13.07</v>
      </c>
      <c r="AC257" s="261">
        <v>13.13</v>
      </c>
      <c r="AD257" s="261" t="s">
        <v>254</v>
      </c>
      <c r="AE257" s="261">
        <v>13.18</v>
      </c>
      <c r="AF257" s="261">
        <v>13.41</v>
      </c>
    </row>
    <row r="258" spans="2:35" s="256" customFormat="1" x14ac:dyDescent="0.25">
      <c r="B258" s="234">
        <v>0.5</v>
      </c>
      <c r="C258" s="261">
        <v>12.37</v>
      </c>
      <c r="D258" s="261">
        <v>12.37</v>
      </c>
      <c r="E258" s="261">
        <v>12.42</v>
      </c>
      <c r="F258" s="261">
        <v>12.34</v>
      </c>
      <c r="G258" s="261">
        <v>12.31</v>
      </c>
      <c r="H258" s="261">
        <v>13.05</v>
      </c>
      <c r="I258" s="261">
        <v>12.89</v>
      </c>
      <c r="J258" s="261">
        <v>12.81</v>
      </c>
      <c r="K258" s="261">
        <v>13.7</v>
      </c>
      <c r="L258" s="261">
        <v>14.17</v>
      </c>
      <c r="M258" s="261">
        <v>12.65</v>
      </c>
      <c r="N258" s="261">
        <v>12.76</v>
      </c>
      <c r="O258" s="261">
        <v>12.92</v>
      </c>
      <c r="P258" s="261">
        <v>15.17</v>
      </c>
      <c r="Q258" s="261">
        <v>12.73</v>
      </c>
      <c r="R258" s="261">
        <v>12.86</v>
      </c>
      <c r="S258" s="261">
        <v>13</v>
      </c>
      <c r="T258" s="261">
        <v>12.94</v>
      </c>
      <c r="U258" s="261">
        <v>12.79</v>
      </c>
      <c r="V258" s="261">
        <v>13.07</v>
      </c>
      <c r="W258" s="261">
        <v>14.57</v>
      </c>
      <c r="X258" s="261">
        <v>15.96</v>
      </c>
      <c r="Y258" s="261">
        <v>13.28</v>
      </c>
      <c r="Z258" s="261">
        <v>12.94</v>
      </c>
      <c r="AA258" s="261">
        <v>13.2</v>
      </c>
      <c r="AB258" s="261">
        <v>12.97</v>
      </c>
      <c r="AC258" s="261">
        <v>13.02</v>
      </c>
      <c r="AD258" s="261" t="s">
        <v>254</v>
      </c>
      <c r="AE258" s="261">
        <v>12.89</v>
      </c>
      <c r="AF258" s="261">
        <v>13.02</v>
      </c>
    </row>
    <row r="259" spans="2:35" s="256" customFormat="1" x14ac:dyDescent="0.25">
      <c r="B259" s="234">
        <v>0.54166666666666663</v>
      </c>
      <c r="C259" s="261">
        <v>12.18</v>
      </c>
      <c r="D259" s="261">
        <v>12.29</v>
      </c>
      <c r="E259" s="261">
        <v>12.42</v>
      </c>
      <c r="F259" s="261">
        <v>12.26</v>
      </c>
      <c r="G259" s="261">
        <v>12.86</v>
      </c>
      <c r="H259" s="261">
        <v>12.55</v>
      </c>
      <c r="I259" s="261">
        <v>12.76</v>
      </c>
      <c r="J259" s="261">
        <v>12.71</v>
      </c>
      <c r="K259" s="261">
        <v>14.23</v>
      </c>
      <c r="L259" s="261">
        <v>14.15</v>
      </c>
      <c r="M259" s="261">
        <v>12.76</v>
      </c>
      <c r="N259" s="261">
        <v>12.68</v>
      </c>
      <c r="O259" s="261">
        <v>12.73</v>
      </c>
      <c r="P259" s="261">
        <v>13.18</v>
      </c>
      <c r="Q259" s="261">
        <v>12.68</v>
      </c>
      <c r="R259" s="261">
        <v>12.55</v>
      </c>
      <c r="S259" s="261">
        <v>12.84</v>
      </c>
      <c r="T259" s="261">
        <v>12.73</v>
      </c>
      <c r="U259" s="261">
        <v>12.84</v>
      </c>
      <c r="V259" s="261">
        <v>12.76</v>
      </c>
      <c r="W259" s="261">
        <v>13.23</v>
      </c>
      <c r="X259" s="261">
        <v>15.48</v>
      </c>
      <c r="Y259" s="261">
        <v>13.28</v>
      </c>
      <c r="Z259" s="261">
        <v>12.97</v>
      </c>
      <c r="AA259" s="261">
        <v>12.92</v>
      </c>
      <c r="AB259" s="261">
        <v>12.94</v>
      </c>
      <c r="AC259" s="261">
        <v>12.89</v>
      </c>
      <c r="AD259" s="261" t="s">
        <v>254</v>
      </c>
      <c r="AE259" s="261">
        <v>13</v>
      </c>
      <c r="AF259" s="261">
        <v>13.18</v>
      </c>
    </row>
    <row r="260" spans="2:35" s="256" customFormat="1" x14ac:dyDescent="0.25">
      <c r="B260" s="234">
        <v>0.58333333333333337</v>
      </c>
      <c r="C260" s="261">
        <v>12.24</v>
      </c>
      <c r="D260" s="261">
        <v>12.34</v>
      </c>
      <c r="E260" s="261">
        <v>12.45</v>
      </c>
      <c r="F260" s="261">
        <v>12.52</v>
      </c>
      <c r="G260" s="261">
        <v>12.5</v>
      </c>
      <c r="H260" s="261">
        <v>12.34</v>
      </c>
      <c r="I260" s="261">
        <v>12.39</v>
      </c>
      <c r="J260" s="261">
        <v>13.2</v>
      </c>
      <c r="K260" s="261">
        <v>13.78</v>
      </c>
      <c r="L260" s="261">
        <v>13.55</v>
      </c>
      <c r="M260" s="261">
        <v>12.63</v>
      </c>
      <c r="N260" s="261">
        <v>12.84</v>
      </c>
      <c r="O260" s="261">
        <v>12.89</v>
      </c>
      <c r="P260" s="261">
        <v>12.68</v>
      </c>
      <c r="Q260" s="261">
        <v>12.81</v>
      </c>
      <c r="R260" s="261">
        <v>12.58</v>
      </c>
      <c r="S260" s="261">
        <v>12.73</v>
      </c>
      <c r="T260" s="261">
        <v>12.63</v>
      </c>
      <c r="U260" s="261">
        <v>12.65</v>
      </c>
      <c r="V260" s="261">
        <v>12.73</v>
      </c>
      <c r="W260" s="261">
        <v>12.81</v>
      </c>
      <c r="X260" s="261">
        <v>15.59</v>
      </c>
      <c r="Y260" s="261">
        <v>13.07</v>
      </c>
      <c r="Z260" s="261">
        <v>12.84</v>
      </c>
      <c r="AA260" s="261">
        <v>13.07</v>
      </c>
      <c r="AB260" s="261">
        <v>13.1</v>
      </c>
      <c r="AC260" s="261">
        <v>12.92</v>
      </c>
      <c r="AD260" s="261" t="s">
        <v>254</v>
      </c>
      <c r="AE260" s="261">
        <v>12.92</v>
      </c>
      <c r="AF260" s="261">
        <v>13.13</v>
      </c>
    </row>
    <row r="261" spans="2:35" s="256" customFormat="1" x14ac:dyDescent="0.25">
      <c r="B261" s="234">
        <v>0.625</v>
      </c>
      <c r="C261" s="261">
        <v>12.21</v>
      </c>
      <c r="D261" s="261">
        <v>12.68</v>
      </c>
      <c r="E261" s="261">
        <v>12.5</v>
      </c>
      <c r="F261" s="261">
        <v>12.42</v>
      </c>
      <c r="G261" s="261">
        <v>12.6</v>
      </c>
      <c r="H261" s="261">
        <v>12.5</v>
      </c>
      <c r="I261" s="261">
        <v>12.37</v>
      </c>
      <c r="J261" s="261">
        <v>12.81</v>
      </c>
      <c r="K261" s="261">
        <v>14.75</v>
      </c>
      <c r="L261" s="261">
        <v>13.2</v>
      </c>
      <c r="M261" s="261">
        <v>12.84</v>
      </c>
      <c r="N261" s="261">
        <v>12.81</v>
      </c>
      <c r="O261" s="261">
        <v>12.89</v>
      </c>
      <c r="P261" s="261">
        <v>12.55</v>
      </c>
      <c r="Q261" s="261">
        <v>12.79</v>
      </c>
      <c r="R261" s="261">
        <v>12.73</v>
      </c>
      <c r="S261" s="261">
        <v>13.26</v>
      </c>
      <c r="T261" s="261">
        <v>12.73</v>
      </c>
      <c r="U261" s="261">
        <v>13</v>
      </c>
      <c r="V261" s="261">
        <v>12.68</v>
      </c>
      <c r="W261" s="261">
        <v>12.92</v>
      </c>
      <c r="X261" s="261">
        <v>14.72</v>
      </c>
      <c r="Y261" s="261">
        <v>12.71</v>
      </c>
      <c r="Z261" s="261">
        <v>12.81</v>
      </c>
      <c r="AA261" s="261">
        <v>12.84</v>
      </c>
      <c r="AB261" s="261">
        <v>12.94</v>
      </c>
      <c r="AC261" s="261">
        <v>12.94</v>
      </c>
      <c r="AD261" s="261" t="s">
        <v>254</v>
      </c>
      <c r="AE261" s="261">
        <v>12.92</v>
      </c>
      <c r="AF261" s="261">
        <v>12.71</v>
      </c>
    </row>
    <row r="262" spans="2:35" s="256" customFormat="1" x14ac:dyDescent="0.25">
      <c r="B262" s="234">
        <v>0.66666666666666663</v>
      </c>
      <c r="C262" s="261">
        <v>12.65</v>
      </c>
      <c r="D262" s="261">
        <v>13.39</v>
      </c>
      <c r="E262" s="261">
        <v>12.31</v>
      </c>
      <c r="F262" s="261">
        <v>12.63</v>
      </c>
      <c r="G262" s="261">
        <v>12.47</v>
      </c>
      <c r="H262" s="261">
        <v>12.58</v>
      </c>
      <c r="I262" s="261">
        <v>12.29</v>
      </c>
      <c r="J262" s="261">
        <v>12.52</v>
      </c>
      <c r="K262" s="261">
        <v>15.38</v>
      </c>
      <c r="L262" s="261">
        <v>13.31</v>
      </c>
      <c r="M262" s="261">
        <v>12.84</v>
      </c>
      <c r="N262" s="261">
        <v>12.94</v>
      </c>
      <c r="O262" s="261">
        <v>12.97</v>
      </c>
      <c r="P262" s="261">
        <v>12.71</v>
      </c>
      <c r="Q262" s="261">
        <v>12.5</v>
      </c>
      <c r="R262" s="261">
        <v>12.68</v>
      </c>
      <c r="S262" s="261">
        <v>13</v>
      </c>
      <c r="T262" s="261">
        <v>12.65</v>
      </c>
      <c r="U262" s="261">
        <v>12.73</v>
      </c>
      <c r="V262" s="261">
        <v>12.79</v>
      </c>
      <c r="W262" s="261">
        <v>12.73</v>
      </c>
      <c r="X262" s="261">
        <v>14.99</v>
      </c>
      <c r="Y262" s="261">
        <v>12.65</v>
      </c>
      <c r="Z262" s="261">
        <v>13</v>
      </c>
      <c r="AA262" s="261">
        <v>13.23</v>
      </c>
      <c r="AB262" s="261">
        <v>12.97</v>
      </c>
      <c r="AC262" s="261">
        <v>12.63</v>
      </c>
      <c r="AD262" s="261" t="s">
        <v>254</v>
      </c>
      <c r="AE262" s="261">
        <v>13.44</v>
      </c>
      <c r="AF262" s="261">
        <v>12.71</v>
      </c>
    </row>
    <row r="263" spans="2:35" s="256" customFormat="1" x14ac:dyDescent="0.25">
      <c r="B263" s="234">
        <v>0.70833333333333337</v>
      </c>
      <c r="C263" s="261">
        <v>12.45</v>
      </c>
      <c r="D263" s="261">
        <v>12.92</v>
      </c>
      <c r="E263" s="261">
        <v>12.45</v>
      </c>
      <c r="F263" s="261">
        <v>12.5</v>
      </c>
      <c r="G263" s="261">
        <v>12.55</v>
      </c>
      <c r="H263" s="261">
        <v>12.76</v>
      </c>
      <c r="I263" s="261">
        <v>12.29</v>
      </c>
      <c r="J263" s="261">
        <v>12.71</v>
      </c>
      <c r="K263" s="261">
        <v>16.190000000000001</v>
      </c>
      <c r="L263" s="261">
        <v>13.31</v>
      </c>
      <c r="M263" s="261">
        <v>12.86</v>
      </c>
      <c r="N263" s="261">
        <v>12.84</v>
      </c>
      <c r="O263" s="261">
        <v>12.92</v>
      </c>
      <c r="P263" s="261">
        <v>12.63</v>
      </c>
      <c r="Q263" s="261">
        <v>12.81</v>
      </c>
      <c r="R263" s="261">
        <v>12.52</v>
      </c>
      <c r="S263" s="261">
        <v>12.84</v>
      </c>
      <c r="T263" s="261">
        <v>12.68</v>
      </c>
      <c r="U263" s="261">
        <v>13.73</v>
      </c>
      <c r="V263" s="261">
        <v>12.52</v>
      </c>
      <c r="W263" s="261">
        <v>12.68</v>
      </c>
      <c r="X263" s="261">
        <v>13.7</v>
      </c>
      <c r="Y263" s="261">
        <v>12.92</v>
      </c>
      <c r="Z263" s="261">
        <v>13.07</v>
      </c>
      <c r="AA263" s="261">
        <v>14.15</v>
      </c>
      <c r="AB263" s="261">
        <v>12.94</v>
      </c>
      <c r="AC263" s="261">
        <v>12.89</v>
      </c>
      <c r="AD263" s="261" t="s">
        <v>254</v>
      </c>
      <c r="AE263" s="261">
        <v>12.89</v>
      </c>
      <c r="AF263" s="261">
        <v>12.79</v>
      </c>
    </row>
    <row r="264" spans="2:35" s="256" customFormat="1" x14ac:dyDescent="0.25">
      <c r="B264" s="234">
        <v>0.75</v>
      </c>
      <c r="C264" s="261">
        <v>12.47</v>
      </c>
      <c r="D264" s="261">
        <v>12.68</v>
      </c>
      <c r="E264" s="261">
        <v>12.55</v>
      </c>
      <c r="F264" s="261">
        <v>12.6</v>
      </c>
      <c r="G264" s="261">
        <v>12.37</v>
      </c>
      <c r="H264" s="261">
        <v>12.37</v>
      </c>
      <c r="I264" s="261">
        <v>12.31</v>
      </c>
      <c r="J264" s="261">
        <v>12.47</v>
      </c>
      <c r="K264" s="261">
        <v>16.010000000000002</v>
      </c>
      <c r="L264" s="261">
        <v>12.97</v>
      </c>
      <c r="M264" s="261">
        <v>12.71</v>
      </c>
      <c r="N264" s="261">
        <v>12.68</v>
      </c>
      <c r="O264" s="261">
        <v>12.89</v>
      </c>
      <c r="P264" s="261">
        <v>13</v>
      </c>
      <c r="Q264" s="261">
        <v>12.97</v>
      </c>
      <c r="R264" s="261">
        <v>12.81</v>
      </c>
      <c r="S264" s="261">
        <v>12.68</v>
      </c>
      <c r="T264" s="261">
        <v>12.71</v>
      </c>
      <c r="U264" s="261">
        <v>12.63</v>
      </c>
      <c r="V264" s="261">
        <v>13.23</v>
      </c>
      <c r="W264" s="261">
        <v>13</v>
      </c>
      <c r="X264" s="261">
        <v>13.07</v>
      </c>
      <c r="Y264" s="261">
        <v>13</v>
      </c>
      <c r="Z264" s="261">
        <v>12.92</v>
      </c>
      <c r="AA264" s="261">
        <v>13.76</v>
      </c>
      <c r="AB264" s="261">
        <v>12.86</v>
      </c>
      <c r="AC264" s="261">
        <v>12.79</v>
      </c>
      <c r="AD264" s="261" t="s">
        <v>254</v>
      </c>
      <c r="AE264" s="261">
        <v>13.41</v>
      </c>
      <c r="AF264" s="261">
        <v>12.73</v>
      </c>
    </row>
    <row r="265" spans="2:35" s="256" customFormat="1" x14ac:dyDescent="0.25">
      <c r="B265" s="234">
        <v>0.79166666666666663</v>
      </c>
      <c r="C265" s="261">
        <v>12.31</v>
      </c>
      <c r="D265" s="261">
        <v>12.73</v>
      </c>
      <c r="E265" s="261">
        <v>12.37</v>
      </c>
      <c r="F265" s="261">
        <v>12.52</v>
      </c>
      <c r="G265" s="261">
        <v>12.21</v>
      </c>
      <c r="H265" s="261">
        <v>12.34</v>
      </c>
      <c r="I265" s="261">
        <v>12.26</v>
      </c>
      <c r="J265" s="261">
        <v>12.39</v>
      </c>
      <c r="K265" s="261">
        <v>15.59</v>
      </c>
      <c r="L265" s="261">
        <v>13</v>
      </c>
      <c r="M265" s="261">
        <v>12.76</v>
      </c>
      <c r="N265" s="261">
        <v>12.63</v>
      </c>
      <c r="O265" s="261">
        <v>12.68</v>
      </c>
      <c r="P265" s="261">
        <v>12.79</v>
      </c>
      <c r="Q265" s="261">
        <v>12.45</v>
      </c>
      <c r="R265" s="261">
        <v>12.84</v>
      </c>
      <c r="S265" s="261">
        <v>12.79</v>
      </c>
      <c r="T265" s="261">
        <v>12.6</v>
      </c>
      <c r="U265" s="261">
        <v>12.89</v>
      </c>
      <c r="V265" s="261">
        <v>13.34</v>
      </c>
      <c r="W265" s="261">
        <v>12.86</v>
      </c>
      <c r="X265" s="261">
        <v>12.97</v>
      </c>
      <c r="Y265" s="261">
        <v>12.52</v>
      </c>
      <c r="Z265" s="261">
        <v>12.94</v>
      </c>
      <c r="AA265" s="261">
        <v>13.07</v>
      </c>
      <c r="AB265" s="261">
        <v>13.05</v>
      </c>
      <c r="AC265" s="261">
        <v>12.97</v>
      </c>
      <c r="AD265" s="261" t="s">
        <v>254</v>
      </c>
      <c r="AE265" s="261">
        <v>12.84</v>
      </c>
      <c r="AF265" s="261">
        <v>13</v>
      </c>
    </row>
    <row r="266" spans="2:35" s="256" customFormat="1" x14ac:dyDescent="0.25">
      <c r="B266" s="234">
        <v>0.83333333333333337</v>
      </c>
      <c r="C266" s="261">
        <v>12.29</v>
      </c>
      <c r="D266" s="261">
        <v>12.71</v>
      </c>
      <c r="E266" s="261">
        <v>12.1</v>
      </c>
      <c r="F266" s="261">
        <v>12.39</v>
      </c>
      <c r="G266" s="261">
        <v>12.68</v>
      </c>
      <c r="H266" s="261">
        <v>12.5</v>
      </c>
      <c r="I266" s="261">
        <v>12.79</v>
      </c>
      <c r="J266" s="261">
        <v>12.47</v>
      </c>
      <c r="K266" s="261">
        <v>14.54</v>
      </c>
      <c r="L266" s="261">
        <v>12.58</v>
      </c>
      <c r="M266" s="261">
        <v>12.58</v>
      </c>
      <c r="N266" s="261">
        <v>12.6</v>
      </c>
      <c r="O266" s="261">
        <v>12.73</v>
      </c>
      <c r="P266" s="261">
        <v>12.55</v>
      </c>
      <c r="Q266" s="261">
        <v>12.47</v>
      </c>
      <c r="R266" s="261">
        <v>12.71</v>
      </c>
      <c r="S266" s="261">
        <v>12.92</v>
      </c>
      <c r="T266" s="261">
        <v>12.52</v>
      </c>
      <c r="U266" s="261">
        <v>12.63</v>
      </c>
      <c r="V266" s="261">
        <v>13.1</v>
      </c>
      <c r="W266" s="261">
        <v>12.97</v>
      </c>
      <c r="X266" s="261">
        <v>12.81</v>
      </c>
      <c r="Y266" s="261">
        <v>12.94</v>
      </c>
      <c r="Z266" s="261">
        <v>12.81</v>
      </c>
      <c r="AA266" s="261">
        <v>13.39</v>
      </c>
      <c r="AB266" s="261">
        <v>13</v>
      </c>
      <c r="AC266" s="261">
        <v>12.84</v>
      </c>
      <c r="AD266" s="261" t="s">
        <v>254</v>
      </c>
      <c r="AE266" s="261">
        <v>13.07</v>
      </c>
      <c r="AF266" s="261">
        <v>12.68</v>
      </c>
    </row>
    <row r="267" spans="2:35" s="256" customFormat="1" x14ac:dyDescent="0.25">
      <c r="B267" s="234">
        <v>0.875</v>
      </c>
      <c r="C267" s="261">
        <v>12.39</v>
      </c>
      <c r="D267" s="261">
        <v>12.52</v>
      </c>
      <c r="E267" s="261">
        <v>12.42</v>
      </c>
      <c r="F267" s="261">
        <v>12.39</v>
      </c>
      <c r="G267" s="261">
        <v>12.52</v>
      </c>
      <c r="H267" s="261">
        <v>12.52</v>
      </c>
      <c r="I267" s="261">
        <v>12.21</v>
      </c>
      <c r="J267" s="261">
        <v>12.52</v>
      </c>
      <c r="K267" s="261">
        <v>13.73</v>
      </c>
      <c r="L267" s="261">
        <v>12.65</v>
      </c>
      <c r="M267" s="261">
        <v>12.79</v>
      </c>
      <c r="N267" s="261">
        <v>12.73</v>
      </c>
      <c r="O267" s="261">
        <v>12.68</v>
      </c>
      <c r="P267" s="261">
        <v>12.47</v>
      </c>
      <c r="Q267" s="261">
        <v>12.42</v>
      </c>
      <c r="R267" s="261">
        <v>12.76</v>
      </c>
      <c r="S267" s="261">
        <v>12.92</v>
      </c>
      <c r="T267" s="261">
        <v>12.84</v>
      </c>
      <c r="U267" s="261">
        <v>12.65</v>
      </c>
      <c r="V267" s="261">
        <v>13.1</v>
      </c>
      <c r="W267" s="261">
        <v>12.89</v>
      </c>
      <c r="X267" s="261">
        <v>12.84</v>
      </c>
      <c r="Y267" s="261">
        <v>12.76</v>
      </c>
      <c r="Z267" s="261">
        <v>12.84</v>
      </c>
      <c r="AA267" s="261">
        <v>13.31</v>
      </c>
      <c r="AB267" s="261">
        <v>13</v>
      </c>
      <c r="AC267" s="261">
        <v>12.81</v>
      </c>
      <c r="AD267" s="261" t="s">
        <v>254</v>
      </c>
      <c r="AE267" s="261">
        <v>12.89</v>
      </c>
      <c r="AF267" s="261">
        <v>12.52</v>
      </c>
    </row>
    <row r="268" spans="2:35" s="256" customFormat="1" x14ac:dyDescent="0.25">
      <c r="B268" s="234">
        <v>0.91666666666666663</v>
      </c>
      <c r="C268" s="261">
        <v>11.97</v>
      </c>
      <c r="D268" s="261">
        <v>12.5</v>
      </c>
      <c r="E268" s="261">
        <v>12.42</v>
      </c>
      <c r="F268" s="261">
        <v>12.52</v>
      </c>
      <c r="G268" s="261">
        <v>12.47</v>
      </c>
      <c r="H268" s="261">
        <v>12.39</v>
      </c>
      <c r="I268" s="261">
        <v>12.34</v>
      </c>
      <c r="J268" s="261">
        <v>12.29</v>
      </c>
      <c r="K268" s="261">
        <v>13.44</v>
      </c>
      <c r="L268" s="261">
        <v>12.71</v>
      </c>
      <c r="M268" s="261">
        <v>12.37</v>
      </c>
      <c r="N268" s="261">
        <v>12.52</v>
      </c>
      <c r="O268" s="261">
        <v>12.55</v>
      </c>
      <c r="P268" s="261">
        <v>12.47</v>
      </c>
      <c r="Q268" s="261">
        <v>12.5</v>
      </c>
      <c r="R268" s="261">
        <v>12.81</v>
      </c>
      <c r="S268" s="261">
        <v>12.79</v>
      </c>
      <c r="T268" s="261">
        <v>12.92</v>
      </c>
      <c r="U268" s="261">
        <v>12.76</v>
      </c>
      <c r="V268" s="261">
        <v>13.13</v>
      </c>
      <c r="W268" s="261">
        <v>12.68</v>
      </c>
      <c r="X268" s="261">
        <v>13.1</v>
      </c>
      <c r="Y268" s="261">
        <v>12.76</v>
      </c>
      <c r="Z268" s="261">
        <v>12.73</v>
      </c>
      <c r="AA268" s="261">
        <v>13</v>
      </c>
      <c r="AB268" s="261">
        <v>12.94</v>
      </c>
      <c r="AC268" s="261">
        <v>12.79</v>
      </c>
      <c r="AD268" s="261" t="s">
        <v>254</v>
      </c>
      <c r="AE268" s="261">
        <v>12.97</v>
      </c>
      <c r="AF268" s="261">
        <v>12.86</v>
      </c>
    </row>
    <row r="269" spans="2:35" s="256" customFormat="1" x14ac:dyDescent="0.25">
      <c r="B269" s="234">
        <v>0.95833333333333337</v>
      </c>
      <c r="C269" s="261">
        <v>12.45</v>
      </c>
      <c r="D269" s="261">
        <v>12.52</v>
      </c>
      <c r="E269" s="261">
        <v>12.37</v>
      </c>
      <c r="F269" s="261">
        <v>12.26</v>
      </c>
      <c r="G269" s="261">
        <v>12.1</v>
      </c>
      <c r="H269" s="261">
        <v>12.21</v>
      </c>
      <c r="I269" s="261">
        <v>12.39</v>
      </c>
      <c r="J269" s="261">
        <v>12.26</v>
      </c>
      <c r="K269" s="261">
        <v>13.2</v>
      </c>
      <c r="L269" s="261">
        <v>12.47</v>
      </c>
      <c r="M269" s="261">
        <v>12.52</v>
      </c>
      <c r="N269" s="261">
        <v>12.73</v>
      </c>
      <c r="O269" s="261">
        <v>12.79</v>
      </c>
      <c r="P269" s="261">
        <v>12.68</v>
      </c>
      <c r="Q269" s="261">
        <v>12.84</v>
      </c>
      <c r="R269" s="261">
        <v>12.58</v>
      </c>
      <c r="S269" s="261">
        <v>12.52</v>
      </c>
      <c r="T269" s="261">
        <v>12.63</v>
      </c>
      <c r="U269" s="261">
        <v>12.58</v>
      </c>
      <c r="V269" s="261">
        <v>12.79</v>
      </c>
      <c r="W269" s="261">
        <v>12.97</v>
      </c>
      <c r="X269" s="261">
        <v>13.05</v>
      </c>
      <c r="Y269" s="261">
        <v>12.65</v>
      </c>
      <c r="Z269" s="261">
        <v>12.81</v>
      </c>
      <c r="AA269" s="261">
        <v>12.94</v>
      </c>
      <c r="AB269" s="261">
        <v>13.05</v>
      </c>
      <c r="AC269" s="261">
        <v>13</v>
      </c>
      <c r="AD269" s="261" t="s">
        <v>254</v>
      </c>
      <c r="AE269" s="261">
        <v>12.84</v>
      </c>
      <c r="AF269" s="261">
        <v>12.89</v>
      </c>
    </row>
    <row r="270" spans="2:35" s="257" customFormat="1" ht="33" customHeight="1" x14ac:dyDescent="0.3">
      <c r="B270" s="235" t="s">
        <v>221</v>
      </c>
      <c r="C270" s="264">
        <v>12.39</v>
      </c>
      <c r="D270" s="264">
        <v>12.84</v>
      </c>
      <c r="E270" s="264">
        <v>12.46</v>
      </c>
      <c r="F270" s="264">
        <v>12.54</v>
      </c>
      <c r="G270" s="264">
        <v>12.5</v>
      </c>
      <c r="H270" s="264">
        <v>12.88</v>
      </c>
      <c r="I270" s="264">
        <v>12.45</v>
      </c>
      <c r="J270" s="264">
        <v>12.56</v>
      </c>
      <c r="K270" s="264">
        <v>13.58</v>
      </c>
      <c r="L270" s="264">
        <v>13.31</v>
      </c>
      <c r="M270" s="264">
        <v>12.88</v>
      </c>
      <c r="N270" s="264">
        <v>12.68</v>
      </c>
      <c r="O270" s="264">
        <v>12.83</v>
      </c>
      <c r="P270" s="264">
        <v>12.76</v>
      </c>
      <c r="Q270" s="264">
        <v>12.66</v>
      </c>
      <c r="R270" s="264">
        <v>12.97</v>
      </c>
      <c r="S270" s="264">
        <v>12.84</v>
      </c>
      <c r="T270" s="264">
        <v>12.82</v>
      </c>
      <c r="U270" s="264">
        <v>12.8</v>
      </c>
      <c r="V270" s="264">
        <v>13.34</v>
      </c>
      <c r="W270" s="264">
        <v>13.16</v>
      </c>
      <c r="X270" s="264">
        <v>13.61</v>
      </c>
      <c r="Y270" s="264">
        <v>12.99</v>
      </c>
      <c r="Z270" s="264">
        <v>13.04</v>
      </c>
      <c r="AA270" s="264">
        <v>13.46</v>
      </c>
      <c r="AB270" s="264">
        <v>13.07</v>
      </c>
      <c r="AC270" s="264">
        <v>12.97</v>
      </c>
      <c r="AD270" s="264" t="s">
        <v>254</v>
      </c>
      <c r="AE270" s="264">
        <v>13.06</v>
      </c>
      <c r="AF270" s="264">
        <v>13.41</v>
      </c>
      <c r="AG270" s="258"/>
      <c r="AH270" s="258"/>
      <c r="AI270" s="258"/>
    </row>
    <row r="271" spans="2:35" s="257" customFormat="1" ht="27" customHeight="1" x14ac:dyDescent="0.3">
      <c r="B271" s="235" t="s">
        <v>216</v>
      </c>
      <c r="C271" s="425" t="s">
        <v>217</v>
      </c>
      <c r="D271" s="425"/>
      <c r="E271" s="425"/>
      <c r="F271" s="425"/>
      <c r="G271" s="425"/>
      <c r="H271" s="425"/>
      <c r="I271" s="425"/>
      <c r="J271" s="425"/>
      <c r="K271" s="425"/>
      <c r="L271" s="425"/>
      <c r="M271" s="425"/>
      <c r="N271" s="425"/>
      <c r="O271" s="425"/>
      <c r="P271" s="425"/>
      <c r="Q271" s="425"/>
      <c r="R271" s="425"/>
      <c r="S271" s="425"/>
      <c r="T271" s="425"/>
      <c r="U271" s="425"/>
      <c r="V271" s="425"/>
      <c r="W271" s="425"/>
      <c r="X271" s="425"/>
      <c r="Y271" s="425"/>
      <c r="Z271" s="425"/>
      <c r="AA271" s="425"/>
      <c r="AB271" s="425"/>
      <c r="AC271" s="425"/>
      <c r="AD271" s="425"/>
      <c r="AE271" s="425"/>
      <c r="AF271" s="425"/>
    </row>
    <row r="272" spans="2:35" s="245" customFormat="1" ht="12" customHeight="1" x14ac:dyDescent="0.3">
      <c r="B272" s="259" t="s">
        <v>257</v>
      </c>
    </row>
    <row r="273" spans="2:33" s="245" customFormat="1" ht="12" customHeight="1" x14ac:dyDescent="0.3">
      <c r="B273" s="259"/>
    </row>
    <row r="274" spans="2:33" s="245" customFormat="1" ht="15.75" customHeight="1" x14ac:dyDescent="0.3"/>
    <row r="275" spans="2:33" s="245" customFormat="1" ht="15.75" customHeight="1" x14ac:dyDescent="0.3">
      <c r="B275" s="417"/>
      <c r="C275" s="417"/>
      <c r="D275" s="417"/>
      <c r="E275" s="417"/>
      <c r="F275" s="422" t="s">
        <v>342</v>
      </c>
      <c r="G275" s="422"/>
      <c r="H275" s="422"/>
      <c r="I275" s="422"/>
      <c r="J275" s="422"/>
      <c r="K275" s="422"/>
      <c r="L275" s="422"/>
      <c r="M275" s="422"/>
      <c r="N275" s="422"/>
      <c r="O275" s="422"/>
      <c r="P275" s="422"/>
      <c r="Q275" s="422"/>
      <c r="R275" s="422"/>
      <c r="S275" s="422"/>
      <c r="T275" s="422"/>
      <c r="U275" s="422"/>
      <c r="V275" s="422"/>
      <c r="W275" s="422"/>
      <c r="X275" s="422"/>
      <c r="Y275" s="422"/>
      <c r="Z275" s="422"/>
      <c r="AA275" s="422"/>
      <c r="AB275" s="422"/>
      <c r="AC275" s="422"/>
      <c r="AD275" s="422"/>
      <c r="AE275" s="422"/>
      <c r="AF275" s="422"/>
      <c r="AG275" s="422"/>
    </row>
    <row r="276" spans="2:33" s="245" customFormat="1" ht="15.75" customHeight="1" x14ac:dyDescent="0.3">
      <c r="B276" s="417"/>
      <c r="C276" s="417"/>
      <c r="D276" s="417"/>
      <c r="E276" s="417"/>
      <c r="F276" s="422"/>
      <c r="G276" s="422"/>
      <c r="H276" s="422"/>
      <c r="I276" s="422"/>
      <c r="J276" s="422"/>
      <c r="K276" s="422"/>
      <c r="L276" s="422"/>
      <c r="M276" s="422"/>
      <c r="N276" s="422"/>
      <c r="O276" s="422"/>
      <c r="P276" s="422"/>
      <c r="Q276" s="422"/>
      <c r="R276" s="422"/>
      <c r="S276" s="422"/>
      <c r="T276" s="422"/>
      <c r="U276" s="422"/>
      <c r="V276" s="422"/>
      <c r="W276" s="422"/>
      <c r="X276" s="422"/>
      <c r="Y276" s="422"/>
      <c r="Z276" s="422"/>
      <c r="AA276" s="422"/>
      <c r="AB276" s="422"/>
      <c r="AC276" s="422"/>
      <c r="AD276" s="422"/>
      <c r="AE276" s="422"/>
      <c r="AF276" s="422"/>
      <c r="AG276" s="422"/>
    </row>
    <row r="277" spans="2:33" s="245" customFormat="1" ht="15.75" customHeight="1" x14ac:dyDescent="0.3">
      <c r="B277" s="417"/>
      <c r="C277" s="417"/>
      <c r="D277" s="417"/>
      <c r="E277" s="417"/>
      <c r="F277" s="422"/>
      <c r="G277" s="422"/>
      <c r="H277" s="422"/>
      <c r="I277" s="422"/>
      <c r="J277" s="422"/>
      <c r="K277" s="422"/>
      <c r="L277" s="422"/>
      <c r="M277" s="422"/>
      <c r="N277" s="422"/>
      <c r="O277" s="422"/>
      <c r="P277" s="422"/>
      <c r="Q277" s="422"/>
      <c r="R277" s="422"/>
      <c r="S277" s="422"/>
      <c r="T277" s="422"/>
      <c r="U277" s="422"/>
      <c r="V277" s="422"/>
      <c r="W277" s="422"/>
      <c r="X277" s="422"/>
      <c r="Y277" s="422"/>
      <c r="Z277" s="422"/>
      <c r="AA277" s="422"/>
      <c r="AB277" s="422"/>
      <c r="AC277" s="422"/>
      <c r="AD277" s="422"/>
      <c r="AE277" s="422"/>
      <c r="AF277" s="422"/>
      <c r="AG277" s="422"/>
    </row>
    <row r="278" spans="2:33" s="245" customFormat="1" ht="11.25" customHeight="1" x14ac:dyDescent="0.3">
      <c r="B278" s="246"/>
      <c r="C278" s="246"/>
      <c r="D278" s="246"/>
      <c r="E278" s="246"/>
      <c r="F278" s="247"/>
      <c r="G278" s="247"/>
      <c r="H278" s="247"/>
      <c r="I278" s="247"/>
      <c r="J278" s="247"/>
      <c r="K278" s="247"/>
      <c r="L278" s="247"/>
      <c r="M278" s="247"/>
      <c r="N278" s="247"/>
      <c r="O278" s="247"/>
      <c r="P278" s="247"/>
      <c r="Q278" s="247"/>
      <c r="R278" s="247"/>
      <c r="S278" s="247"/>
      <c r="T278" s="247"/>
      <c r="U278" s="247"/>
      <c r="V278" s="247"/>
      <c r="W278" s="247"/>
      <c r="X278" s="247"/>
      <c r="Y278" s="247"/>
      <c r="Z278" s="247"/>
      <c r="AA278" s="247"/>
      <c r="AB278" s="247"/>
      <c r="AC278" s="247"/>
      <c r="AD278" s="247"/>
      <c r="AE278" s="247"/>
      <c r="AF278" s="247"/>
      <c r="AG278" s="247"/>
    </row>
    <row r="279" spans="2:33" s="245" customFormat="1" ht="15.75" customHeight="1" x14ac:dyDescent="0.3">
      <c r="B279" s="420" t="s">
        <v>171</v>
      </c>
      <c r="C279" s="420"/>
      <c r="D279" s="248"/>
      <c r="E279" s="248"/>
      <c r="F279" s="249" t="s">
        <v>269</v>
      </c>
      <c r="G279" s="250"/>
      <c r="H279" s="250"/>
      <c r="I279" s="250"/>
      <c r="J279" s="250"/>
      <c r="K279" s="250"/>
      <c r="L279" s="250"/>
      <c r="M279" s="250"/>
      <c r="N279" s="250"/>
      <c r="O279" s="250"/>
      <c r="P279" s="250"/>
      <c r="Q279" s="250"/>
      <c r="R279" s="250"/>
      <c r="S279" s="250"/>
      <c r="T279" s="250"/>
      <c r="U279" s="250"/>
      <c r="V279" s="250"/>
      <c r="W279" s="250"/>
      <c r="X279" s="250"/>
      <c r="Y279" s="250"/>
      <c r="Z279" s="250"/>
      <c r="AA279" s="250"/>
      <c r="AB279" s="250"/>
      <c r="AC279" s="250"/>
      <c r="AD279" s="250"/>
      <c r="AE279" s="250"/>
      <c r="AF279" s="250"/>
      <c r="AG279" s="250"/>
    </row>
    <row r="280" spans="2:33" s="245" customFormat="1" ht="8.25" customHeight="1" x14ac:dyDescent="0.3">
      <c r="B280" s="251"/>
      <c r="C280" s="251"/>
      <c r="D280" s="251"/>
      <c r="E280" s="251"/>
      <c r="F280" s="252"/>
      <c r="G280" s="252"/>
      <c r="H280" s="252"/>
      <c r="I280" s="252"/>
      <c r="J280" s="252"/>
      <c r="K280" s="252"/>
      <c r="L280" s="252"/>
      <c r="M280" s="252"/>
      <c r="N280" s="252"/>
      <c r="O280" s="252"/>
      <c r="P280" s="252"/>
      <c r="Q280" s="252"/>
      <c r="R280" s="252"/>
      <c r="S280" s="252"/>
      <c r="T280" s="252"/>
      <c r="U280" s="252"/>
      <c r="V280" s="252"/>
      <c r="W280" s="252"/>
      <c r="X280" s="252"/>
      <c r="Y280" s="252"/>
      <c r="Z280" s="252"/>
      <c r="AA280" s="252"/>
      <c r="AB280" s="252"/>
      <c r="AC280" s="252"/>
      <c r="AD280" s="252"/>
      <c r="AE280" s="252"/>
      <c r="AF280" s="252"/>
      <c r="AG280" s="252"/>
    </row>
    <row r="281" spans="2:33" s="245" customFormat="1" ht="15.75" customHeight="1" x14ac:dyDescent="0.3">
      <c r="B281" s="248" t="s">
        <v>174</v>
      </c>
      <c r="C281" s="248"/>
      <c r="D281" s="248"/>
      <c r="E281" s="248"/>
      <c r="F281" s="249" t="s">
        <v>210</v>
      </c>
      <c r="G281" s="253"/>
      <c r="H281" s="253"/>
      <c r="I281" s="253"/>
      <c r="J281" s="253"/>
      <c r="K281" s="253"/>
      <c r="L281" s="253"/>
      <c r="M281" s="253"/>
      <c r="N281" s="253"/>
      <c r="O281" s="253"/>
      <c r="P281" s="253"/>
      <c r="Q281" s="127" t="s">
        <v>243</v>
      </c>
      <c r="R281" s="248"/>
      <c r="S281" s="248"/>
      <c r="T281" s="248"/>
      <c r="U281" s="248"/>
      <c r="V281" s="254" t="s">
        <v>270</v>
      </c>
      <c r="W281" s="253"/>
      <c r="X281" s="253"/>
      <c r="Y281" s="253"/>
      <c r="Z281" s="253"/>
      <c r="AA281" s="253"/>
      <c r="AB281" s="253"/>
      <c r="AC281" s="253"/>
      <c r="AD281" s="253"/>
      <c r="AE281" s="253"/>
      <c r="AF281" s="253"/>
      <c r="AG281" s="253"/>
    </row>
    <row r="282" spans="2:33" s="245" customFormat="1" ht="7.5" customHeight="1" x14ac:dyDescent="0.3">
      <c r="B282" s="251"/>
      <c r="C282" s="251"/>
      <c r="D282" s="251"/>
      <c r="E282" s="251"/>
      <c r="F282" s="252"/>
      <c r="G282" s="252"/>
      <c r="H282" s="252"/>
      <c r="I282" s="252"/>
      <c r="J282" s="252"/>
      <c r="K282" s="252"/>
      <c r="L282" s="252"/>
      <c r="M282" s="252"/>
      <c r="N282" s="252"/>
      <c r="O282" s="252"/>
      <c r="P282" s="252"/>
      <c r="Q282" s="252"/>
      <c r="R282" s="252"/>
      <c r="S282" s="252"/>
      <c r="T282" s="252"/>
      <c r="U282" s="252"/>
      <c r="V282" s="252"/>
      <c r="W282" s="252"/>
      <c r="X282" s="252"/>
      <c r="Y282" s="252"/>
      <c r="Z282" s="252"/>
      <c r="AA282" s="252"/>
      <c r="AB282" s="252"/>
      <c r="AC282" s="252"/>
      <c r="AD282" s="252"/>
      <c r="AE282" s="252"/>
      <c r="AF282" s="252"/>
      <c r="AG282" s="252"/>
    </row>
    <row r="283" spans="2:33" s="245" customFormat="1" ht="15.75" customHeight="1" x14ac:dyDescent="0.3">
      <c r="B283" s="423" t="s">
        <v>172</v>
      </c>
      <c r="C283" s="423"/>
      <c r="D283" s="423"/>
      <c r="E283" s="423"/>
      <c r="F283" s="423"/>
      <c r="G283" s="423"/>
      <c r="H283" s="423"/>
      <c r="I283" s="423"/>
      <c r="J283" s="423"/>
      <c r="K283" s="423"/>
      <c r="L283" s="423"/>
      <c r="M283" s="423"/>
      <c r="N283" s="423"/>
      <c r="O283" s="423"/>
      <c r="P283" s="423"/>
      <c r="Q283" s="423"/>
      <c r="R283" s="423"/>
      <c r="S283" s="423"/>
      <c r="T283" s="423"/>
      <c r="U283" s="423"/>
      <c r="V283" s="423"/>
      <c r="W283" s="423"/>
      <c r="X283" s="423"/>
      <c r="Y283" s="423"/>
      <c r="Z283" s="423"/>
      <c r="AA283" s="423"/>
      <c r="AB283" s="423"/>
      <c r="AC283" s="423"/>
      <c r="AD283" s="423"/>
      <c r="AE283" s="423"/>
      <c r="AF283" s="423"/>
      <c r="AG283" s="423"/>
    </row>
    <row r="284" spans="2:33" s="245" customFormat="1" ht="7.5" customHeight="1" x14ac:dyDescent="0.3">
      <c r="B284" s="251"/>
      <c r="C284" s="251"/>
      <c r="D284" s="251"/>
      <c r="E284" s="251"/>
      <c r="F284" s="252"/>
      <c r="G284" s="252"/>
      <c r="H284" s="252"/>
      <c r="I284" s="252"/>
      <c r="J284" s="252"/>
      <c r="K284" s="252"/>
      <c r="L284" s="252"/>
      <c r="M284" s="252"/>
      <c r="N284" s="252"/>
      <c r="O284" s="252"/>
      <c r="P284" s="252"/>
      <c r="Q284" s="252"/>
      <c r="R284" s="252"/>
      <c r="S284" s="252"/>
      <c r="T284" s="252"/>
      <c r="U284" s="252"/>
      <c r="V284" s="252"/>
      <c r="W284" s="252"/>
      <c r="X284" s="252"/>
      <c r="Y284" s="252"/>
      <c r="Z284" s="252"/>
      <c r="AA284" s="252"/>
      <c r="AB284" s="252"/>
      <c r="AC284" s="252"/>
      <c r="AD284" s="252"/>
      <c r="AE284" s="252"/>
      <c r="AF284" s="252"/>
      <c r="AG284" s="252"/>
    </row>
    <row r="285" spans="2:33" s="245" customFormat="1" ht="15.75" customHeight="1" x14ac:dyDescent="0.3">
      <c r="B285" s="248" t="s">
        <v>33</v>
      </c>
      <c r="C285" s="248"/>
      <c r="D285" s="248"/>
      <c r="E285" s="248"/>
      <c r="F285" s="253" t="s">
        <v>211</v>
      </c>
      <c r="G285" s="253"/>
      <c r="H285" s="253"/>
      <c r="I285" s="253"/>
      <c r="J285" s="253"/>
      <c r="K285" s="253"/>
      <c r="L285" s="253"/>
      <c r="M285" s="253"/>
      <c r="N285" s="253"/>
      <c r="O285" s="253"/>
      <c r="P285" s="253"/>
      <c r="Q285" s="248" t="s">
        <v>8</v>
      </c>
      <c r="R285" s="248"/>
      <c r="S285" s="248"/>
      <c r="T285" s="248"/>
      <c r="U285" s="248"/>
      <c r="V285" s="255" t="s">
        <v>212</v>
      </c>
      <c r="W285" s="253"/>
      <c r="X285" s="253"/>
      <c r="Y285" s="253"/>
      <c r="Z285" s="253"/>
      <c r="AA285" s="253"/>
      <c r="AB285" s="253"/>
      <c r="AC285" s="253"/>
      <c r="AD285" s="253"/>
      <c r="AE285" s="253"/>
      <c r="AF285" s="253"/>
      <c r="AG285" s="253"/>
    </row>
    <row r="286" spans="2:33" s="245" customFormat="1" ht="7.5" customHeight="1" x14ac:dyDescent="0.3">
      <c r="B286" s="251"/>
      <c r="C286" s="251"/>
      <c r="D286" s="251"/>
      <c r="E286" s="251"/>
      <c r="F286" s="252"/>
      <c r="G286" s="252"/>
      <c r="H286" s="252"/>
      <c r="I286" s="252"/>
      <c r="J286" s="252"/>
      <c r="K286" s="252"/>
      <c r="L286" s="252"/>
      <c r="M286" s="252"/>
      <c r="N286" s="252"/>
      <c r="O286" s="252"/>
      <c r="P286" s="252"/>
      <c r="Q286" s="252"/>
      <c r="R286" s="252"/>
      <c r="S286" s="252"/>
      <c r="T286" s="252"/>
      <c r="U286" s="252"/>
      <c r="V286" s="252"/>
      <c r="W286" s="252"/>
      <c r="X286" s="252"/>
      <c r="Y286" s="252"/>
      <c r="Z286" s="252"/>
      <c r="AA286" s="252"/>
      <c r="AB286" s="252"/>
      <c r="AC286" s="252"/>
      <c r="AD286" s="252"/>
      <c r="AE286" s="252"/>
      <c r="AF286" s="252"/>
      <c r="AG286" s="252"/>
    </row>
    <row r="287" spans="2:33" s="245" customFormat="1" ht="15.75" customHeight="1" x14ac:dyDescent="0.3">
      <c r="B287" s="248" t="s">
        <v>9</v>
      </c>
      <c r="C287" s="248"/>
      <c r="D287" s="248"/>
      <c r="E287" s="248"/>
      <c r="F287" s="253" t="s">
        <v>213</v>
      </c>
      <c r="G287" s="253"/>
      <c r="H287" s="253"/>
      <c r="I287" s="253"/>
      <c r="J287" s="253"/>
      <c r="K287" s="253"/>
      <c r="L287" s="253"/>
      <c r="M287" s="253"/>
      <c r="N287" s="253"/>
      <c r="O287" s="253"/>
      <c r="P287" s="253"/>
      <c r="Q287" s="248" t="s">
        <v>10</v>
      </c>
      <c r="R287" s="248"/>
      <c r="S287" s="248"/>
      <c r="T287" s="248"/>
      <c r="U287" s="248"/>
      <c r="V287" s="424">
        <v>825231928</v>
      </c>
      <c r="W287" s="424"/>
      <c r="X287" s="253"/>
      <c r="Y287" s="253"/>
      <c r="Z287" s="253"/>
      <c r="AA287" s="253"/>
      <c r="AB287" s="253"/>
      <c r="AC287" s="253"/>
      <c r="AD287" s="253"/>
      <c r="AE287" s="253"/>
      <c r="AF287" s="253"/>
      <c r="AG287" s="253"/>
    </row>
    <row r="288" spans="2:33" s="245" customFormat="1" ht="11.25" customHeight="1" x14ac:dyDescent="0.3">
      <c r="B288" s="246"/>
      <c r="C288" s="246"/>
      <c r="D288" s="246"/>
      <c r="E288" s="246"/>
      <c r="F288" s="247"/>
      <c r="G288" s="247"/>
      <c r="H288" s="247"/>
      <c r="I288" s="247"/>
      <c r="J288" s="247"/>
      <c r="K288" s="247"/>
      <c r="L288" s="247"/>
      <c r="M288" s="247"/>
      <c r="N288" s="247"/>
      <c r="O288" s="247"/>
      <c r="P288" s="247"/>
      <c r="Q288" s="247"/>
      <c r="R288" s="247"/>
      <c r="S288" s="247"/>
      <c r="T288" s="247"/>
      <c r="U288" s="247"/>
      <c r="V288" s="247"/>
      <c r="W288" s="247"/>
      <c r="X288" s="247"/>
      <c r="Y288" s="247"/>
      <c r="Z288" s="247"/>
      <c r="AA288" s="247"/>
      <c r="AB288" s="247"/>
      <c r="AC288" s="247"/>
      <c r="AD288" s="247"/>
      <c r="AE288" s="247"/>
      <c r="AF288" s="247"/>
      <c r="AG288" s="247"/>
    </row>
    <row r="289" spans="2:33" s="245" customFormat="1" ht="29.4" customHeight="1" x14ac:dyDescent="0.3">
      <c r="B289" s="235" t="s">
        <v>173</v>
      </c>
      <c r="C289" s="236">
        <v>1</v>
      </c>
      <c r="D289" s="236">
        <v>2</v>
      </c>
      <c r="E289" s="236">
        <v>3</v>
      </c>
      <c r="F289" s="236">
        <v>4</v>
      </c>
      <c r="G289" s="236">
        <v>5</v>
      </c>
      <c r="H289" s="236">
        <v>6</v>
      </c>
      <c r="I289" s="236">
        <v>7</v>
      </c>
      <c r="J289" s="236">
        <v>8</v>
      </c>
      <c r="K289" s="236">
        <v>9</v>
      </c>
      <c r="L289" s="236">
        <v>10</v>
      </c>
      <c r="M289" s="236">
        <v>11</v>
      </c>
      <c r="N289" s="236">
        <v>12</v>
      </c>
      <c r="O289" s="236">
        <v>13</v>
      </c>
      <c r="P289" s="236">
        <v>14</v>
      </c>
      <c r="Q289" s="236">
        <v>15</v>
      </c>
      <c r="R289" s="236">
        <v>16</v>
      </c>
      <c r="S289" s="236">
        <v>17</v>
      </c>
      <c r="T289" s="236">
        <v>18</v>
      </c>
      <c r="U289" s="236">
        <v>19</v>
      </c>
      <c r="V289" s="236">
        <v>20</v>
      </c>
      <c r="W289" s="236">
        <v>21</v>
      </c>
      <c r="X289" s="236">
        <v>22</v>
      </c>
      <c r="Y289" s="236">
        <v>23</v>
      </c>
      <c r="Z289" s="236">
        <v>24</v>
      </c>
      <c r="AA289" s="236">
        <v>25</v>
      </c>
      <c r="AB289" s="236">
        <v>26</v>
      </c>
      <c r="AC289" s="236">
        <v>27</v>
      </c>
      <c r="AD289" s="236">
        <v>28</v>
      </c>
      <c r="AE289" s="236">
        <v>29</v>
      </c>
      <c r="AF289" s="236">
        <v>30</v>
      </c>
      <c r="AG289" s="236">
        <v>31</v>
      </c>
    </row>
    <row r="290" spans="2:33" s="256" customFormat="1" x14ac:dyDescent="0.25">
      <c r="B290" s="234">
        <v>0</v>
      </c>
      <c r="C290" s="261">
        <v>12.68</v>
      </c>
      <c r="D290" s="261">
        <v>13.36</v>
      </c>
      <c r="E290" s="261">
        <v>13.13</v>
      </c>
      <c r="F290" s="261">
        <v>13.07</v>
      </c>
      <c r="G290" s="261">
        <v>13.18</v>
      </c>
      <c r="H290" s="261">
        <v>13.39</v>
      </c>
      <c r="I290" s="261">
        <v>13.28</v>
      </c>
      <c r="J290" s="261">
        <v>13.05</v>
      </c>
      <c r="K290" s="261">
        <v>12.68</v>
      </c>
      <c r="L290" s="261">
        <v>13.62</v>
      </c>
      <c r="M290" s="261">
        <v>13.2</v>
      </c>
      <c r="N290" s="261">
        <v>13.13</v>
      </c>
      <c r="O290" s="261">
        <v>13.31</v>
      </c>
      <c r="P290" s="261">
        <v>13</v>
      </c>
      <c r="Q290" s="261">
        <v>5.19</v>
      </c>
      <c r="R290" s="261">
        <v>5.34</v>
      </c>
      <c r="S290" s="261">
        <v>5.27</v>
      </c>
      <c r="T290" s="261">
        <v>5.1100000000000003</v>
      </c>
      <c r="U290" s="261">
        <v>4.95</v>
      </c>
      <c r="V290" s="261">
        <v>5</v>
      </c>
      <c r="W290" s="261">
        <v>5.1100000000000003</v>
      </c>
      <c r="X290" s="261">
        <v>5.21</v>
      </c>
      <c r="Y290" s="261">
        <v>5.55</v>
      </c>
      <c r="Z290" s="261">
        <v>5.61</v>
      </c>
      <c r="AA290" s="261">
        <v>5.61</v>
      </c>
      <c r="AB290" s="261">
        <v>5.87</v>
      </c>
      <c r="AC290" s="261">
        <v>5.92</v>
      </c>
      <c r="AD290" s="261">
        <v>6.55</v>
      </c>
      <c r="AE290" s="261">
        <v>6.05</v>
      </c>
      <c r="AF290" s="261">
        <v>6.52</v>
      </c>
      <c r="AG290" s="261">
        <v>5.69</v>
      </c>
    </row>
    <row r="291" spans="2:33" s="256" customFormat="1" x14ac:dyDescent="0.25">
      <c r="B291" s="234">
        <v>4.1666666666666664E-2</v>
      </c>
      <c r="C291" s="261">
        <v>12.86</v>
      </c>
      <c r="D291" s="261">
        <v>13.02</v>
      </c>
      <c r="E291" s="261">
        <v>13.15</v>
      </c>
      <c r="F291" s="261">
        <v>13.15</v>
      </c>
      <c r="G291" s="261">
        <v>13.13</v>
      </c>
      <c r="H291" s="261">
        <v>13.28</v>
      </c>
      <c r="I291" s="261">
        <v>13.41</v>
      </c>
      <c r="J291" s="261">
        <v>13.15</v>
      </c>
      <c r="K291" s="261">
        <v>12.92</v>
      </c>
      <c r="L291" s="261">
        <v>13.05</v>
      </c>
      <c r="M291" s="261">
        <v>12.89</v>
      </c>
      <c r="N291" s="261">
        <v>13.02</v>
      </c>
      <c r="O291" s="261">
        <v>13.26</v>
      </c>
      <c r="P291" s="261">
        <v>13.2</v>
      </c>
      <c r="Q291" s="261">
        <v>5.03</v>
      </c>
      <c r="R291" s="261">
        <v>5.0599999999999996</v>
      </c>
      <c r="S291" s="261">
        <v>5.16</v>
      </c>
      <c r="T291" s="261">
        <v>5.19</v>
      </c>
      <c r="U291" s="261">
        <v>5.0599999999999996</v>
      </c>
      <c r="V291" s="261">
        <v>4.87</v>
      </c>
      <c r="W291" s="261">
        <v>5.21</v>
      </c>
      <c r="X291" s="261">
        <v>5.16</v>
      </c>
      <c r="Y291" s="261">
        <v>5.21</v>
      </c>
      <c r="Z291" s="261">
        <v>5.24</v>
      </c>
      <c r="AA291" s="261">
        <v>5.61</v>
      </c>
      <c r="AB291" s="261">
        <v>5.71</v>
      </c>
      <c r="AC291" s="261">
        <v>5.53</v>
      </c>
      <c r="AD291" s="261">
        <v>6.42</v>
      </c>
      <c r="AE291" s="261">
        <v>5.69</v>
      </c>
      <c r="AF291" s="261">
        <v>6.6</v>
      </c>
      <c r="AG291" s="261">
        <v>18.579999999999998</v>
      </c>
    </row>
    <row r="292" spans="2:33" s="256" customFormat="1" x14ac:dyDescent="0.25">
      <c r="B292" s="234">
        <v>8.3333333333333329E-2</v>
      </c>
      <c r="C292" s="261">
        <v>12.86</v>
      </c>
      <c r="D292" s="261">
        <v>13.1</v>
      </c>
      <c r="E292" s="261">
        <v>13.05</v>
      </c>
      <c r="F292" s="261">
        <v>13.13</v>
      </c>
      <c r="G292" s="261">
        <v>13.26</v>
      </c>
      <c r="H292" s="261">
        <v>13.18</v>
      </c>
      <c r="I292" s="261">
        <v>13.02</v>
      </c>
      <c r="J292" s="261">
        <v>13.23</v>
      </c>
      <c r="K292" s="261">
        <v>13.2</v>
      </c>
      <c r="L292" s="261">
        <v>13.15</v>
      </c>
      <c r="M292" s="261">
        <v>13.05</v>
      </c>
      <c r="N292" s="261">
        <v>13.31</v>
      </c>
      <c r="O292" s="261">
        <v>13.41</v>
      </c>
      <c r="P292" s="261">
        <v>13.05</v>
      </c>
      <c r="Q292" s="261">
        <v>4.87</v>
      </c>
      <c r="R292" s="261">
        <v>5.08</v>
      </c>
      <c r="S292" s="261">
        <v>5.03</v>
      </c>
      <c r="T292" s="261">
        <v>5.16</v>
      </c>
      <c r="U292" s="261">
        <v>5.1100000000000003</v>
      </c>
      <c r="V292" s="261">
        <v>4.72</v>
      </c>
      <c r="W292" s="261">
        <v>5.1100000000000003</v>
      </c>
      <c r="X292" s="261">
        <v>5.24</v>
      </c>
      <c r="Y292" s="261">
        <v>5.34</v>
      </c>
      <c r="Z292" s="261">
        <v>5.45</v>
      </c>
      <c r="AA292" s="261">
        <v>5.71</v>
      </c>
      <c r="AB292" s="261">
        <v>5.69</v>
      </c>
      <c r="AC292" s="261">
        <v>5.32</v>
      </c>
      <c r="AD292" s="261">
        <v>5.97</v>
      </c>
      <c r="AE292" s="261">
        <v>5.63</v>
      </c>
      <c r="AF292" s="261">
        <v>6.1</v>
      </c>
      <c r="AG292" s="261">
        <v>91.36</v>
      </c>
    </row>
    <row r="293" spans="2:33" s="256" customFormat="1" x14ac:dyDescent="0.25">
      <c r="B293" s="234">
        <v>0.125</v>
      </c>
      <c r="C293" s="261">
        <v>12.86</v>
      </c>
      <c r="D293" s="261">
        <v>13.02</v>
      </c>
      <c r="E293" s="261">
        <v>13.1</v>
      </c>
      <c r="F293" s="261">
        <v>13.1</v>
      </c>
      <c r="G293" s="261">
        <v>13.34</v>
      </c>
      <c r="H293" s="261">
        <v>13.39</v>
      </c>
      <c r="I293" s="261">
        <v>12.92</v>
      </c>
      <c r="J293" s="261">
        <v>13.13</v>
      </c>
      <c r="K293" s="261">
        <v>13.18</v>
      </c>
      <c r="L293" s="261">
        <v>13.05</v>
      </c>
      <c r="M293" s="261">
        <v>12.97</v>
      </c>
      <c r="N293" s="261">
        <v>13.15</v>
      </c>
      <c r="O293" s="261">
        <v>13.2</v>
      </c>
      <c r="P293" s="261">
        <v>13.02</v>
      </c>
      <c r="Q293" s="261">
        <v>4.87</v>
      </c>
      <c r="R293" s="261">
        <v>5.0599999999999996</v>
      </c>
      <c r="S293" s="261">
        <v>5.29</v>
      </c>
      <c r="T293" s="261">
        <v>5.14</v>
      </c>
      <c r="U293" s="261">
        <v>4.9800000000000004</v>
      </c>
      <c r="V293" s="261">
        <v>4.72</v>
      </c>
      <c r="W293" s="261">
        <v>5</v>
      </c>
      <c r="X293" s="261">
        <v>5.14</v>
      </c>
      <c r="Y293" s="261">
        <v>5.21</v>
      </c>
      <c r="Z293" s="261">
        <v>5.27</v>
      </c>
      <c r="AA293" s="261">
        <v>5.16</v>
      </c>
      <c r="AB293" s="261">
        <v>5.45</v>
      </c>
      <c r="AC293" s="261">
        <v>5.27</v>
      </c>
      <c r="AD293" s="261">
        <v>5.63</v>
      </c>
      <c r="AE293" s="261">
        <v>5.58</v>
      </c>
      <c r="AF293" s="261">
        <v>6.03</v>
      </c>
      <c r="AG293" s="261">
        <v>15.93</v>
      </c>
    </row>
    <row r="294" spans="2:33" s="256" customFormat="1" x14ac:dyDescent="0.25">
      <c r="B294" s="234">
        <v>0.16666666666666666</v>
      </c>
      <c r="C294" s="261">
        <v>12.84</v>
      </c>
      <c r="D294" s="261">
        <v>13.05</v>
      </c>
      <c r="E294" s="261">
        <v>13.1</v>
      </c>
      <c r="F294" s="261">
        <v>13.15</v>
      </c>
      <c r="G294" s="261">
        <v>13.62</v>
      </c>
      <c r="H294" s="261">
        <v>13.26</v>
      </c>
      <c r="I294" s="261">
        <v>12.89</v>
      </c>
      <c r="J294" s="261">
        <v>13.18</v>
      </c>
      <c r="K294" s="261">
        <v>13.05</v>
      </c>
      <c r="L294" s="261">
        <v>13.1</v>
      </c>
      <c r="M294" s="261">
        <v>13.18</v>
      </c>
      <c r="N294" s="261">
        <v>13.2</v>
      </c>
      <c r="O294" s="261">
        <v>13.28</v>
      </c>
      <c r="P294" s="261">
        <v>13.1</v>
      </c>
      <c r="Q294" s="261">
        <v>5.29</v>
      </c>
      <c r="R294" s="261">
        <v>5.1100000000000003</v>
      </c>
      <c r="S294" s="261">
        <v>5.37</v>
      </c>
      <c r="T294" s="261">
        <v>5.0599999999999996</v>
      </c>
      <c r="U294" s="261">
        <v>4.95</v>
      </c>
      <c r="V294" s="261">
        <v>4.8499999999999996</v>
      </c>
      <c r="W294" s="261">
        <v>5.0599999999999996</v>
      </c>
      <c r="X294" s="261">
        <v>5.48</v>
      </c>
      <c r="Y294" s="261">
        <v>5.34</v>
      </c>
      <c r="Z294" s="261">
        <v>5.48</v>
      </c>
      <c r="AA294" s="261">
        <v>5.27</v>
      </c>
      <c r="AB294" s="261">
        <v>5.42</v>
      </c>
      <c r="AC294" s="261">
        <v>5.29</v>
      </c>
      <c r="AD294" s="261">
        <v>6.1</v>
      </c>
      <c r="AE294" s="261">
        <v>5.55</v>
      </c>
      <c r="AF294" s="261">
        <v>5.76</v>
      </c>
      <c r="AG294" s="261">
        <v>10.14</v>
      </c>
    </row>
    <row r="295" spans="2:33" s="256" customFormat="1" x14ac:dyDescent="0.25">
      <c r="B295" s="234">
        <v>0.20833333333333334</v>
      </c>
      <c r="C295" s="261">
        <v>13.15</v>
      </c>
      <c r="D295" s="261">
        <v>13.18</v>
      </c>
      <c r="E295" s="261">
        <v>13.41</v>
      </c>
      <c r="F295" s="261">
        <v>13.6</v>
      </c>
      <c r="G295" s="261">
        <v>13.31</v>
      </c>
      <c r="H295" s="261">
        <v>13.18</v>
      </c>
      <c r="I295" s="261">
        <v>12.89</v>
      </c>
      <c r="J295" s="261">
        <v>13.2</v>
      </c>
      <c r="K295" s="261">
        <v>12.84</v>
      </c>
      <c r="L295" s="261">
        <v>13.26</v>
      </c>
      <c r="M295" s="261">
        <v>13.39</v>
      </c>
      <c r="N295" s="261">
        <v>13.15</v>
      </c>
      <c r="O295" s="261">
        <v>13.28</v>
      </c>
      <c r="P295" s="261">
        <v>13.31</v>
      </c>
      <c r="Q295" s="261">
        <v>5.27</v>
      </c>
      <c r="R295" s="261">
        <v>5.1100000000000003</v>
      </c>
      <c r="S295" s="261">
        <v>5</v>
      </c>
      <c r="T295" s="261">
        <v>4.9800000000000004</v>
      </c>
      <c r="U295" s="261">
        <v>5.08</v>
      </c>
      <c r="V295" s="261">
        <v>4.8499999999999996</v>
      </c>
      <c r="W295" s="261">
        <v>5.21</v>
      </c>
      <c r="X295" s="261">
        <v>5.24</v>
      </c>
      <c r="Y295" s="261">
        <v>5.84</v>
      </c>
      <c r="Z295" s="261">
        <v>5.37</v>
      </c>
      <c r="AA295" s="261">
        <v>9.56</v>
      </c>
      <c r="AB295" s="261">
        <v>5.32</v>
      </c>
      <c r="AC295" s="261">
        <v>5.5</v>
      </c>
      <c r="AD295" s="261">
        <v>6.81</v>
      </c>
      <c r="AE295" s="261">
        <v>5.5</v>
      </c>
      <c r="AF295" s="261">
        <v>5.76</v>
      </c>
      <c r="AG295" s="261">
        <v>8.1999999999999993</v>
      </c>
    </row>
    <row r="296" spans="2:33" s="256" customFormat="1" x14ac:dyDescent="0.25">
      <c r="B296" s="234">
        <v>0.25</v>
      </c>
      <c r="C296" s="261">
        <v>12.92</v>
      </c>
      <c r="D296" s="261">
        <v>13.15</v>
      </c>
      <c r="E296" s="261">
        <v>13.18</v>
      </c>
      <c r="F296" s="261">
        <v>14.17</v>
      </c>
      <c r="G296" s="261" t="s">
        <v>254</v>
      </c>
      <c r="H296" s="261">
        <v>13.15</v>
      </c>
      <c r="I296" s="261">
        <v>13.02</v>
      </c>
      <c r="J296" s="261">
        <v>13.07</v>
      </c>
      <c r="K296" s="261">
        <v>13.07</v>
      </c>
      <c r="L296" s="261">
        <v>13.18</v>
      </c>
      <c r="M296" s="261">
        <v>13.26</v>
      </c>
      <c r="N296" s="261">
        <v>13.36</v>
      </c>
      <c r="O296" s="261">
        <v>13.13</v>
      </c>
      <c r="P296" s="261">
        <v>13.36</v>
      </c>
      <c r="Q296" s="261">
        <v>5.21</v>
      </c>
      <c r="R296" s="261">
        <v>5.14</v>
      </c>
      <c r="S296" s="261">
        <v>5.03</v>
      </c>
      <c r="T296" s="261">
        <v>5.16</v>
      </c>
      <c r="U296" s="261">
        <v>4.9000000000000004</v>
      </c>
      <c r="V296" s="261">
        <v>4.95</v>
      </c>
      <c r="W296" s="261">
        <v>5.27</v>
      </c>
      <c r="X296" s="261">
        <v>5.45</v>
      </c>
      <c r="Y296" s="261">
        <v>6.5</v>
      </c>
      <c r="Z296" s="261">
        <v>5.5</v>
      </c>
      <c r="AA296" s="261">
        <v>6.29</v>
      </c>
      <c r="AB296" s="261">
        <v>6.29</v>
      </c>
      <c r="AC296" s="261">
        <v>5.58</v>
      </c>
      <c r="AD296" s="261">
        <v>7.31</v>
      </c>
      <c r="AE296" s="261">
        <v>5.92</v>
      </c>
      <c r="AF296" s="261">
        <v>5.9</v>
      </c>
      <c r="AG296" s="261">
        <v>7.6</v>
      </c>
    </row>
    <row r="297" spans="2:33" s="256" customFormat="1" x14ac:dyDescent="0.25">
      <c r="B297" s="234">
        <v>0.29166666666666669</v>
      </c>
      <c r="C297" s="261">
        <v>13.47</v>
      </c>
      <c r="D297" s="261">
        <v>13.18</v>
      </c>
      <c r="E297" s="261">
        <v>13.55</v>
      </c>
      <c r="F297" s="261">
        <v>14.07</v>
      </c>
      <c r="G297" s="261" t="s">
        <v>249</v>
      </c>
      <c r="H297" s="261">
        <v>13.23</v>
      </c>
      <c r="I297" s="261">
        <v>13.47</v>
      </c>
      <c r="J297" s="261">
        <v>13.07</v>
      </c>
      <c r="K297" s="261">
        <v>13.36</v>
      </c>
      <c r="L297" s="261">
        <v>13.34</v>
      </c>
      <c r="M297" s="261">
        <v>13.44</v>
      </c>
      <c r="N297" s="261">
        <v>13.47</v>
      </c>
      <c r="O297" s="261">
        <v>13.36</v>
      </c>
      <c r="P297" s="261">
        <v>13.31</v>
      </c>
      <c r="Q297" s="261">
        <v>5.1100000000000003</v>
      </c>
      <c r="R297" s="261">
        <v>5.32</v>
      </c>
      <c r="S297" s="261">
        <v>5.53</v>
      </c>
      <c r="T297" s="261">
        <v>5.27</v>
      </c>
      <c r="U297" s="261">
        <v>5</v>
      </c>
      <c r="V297" s="261">
        <v>5.0599999999999996</v>
      </c>
      <c r="W297" s="261">
        <v>5.03</v>
      </c>
      <c r="X297" s="261">
        <v>5.82</v>
      </c>
      <c r="Y297" s="261">
        <v>6.71</v>
      </c>
      <c r="Z297" s="261">
        <v>5.61</v>
      </c>
      <c r="AA297" s="261">
        <v>5.84</v>
      </c>
      <c r="AB297" s="261">
        <v>42.86</v>
      </c>
      <c r="AC297" s="261">
        <v>6.73</v>
      </c>
      <c r="AD297" s="261">
        <v>9.6199999999999992</v>
      </c>
      <c r="AE297" s="261">
        <v>5.76</v>
      </c>
      <c r="AF297" s="261">
        <v>6</v>
      </c>
      <c r="AG297" s="261">
        <v>7.73</v>
      </c>
    </row>
    <row r="298" spans="2:33" s="256" customFormat="1" x14ac:dyDescent="0.25">
      <c r="B298" s="234">
        <v>0.33333333333333331</v>
      </c>
      <c r="C298" s="261">
        <v>13.89</v>
      </c>
      <c r="D298" s="261">
        <v>13.41</v>
      </c>
      <c r="E298" s="261">
        <v>13.49</v>
      </c>
      <c r="F298" s="261">
        <v>14.2</v>
      </c>
      <c r="G298" s="261" t="s">
        <v>249</v>
      </c>
      <c r="H298" s="261">
        <v>13.05</v>
      </c>
      <c r="I298" s="261">
        <v>13.41</v>
      </c>
      <c r="J298" s="261">
        <v>13.05</v>
      </c>
      <c r="K298" s="261">
        <v>13.68</v>
      </c>
      <c r="L298" s="261">
        <v>13.26</v>
      </c>
      <c r="M298" s="261">
        <v>13.55</v>
      </c>
      <c r="N298" s="261">
        <v>13.36</v>
      </c>
      <c r="O298" s="261">
        <v>13.49</v>
      </c>
      <c r="P298" s="261">
        <v>13.02</v>
      </c>
      <c r="Q298" s="261">
        <v>5.03</v>
      </c>
      <c r="R298" s="261">
        <v>5</v>
      </c>
      <c r="S298" s="261">
        <v>7.15</v>
      </c>
      <c r="T298" s="261">
        <v>5.24</v>
      </c>
      <c r="U298" s="261">
        <v>5.1100000000000003</v>
      </c>
      <c r="V298" s="261">
        <v>4.9800000000000004</v>
      </c>
      <c r="W298" s="261">
        <v>5.03</v>
      </c>
      <c r="X298" s="261">
        <v>5.53</v>
      </c>
      <c r="Y298" s="261">
        <v>7.26</v>
      </c>
      <c r="Z298" s="261">
        <v>7</v>
      </c>
      <c r="AA298" s="261">
        <v>111.35</v>
      </c>
      <c r="AB298" s="261">
        <v>245.42</v>
      </c>
      <c r="AC298" s="261">
        <v>165.77</v>
      </c>
      <c r="AD298" s="261">
        <v>12.55</v>
      </c>
      <c r="AE298" s="261">
        <v>182.06</v>
      </c>
      <c r="AF298" s="261">
        <v>9.9600000000000009</v>
      </c>
      <c r="AG298" s="261">
        <v>7.62</v>
      </c>
    </row>
    <row r="299" spans="2:33" s="256" customFormat="1" x14ac:dyDescent="0.25">
      <c r="B299" s="234">
        <v>0.375</v>
      </c>
      <c r="C299" s="261">
        <v>13</v>
      </c>
      <c r="D299" s="261">
        <v>13.39</v>
      </c>
      <c r="E299" s="261">
        <v>13.34</v>
      </c>
      <c r="F299" s="261">
        <v>14.15</v>
      </c>
      <c r="G299" s="261" t="s">
        <v>271</v>
      </c>
      <c r="H299" s="261">
        <v>13.68</v>
      </c>
      <c r="I299" s="261">
        <v>13.13</v>
      </c>
      <c r="J299" s="261">
        <v>13.02</v>
      </c>
      <c r="K299" s="261">
        <v>13.68</v>
      </c>
      <c r="L299" s="261">
        <v>13.13</v>
      </c>
      <c r="M299" s="261">
        <v>13.34</v>
      </c>
      <c r="N299" s="261">
        <v>13.7</v>
      </c>
      <c r="O299" s="261">
        <v>13.13</v>
      </c>
      <c r="P299" s="261" t="s">
        <v>272</v>
      </c>
      <c r="Q299" s="261">
        <v>5.03</v>
      </c>
      <c r="R299" s="261">
        <v>5.37</v>
      </c>
      <c r="S299" s="261">
        <v>5.45</v>
      </c>
      <c r="T299" s="261">
        <v>5.42</v>
      </c>
      <c r="U299" s="261">
        <v>5.66</v>
      </c>
      <c r="V299" s="261">
        <v>5.55</v>
      </c>
      <c r="W299" s="261">
        <v>5.21</v>
      </c>
      <c r="X299" s="261">
        <v>5.55</v>
      </c>
      <c r="Y299" s="261">
        <v>6.29</v>
      </c>
      <c r="Z299" s="261">
        <v>7.44</v>
      </c>
      <c r="AA299" s="261">
        <v>37.78</v>
      </c>
      <c r="AB299" s="261">
        <v>484.86</v>
      </c>
      <c r="AC299" s="261">
        <v>12.71</v>
      </c>
      <c r="AD299" s="261">
        <v>11.37</v>
      </c>
      <c r="AE299" s="261">
        <v>195.66</v>
      </c>
      <c r="AF299" s="261">
        <v>8.23</v>
      </c>
      <c r="AG299" s="261">
        <v>6.55</v>
      </c>
    </row>
    <row r="300" spans="2:33" s="256" customFormat="1" x14ac:dyDescent="0.25">
      <c r="B300" s="234">
        <v>0.41666666666666669</v>
      </c>
      <c r="C300" s="261">
        <v>13.1</v>
      </c>
      <c r="D300" s="261">
        <v>13.83</v>
      </c>
      <c r="E300" s="261">
        <v>13.76</v>
      </c>
      <c r="F300" s="261">
        <v>14.15</v>
      </c>
      <c r="G300" s="261" t="s">
        <v>271</v>
      </c>
      <c r="H300" s="261">
        <v>13.41</v>
      </c>
      <c r="I300" s="261">
        <v>13.15</v>
      </c>
      <c r="J300" s="261">
        <v>13.47</v>
      </c>
      <c r="K300" s="261">
        <v>13.36</v>
      </c>
      <c r="L300" s="261">
        <v>13.28</v>
      </c>
      <c r="M300" s="261">
        <v>13.39</v>
      </c>
      <c r="N300" s="261">
        <v>13.91</v>
      </c>
      <c r="O300" s="261">
        <v>13.31</v>
      </c>
      <c r="P300" s="261" t="s">
        <v>272</v>
      </c>
      <c r="Q300" s="261">
        <v>5.29</v>
      </c>
      <c r="R300" s="261">
        <v>5.55</v>
      </c>
      <c r="S300" s="261">
        <v>5.4</v>
      </c>
      <c r="T300" s="261">
        <v>5.76</v>
      </c>
      <c r="U300" s="261">
        <v>5.53</v>
      </c>
      <c r="V300" s="261">
        <v>5.24</v>
      </c>
      <c r="W300" s="261">
        <v>5.5</v>
      </c>
      <c r="X300" s="261">
        <v>5.69</v>
      </c>
      <c r="Y300" s="261">
        <v>5.87</v>
      </c>
      <c r="Z300" s="261">
        <v>19.149999999999999</v>
      </c>
      <c r="AA300" s="261">
        <v>158.13999999999999</v>
      </c>
      <c r="AB300" s="261">
        <v>612.4</v>
      </c>
      <c r="AC300" s="261">
        <v>555.99</v>
      </c>
      <c r="AD300" s="261">
        <v>222.05</v>
      </c>
      <c r="AE300" s="261">
        <v>21.3</v>
      </c>
      <c r="AF300" s="261">
        <v>359.57</v>
      </c>
      <c r="AG300" s="261">
        <v>179.44</v>
      </c>
    </row>
    <row r="301" spans="2:33" s="256" customFormat="1" x14ac:dyDescent="0.25">
      <c r="B301" s="234">
        <v>0.45833333333333331</v>
      </c>
      <c r="C301" s="261">
        <v>14.88</v>
      </c>
      <c r="D301" s="261">
        <v>13.81</v>
      </c>
      <c r="E301" s="261">
        <v>14.72</v>
      </c>
      <c r="F301" s="261">
        <v>15.17</v>
      </c>
      <c r="G301" s="261">
        <v>14.41</v>
      </c>
      <c r="H301" s="261">
        <v>13.52</v>
      </c>
      <c r="I301" s="261">
        <v>13.07</v>
      </c>
      <c r="J301" s="261">
        <v>13.65</v>
      </c>
      <c r="K301" s="261">
        <v>13.31</v>
      </c>
      <c r="L301" s="261">
        <v>13.41</v>
      </c>
      <c r="M301" s="261">
        <v>13.89</v>
      </c>
      <c r="N301" s="261">
        <v>13.62</v>
      </c>
      <c r="O301" s="261">
        <v>13.18</v>
      </c>
      <c r="P301" s="261" t="s">
        <v>272</v>
      </c>
      <c r="Q301" s="261">
        <v>5.5</v>
      </c>
      <c r="R301" s="261">
        <v>5.21</v>
      </c>
      <c r="S301" s="261">
        <v>5.37</v>
      </c>
      <c r="T301" s="261">
        <v>5.16</v>
      </c>
      <c r="U301" s="261">
        <v>5.37</v>
      </c>
      <c r="V301" s="261">
        <v>5.34</v>
      </c>
      <c r="W301" s="261">
        <v>5.32</v>
      </c>
      <c r="X301" s="261">
        <v>5.84</v>
      </c>
      <c r="Y301" s="261">
        <v>5.82</v>
      </c>
      <c r="Z301" s="261">
        <v>6.76</v>
      </c>
      <c r="AA301" s="261">
        <v>687.28</v>
      </c>
      <c r="AB301" s="261">
        <v>518.86</v>
      </c>
      <c r="AC301" s="261">
        <v>205.2</v>
      </c>
      <c r="AD301" s="261">
        <v>181.93</v>
      </c>
      <c r="AE301" s="261">
        <v>7.36</v>
      </c>
      <c r="AF301" s="261">
        <v>723.04</v>
      </c>
      <c r="AG301" s="261">
        <v>615.41</v>
      </c>
    </row>
    <row r="302" spans="2:33" s="256" customFormat="1" x14ac:dyDescent="0.25">
      <c r="B302" s="234">
        <v>0.5</v>
      </c>
      <c r="C302" s="261">
        <v>15.2</v>
      </c>
      <c r="D302" s="261">
        <v>13.78</v>
      </c>
      <c r="E302" s="261">
        <v>14.2</v>
      </c>
      <c r="F302" s="261">
        <v>15.62</v>
      </c>
      <c r="G302" s="261">
        <v>14.07</v>
      </c>
      <c r="H302" s="261">
        <v>13.18</v>
      </c>
      <c r="I302" s="261">
        <v>13.36</v>
      </c>
      <c r="J302" s="261">
        <v>13.18</v>
      </c>
      <c r="K302" s="261">
        <v>13.07</v>
      </c>
      <c r="L302" s="261">
        <v>13.18</v>
      </c>
      <c r="M302" s="261">
        <v>13.49</v>
      </c>
      <c r="N302" s="261">
        <v>13.18</v>
      </c>
      <c r="O302" s="261">
        <v>13.39</v>
      </c>
      <c r="P302" s="261" t="s">
        <v>272</v>
      </c>
      <c r="Q302" s="261">
        <v>5.24</v>
      </c>
      <c r="R302" s="261">
        <v>5.19</v>
      </c>
      <c r="S302" s="261">
        <v>5.16</v>
      </c>
      <c r="T302" s="261">
        <v>5.16</v>
      </c>
      <c r="U302" s="261">
        <v>5.08</v>
      </c>
      <c r="V302" s="261">
        <v>5.27</v>
      </c>
      <c r="W302" s="261">
        <v>5.19</v>
      </c>
      <c r="X302" s="261">
        <v>6.65</v>
      </c>
      <c r="Y302" s="261">
        <v>5.61</v>
      </c>
      <c r="Z302" s="261">
        <v>5.53</v>
      </c>
      <c r="AA302" s="261">
        <v>30.97</v>
      </c>
      <c r="AB302" s="261">
        <v>374.97</v>
      </c>
      <c r="AC302" s="261">
        <v>81.849999999999994</v>
      </c>
      <c r="AD302" s="261">
        <v>52.27</v>
      </c>
      <c r="AE302" s="261">
        <v>6</v>
      </c>
      <c r="AF302" s="261">
        <v>82.5</v>
      </c>
      <c r="AG302" s="261">
        <v>472.52</v>
      </c>
    </row>
    <row r="303" spans="2:33" s="256" customFormat="1" x14ac:dyDescent="0.25">
      <c r="B303" s="234">
        <v>0.54166666666666663</v>
      </c>
      <c r="C303" s="261">
        <v>14.23</v>
      </c>
      <c r="D303" s="261">
        <v>13.7</v>
      </c>
      <c r="E303" s="261">
        <v>13.49</v>
      </c>
      <c r="F303" s="261">
        <v>15.38</v>
      </c>
      <c r="G303" s="261">
        <v>13.76</v>
      </c>
      <c r="H303" s="261">
        <v>12.92</v>
      </c>
      <c r="I303" s="261">
        <v>13.2</v>
      </c>
      <c r="J303" s="261">
        <v>13</v>
      </c>
      <c r="K303" s="261">
        <v>13.05</v>
      </c>
      <c r="L303" s="261">
        <v>13.89</v>
      </c>
      <c r="M303" s="261">
        <v>13.39</v>
      </c>
      <c r="N303" s="261">
        <v>12.86</v>
      </c>
      <c r="O303" s="261">
        <v>12.92</v>
      </c>
      <c r="P303" s="261" t="s">
        <v>272</v>
      </c>
      <c r="Q303" s="261">
        <v>5.4</v>
      </c>
      <c r="R303" s="261">
        <v>5.29</v>
      </c>
      <c r="S303" s="261">
        <v>5.0599999999999996</v>
      </c>
      <c r="T303" s="261">
        <v>5.1100000000000003</v>
      </c>
      <c r="U303" s="261">
        <v>5.1100000000000003</v>
      </c>
      <c r="V303" s="261">
        <v>5.14</v>
      </c>
      <c r="W303" s="261">
        <v>5.29</v>
      </c>
      <c r="X303" s="261">
        <v>6.29</v>
      </c>
      <c r="Y303" s="261">
        <v>5.4</v>
      </c>
      <c r="Z303" s="261">
        <v>5.5</v>
      </c>
      <c r="AA303" s="261">
        <v>6.29</v>
      </c>
      <c r="AB303" s="261">
        <v>208.26</v>
      </c>
      <c r="AC303" s="261">
        <v>40.64</v>
      </c>
      <c r="AD303" s="261">
        <v>8.7799999999999994</v>
      </c>
      <c r="AE303" s="261">
        <v>5.82</v>
      </c>
      <c r="AF303" s="261">
        <v>106.74</v>
      </c>
      <c r="AG303" s="261">
        <v>86.43</v>
      </c>
    </row>
    <row r="304" spans="2:33" s="256" customFormat="1" x14ac:dyDescent="0.25">
      <c r="B304" s="234">
        <v>0.58333333333333337</v>
      </c>
      <c r="C304" s="261">
        <v>13.81</v>
      </c>
      <c r="D304" s="261">
        <v>13.62</v>
      </c>
      <c r="E304" s="261">
        <v>13.57</v>
      </c>
      <c r="F304" s="261">
        <v>15.64</v>
      </c>
      <c r="G304" s="261">
        <v>13.76</v>
      </c>
      <c r="H304" s="261">
        <v>12.89</v>
      </c>
      <c r="I304" s="261">
        <v>12.94</v>
      </c>
      <c r="J304" s="261">
        <v>12.92</v>
      </c>
      <c r="K304" s="261">
        <v>13.13</v>
      </c>
      <c r="L304" s="261">
        <v>13.49</v>
      </c>
      <c r="M304" s="261">
        <v>13.02</v>
      </c>
      <c r="N304" s="261">
        <v>13.2</v>
      </c>
      <c r="O304" s="261">
        <v>12.92</v>
      </c>
      <c r="P304" s="261">
        <v>4.9800000000000004</v>
      </c>
      <c r="Q304" s="261">
        <v>5.4</v>
      </c>
      <c r="R304" s="261">
        <v>5.14</v>
      </c>
      <c r="S304" s="261">
        <v>4.9800000000000004</v>
      </c>
      <c r="T304" s="261">
        <v>5.1100000000000003</v>
      </c>
      <c r="U304" s="261">
        <v>5.1100000000000003</v>
      </c>
      <c r="V304" s="261">
        <v>5.0599999999999996</v>
      </c>
      <c r="W304" s="261">
        <v>5.34</v>
      </c>
      <c r="X304" s="261">
        <v>5.79</v>
      </c>
      <c r="Y304" s="261">
        <v>5.4</v>
      </c>
      <c r="Z304" s="261">
        <v>5.58</v>
      </c>
      <c r="AA304" s="261">
        <v>6.08</v>
      </c>
      <c r="AB304" s="261">
        <v>6.65</v>
      </c>
      <c r="AC304" s="261">
        <v>9.59</v>
      </c>
      <c r="AD304" s="261">
        <v>7.65</v>
      </c>
      <c r="AE304" s="261">
        <v>5.66</v>
      </c>
      <c r="AF304" s="261">
        <v>73.88</v>
      </c>
      <c r="AG304" s="261">
        <v>6.05</v>
      </c>
    </row>
    <row r="305" spans="2:36" s="256" customFormat="1" x14ac:dyDescent="0.25">
      <c r="B305" s="234">
        <v>0.625</v>
      </c>
      <c r="C305" s="261">
        <v>13.36</v>
      </c>
      <c r="D305" s="261">
        <v>13.49</v>
      </c>
      <c r="E305" s="261">
        <v>14.57</v>
      </c>
      <c r="F305" s="261">
        <v>14.25</v>
      </c>
      <c r="G305" s="261">
        <v>13.57</v>
      </c>
      <c r="H305" s="261">
        <v>13.02</v>
      </c>
      <c r="I305" s="261">
        <v>12.94</v>
      </c>
      <c r="J305" s="261">
        <v>12.89</v>
      </c>
      <c r="K305" s="261">
        <v>13.05</v>
      </c>
      <c r="L305" s="261">
        <v>13.91</v>
      </c>
      <c r="M305" s="261">
        <v>13.02</v>
      </c>
      <c r="N305" s="261">
        <v>13.36</v>
      </c>
      <c r="O305" s="261">
        <v>13.23</v>
      </c>
      <c r="P305" s="261">
        <v>5.0599999999999996</v>
      </c>
      <c r="Q305" s="261">
        <v>5.29</v>
      </c>
      <c r="R305" s="261">
        <v>5</v>
      </c>
      <c r="S305" s="261">
        <v>5.1100000000000003</v>
      </c>
      <c r="T305" s="261">
        <v>5.0599999999999996</v>
      </c>
      <c r="U305" s="261">
        <v>5.21</v>
      </c>
      <c r="V305" s="261">
        <v>4.79</v>
      </c>
      <c r="W305" s="261">
        <v>5.42</v>
      </c>
      <c r="X305" s="261">
        <v>5.69</v>
      </c>
      <c r="Y305" s="261">
        <v>5.61</v>
      </c>
      <c r="Z305" s="261">
        <v>5.42</v>
      </c>
      <c r="AA305" s="261">
        <v>6.21</v>
      </c>
      <c r="AB305" s="261">
        <v>6.31</v>
      </c>
      <c r="AC305" s="261">
        <v>8.7799999999999994</v>
      </c>
      <c r="AD305" s="261">
        <v>7.73</v>
      </c>
      <c r="AE305" s="261">
        <v>5.53</v>
      </c>
      <c r="AF305" s="261">
        <v>27.51</v>
      </c>
      <c r="AG305" s="261">
        <v>5.53</v>
      </c>
    </row>
    <row r="306" spans="2:36" s="256" customFormat="1" x14ac:dyDescent="0.25">
      <c r="B306" s="234">
        <v>0.66666666666666663</v>
      </c>
      <c r="C306" s="261">
        <v>13.76</v>
      </c>
      <c r="D306" s="261">
        <v>13.31</v>
      </c>
      <c r="E306" s="261">
        <v>14.8</v>
      </c>
      <c r="F306" s="261">
        <v>14.07</v>
      </c>
      <c r="G306" s="261">
        <v>13.55</v>
      </c>
      <c r="H306" s="261">
        <v>13.13</v>
      </c>
      <c r="I306" s="261">
        <v>13.13</v>
      </c>
      <c r="J306" s="261">
        <v>12.73</v>
      </c>
      <c r="K306" s="261">
        <v>13.15</v>
      </c>
      <c r="L306" s="261">
        <v>13</v>
      </c>
      <c r="M306" s="261">
        <v>13.1</v>
      </c>
      <c r="N306" s="261">
        <v>13.73</v>
      </c>
      <c r="O306" s="261">
        <v>13.23</v>
      </c>
      <c r="P306" s="261">
        <v>5.24</v>
      </c>
      <c r="Q306" s="261">
        <v>5.14</v>
      </c>
      <c r="R306" s="261">
        <v>5.32</v>
      </c>
      <c r="S306" s="261">
        <v>5.1100000000000003</v>
      </c>
      <c r="T306" s="261">
        <v>9.0399999999999991</v>
      </c>
      <c r="U306" s="261">
        <v>5.58</v>
      </c>
      <c r="V306" s="261">
        <v>4.9800000000000004</v>
      </c>
      <c r="W306" s="261">
        <v>5.29</v>
      </c>
      <c r="X306" s="261">
        <v>5.27</v>
      </c>
      <c r="Y306" s="261">
        <v>5.76</v>
      </c>
      <c r="Z306" s="261">
        <v>5.84</v>
      </c>
      <c r="AA306" s="261">
        <v>6.65</v>
      </c>
      <c r="AB306" s="261">
        <v>9.09</v>
      </c>
      <c r="AC306" s="261">
        <v>8.41</v>
      </c>
      <c r="AD306" s="261">
        <v>6.97</v>
      </c>
      <c r="AE306" s="261">
        <v>5.9</v>
      </c>
      <c r="AF306" s="261">
        <v>9.0399999999999991</v>
      </c>
      <c r="AG306" s="261">
        <v>5.97</v>
      </c>
    </row>
    <row r="307" spans="2:36" s="256" customFormat="1" x14ac:dyDescent="0.25">
      <c r="B307" s="234">
        <v>0.70833333333333337</v>
      </c>
      <c r="C307" s="261">
        <v>13.52</v>
      </c>
      <c r="D307" s="261">
        <v>13.47</v>
      </c>
      <c r="E307" s="261">
        <v>13.86</v>
      </c>
      <c r="F307" s="261">
        <v>13.94</v>
      </c>
      <c r="G307" s="261">
        <v>13.34</v>
      </c>
      <c r="H307" s="261">
        <v>13.1</v>
      </c>
      <c r="I307" s="261">
        <v>13</v>
      </c>
      <c r="J307" s="261">
        <v>13.07</v>
      </c>
      <c r="K307" s="261">
        <v>13</v>
      </c>
      <c r="L307" s="261">
        <v>13.1</v>
      </c>
      <c r="M307" s="261">
        <v>13.28</v>
      </c>
      <c r="N307" s="261">
        <v>13.86</v>
      </c>
      <c r="O307" s="261">
        <v>13.28</v>
      </c>
      <c r="P307" s="261">
        <v>5</v>
      </c>
      <c r="Q307" s="261">
        <v>5.14</v>
      </c>
      <c r="R307" s="261">
        <v>5.4</v>
      </c>
      <c r="S307" s="261">
        <v>5.21</v>
      </c>
      <c r="T307" s="261">
        <v>8.3800000000000008</v>
      </c>
      <c r="U307" s="261">
        <v>5.21</v>
      </c>
      <c r="V307" s="261">
        <v>4.72</v>
      </c>
      <c r="W307" s="261">
        <v>5.37</v>
      </c>
      <c r="X307" s="261">
        <v>5.42</v>
      </c>
      <c r="Y307" s="261">
        <v>5.55</v>
      </c>
      <c r="Z307" s="261">
        <v>6.65</v>
      </c>
      <c r="AA307" s="261">
        <v>6.42</v>
      </c>
      <c r="AB307" s="261">
        <v>9.77</v>
      </c>
      <c r="AC307" s="261">
        <v>7.44</v>
      </c>
      <c r="AD307" s="261">
        <v>7.31</v>
      </c>
      <c r="AE307" s="261">
        <v>6.18</v>
      </c>
      <c r="AF307" s="261">
        <v>7.41</v>
      </c>
      <c r="AG307" s="261">
        <v>5.45</v>
      </c>
    </row>
    <row r="308" spans="2:36" s="256" customFormat="1" x14ac:dyDescent="0.25">
      <c r="B308" s="234">
        <v>0.75</v>
      </c>
      <c r="C308" s="261">
        <v>13.23</v>
      </c>
      <c r="D308" s="261">
        <v>13.47</v>
      </c>
      <c r="E308" s="261">
        <v>13.41</v>
      </c>
      <c r="F308" s="261">
        <v>14.12</v>
      </c>
      <c r="G308" s="261">
        <v>13.34</v>
      </c>
      <c r="H308" s="261">
        <v>13.34</v>
      </c>
      <c r="I308" s="261">
        <v>13.05</v>
      </c>
      <c r="J308" s="261">
        <v>13.05</v>
      </c>
      <c r="K308" s="261">
        <v>13.2</v>
      </c>
      <c r="L308" s="261">
        <v>13.05</v>
      </c>
      <c r="M308" s="261">
        <v>13.05</v>
      </c>
      <c r="N308" s="261">
        <v>13.23</v>
      </c>
      <c r="O308" s="261">
        <v>13.15</v>
      </c>
      <c r="P308" s="261">
        <v>5.08</v>
      </c>
      <c r="Q308" s="261">
        <v>5.24</v>
      </c>
      <c r="R308" s="261">
        <v>5.14</v>
      </c>
      <c r="S308" s="261">
        <v>5.34</v>
      </c>
      <c r="T308" s="261">
        <v>9.6199999999999992</v>
      </c>
      <c r="U308" s="261">
        <v>5.16</v>
      </c>
      <c r="V308" s="261">
        <v>5.37</v>
      </c>
      <c r="W308" s="261">
        <v>5.42</v>
      </c>
      <c r="X308" s="261">
        <v>5.27</v>
      </c>
      <c r="Y308" s="261">
        <v>5.5</v>
      </c>
      <c r="Z308" s="261">
        <v>5.82</v>
      </c>
      <c r="AA308" s="261">
        <v>6</v>
      </c>
      <c r="AB308" s="261">
        <v>8.7200000000000006</v>
      </c>
      <c r="AC308" s="261">
        <v>6.81</v>
      </c>
      <c r="AD308" s="261">
        <v>7.99</v>
      </c>
      <c r="AE308" s="261">
        <v>5.97</v>
      </c>
      <c r="AF308" s="261">
        <v>6.6</v>
      </c>
      <c r="AG308" s="261">
        <v>6.16</v>
      </c>
    </row>
    <row r="309" spans="2:36" s="256" customFormat="1" x14ac:dyDescent="0.25">
      <c r="B309" s="234">
        <v>0.79166666666666663</v>
      </c>
      <c r="C309" s="261">
        <v>13.62</v>
      </c>
      <c r="D309" s="261">
        <v>13.28</v>
      </c>
      <c r="E309" s="261">
        <v>13.39</v>
      </c>
      <c r="F309" s="261">
        <v>13.86</v>
      </c>
      <c r="G309" s="261">
        <v>13.41</v>
      </c>
      <c r="H309" s="261">
        <v>13.07</v>
      </c>
      <c r="I309" s="261">
        <v>12.86</v>
      </c>
      <c r="J309" s="261">
        <v>12.81</v>
      </c>
      <c r="K309" s="261">
        <v>13.31</v>
      </c>
      <c r="L309" s="261">
        <v>13.15</v>
      </c>
      <c r="M309" s="261">
        <v>13.23</v>
      </c>
      <c r="N309" s="261">
        <v>13.34</v>
      </c>
      <c r="O309" s="261">
        <v>13.39</v>
      </c>
      <c r="P309" s="261">
        <v>5.19</v>
      </c>
      <c r="Q309" s="261">
        <v>5.37</v>
      </c>
      <c r="R309" s="261">
        <v>5.27</v>
      </c>
      <c r="S309" s="261">
        <v>5.24</v>
      </c>
      <c r="T309" s="261">
        <v>5.82</v>
      </c>
      <c r="U309" s="261">
        <v>5.16</v>
      </c>
      <c r="V309" s="261">
        <v>5.45</v>
      </c>
      <c r="W309" s="261">
        <v>5.5</v>
      </c>
      <c r="X309" s="261">
        <v>5.27</v>
      </c>
      <c r="Y309" s="261">
        <v>5.58</v>
      </c>
      <c r="Z309" s="261">
        <v>5.66</v>
      </c>
      <c r="AA309" s="261">
        <v>5.87</v>
      </c>
      <c r="AB309" s="261">
        <v>8.49</v>
      </c>
      <c r="AC309" s="261">
        <v>6.79</v>
      </c>
      <c r="AD309" s="261">
        <v>8.1</v>
      </c>
      <c r="AE309" s="261">
        <v>6.5</v>
      </c>
      <c r="AF309" s="261">
        <v>6.39</v>
      </c>
      <c r="AG309" s="261">
        <v>7.44</v>
      </c>
    </row>
    <row r="310" spans="2:36" s="256" customFormat="1" x14ac:dyDescent="0.25">
      <c r="B310" s="234">
        <v>0.83333333333333337</v>
      </c>
      <c r="C310" s="261">
        <v>13.36</v>
      </c>
      <c r="D310" s="261">
        <v>13.52</v>
      </c>
      <c r="E310" s="261">
        <v>14.02</v>
      </c>
      <c r="F310" s="261">
        <v>13.76</v>
      </c>
      <c r="G310" s="261">
        <v>13.15</v>
      </c>
      <c r="H310" s="261">
        <v>13.07</v>
      </c>
      <c r="I310" s="261">
        <v>13.07</v>
      </c>
      <c r="J310" s="261">
        <v>12.89</v>
      </c>
      <c r="K310" s="261">
        <v>13.23</v>
      </c>
      <c r="L310" s="261">
        <v>12.92</v>
      </c>
      <c r="M310" s="261">
        <v>13.2</v>
      </c>
      <c r="N310" s="261">
        <v>13.2</v>
      </c>
      <c r="O310" s="261">
        <v>13.34</v>
      </c>
      <c r="P310" s="261">
        <v>5.24</v>
      </c>
      <c r="Q310" s="261">
        <v>4.9800000000000004</v>
      </c>
      <c r="R310" s="261">
        <v>5.14</v>
      </c>
      <c r="S310" s="261">
        <v>5.42</v>
      </c>
      <c r="T310" s="261">
        <v>5.29</v>
      </c>
      <c r="U310" s="261">
        <v>5.14</v>
      </c>
      <c r="V310" s="261">
        <v>5.63</v>
      </c>
      <c r="W310" s="261">
        <v>5.29</v>
      </c>
      <c r="X310" s="261">
        <v>5.24</v>
      </c>
      <c r="Y310" s="261">
        <v>5.5</v>
      </c>
      <c r="Z310" s="261">
        <v>5.45</v>
      </c>
      <c r="AA310" s="261">
        <v>5.63</v>
      </c>
      <c r="AB310" s="261">
        <v>6.84</v>
      </c>
      <c r="AC310" s="261">
        <v>7.41</v>
      </c>
      <c r="AD310" s="261">
        <v>7.34</v>
      </c>
      <c r="AE310" s="261">
        <v>6.81</v>
      </c>
      <c r="AF310" s="261">
        <v>6.08</v>
      </c>
      <c r="AG310" s="261">
        <v>7.26</v>
      </c>
    </row>
    <row r="311" spans="2:36" s="256" customFormat="1" x14ac:dyDescent="0.25">
      <c r="B311" s="234">
        <v>0.875</v>
      </c>
      <c r="C311" s="261">
        <v>13.1</v>
      </c>
      <c r="D311" s="261">
        <v>13.36</v>
      </c>
      <c r="E311" s="261">
        <v>13.39</v>
      </c>
      <c r="F311" s="261">
        <v>13.65</v>
      </c>
      <c r="G311" s="261">
        <v>13.15</v>
      </c>
      <c r="H311" s="261">
        <v>13</v>
      </c>
      <c r="I311" s="261">
        <v>12.97</v>
      </c>
      <c r="J311" s="261">
        <v>13.05</v>
      </c>
      <c r="K311" s="261">
        <v>12.92</v>
      </c>
      <c r="L311" s="261">
        <v>13.13</v>
      </c>
      <c r="M311" s="261">
        <v>13.2</v>
      </c>
      <c r="N311" s="261">
        <v>13.18</v>
      </c>
      <c r="O311" s="261">
        <v>13.02</v>
      </c>
      <c r="P311" s="261">
        <v>4.95</v>
      </c>
      <c r="Q311" s="261">
        <v>4.93</v>
      </c>
      <c r="R311" s="261">
        <v>5.27</v>
      </c>
      <c r="S311" s="261">
        <v>5.24</v>
      </c>
      <c r="T311" s="261">
        <v>4.9000000000000004</v>
      </c>
      <c r="U311" s="261">
        <v>4.9000000000000004</v>
      </c>
      <c r="V311" s="261">
        <v>5.45</v>
      </c>
      <c r="W311" s="261">
        <v>5.69</v>
      </c>
      <c r="X311" s="261">
        <v>5.16</v>
      </c>
      <c r="Y311" s="261">
        <v>5.4</v>
      </c>
      <c r="Z311" s="261">
        <v>5.45</v>
      </c>
      <c r="AA311" s="261">
        <v>5.37</v>
      </c>
      <c r="AB311" s="261">
        <v>6.47</v>
      </c>
      <c r="AC311" s="261">
        <v>7.52</v>
      </c>
      <c r="AD311" s="261">
        <v>6.45</v>
      </c>
      <c r="AE311" s="261">
        <v>7.2</v>
      </c>
      <c r="AF311" s="261">
        <v>5.95</v>
      </c>
      <c r="AG311" s="261">
        <v>6.31</v>
      </c>
    </row>
    <row r="312" spans="2:36" s="256" customFormat="1" x14ac:dyDescent="0.25">
      <c r="B312" s="234">
        <v>0.91666666666666663</v>
      </c>
      <c r="C312" s="261">
        <v>13.31</v>
      </c>
      <c r="D312" s="261">
        <v>13.41</v>
      </c>
      <c r="E312" s="261">
        <v>13.23</v>
      </c>
      <c r="F312" s="261">
        <v>13.52</v>
      </c>
      <c r="G312" s="261">
        <v>13.44</v>
      </c>
      <c r="H312" s="261">
        <v>13.13</v>
      </c>
      <c r="I312" s="261">
        <v>12.97</v>
      </c>
      <c r="J312" s="261">
        <v>12.97</v>
      </c>
      <c r="K312" s="261">
        <v>13.07</v>
      </c>
      <c r="L312" s="261">
        <v>13</v>
      </c>
      <c r="M312" s="261">
        <v>13.07</v>
      </c>
      <c r="N312" s="261">
        <v>13.2</v>
      </c>
      <c r="O312" s="261">
        <v>13.31</v>
      </c>
      <c r="P312" s="261">
        <v>5.19</v>
      </c>
      <c r="Q312" s="261">
        <v>5.0599999999999996</v>
      </c>
      <c r="R312" s="261">
        <v>5.16</v>
      </c>
      <c r="S312" s="261">
        <v>5.16</v>
      </c>
      <c r="T312" s="261">
        <v>5.08</v>
      </c>
      <c r="U312" s="261">
        <v>5.08</v>
      </c>
      <c r="V312" s="261">
        <v>5.27</v>
      </c>
      <c r="W312" s="261">
        <v>5.87</v>
      </c>
      <c r="X312" s="261">
        <v>5.37</v>
      </c>
      <c r="Y312" s="261">
        <v>5.42</v>
      </c>
      <c r="Z312" s="261">
        <v>5.48</v>
      </c>
      <c r="AA312" s="261">
        <v>5.71</v>
      </c>
      <c r="AB312" s="261">
        <v>6</v>
      </c>
      <c r="AC312" s="261">
        <v>7.39</v>
      </c>
      <c r="AD312" s="261">
        <v>6.1</v>
      </c>
      <c r="AE312" s="261">
        <v>6.47</v>
      </c>
      <c r="AF312" s="261">
        <v>6.05</v>
      </c>
      <c r="AG312" s="261">
        <v>6.26</v>
      </c>
    </row>
    <row r="313" spans="2:36" s="256" customFormat="1" x14ac:dyDescent="0.25">
      <c r="B313" s="234">
        <v>0.95833333333333337</v>
      </c>
      <c r="C313" s="261">
        <v>13.23</v>
      </c>
      <c r="D313" s="261">
        <v>13.41</v>
      </c>
      <c r="E313" s="261">
        <v>13.1</v>
      </c>
      <c r="F313" s="261">
        <v>13.49</v>
      </c>
      <c r="G313" s="261">
        <v>13.18</v>
      </c>
      <c r="H313" s="261">
        <v>13.07</v>
      </c>
      <c r="I313" s="261">
        <v>13.2</v>
      </c>
      <c r="J313" s="261">
        <v>13.1</v>
      </c>
      <c r="K313" s="261">
        <v>13.39</v>
      </c>
      <c r="L313" s="261">
        <v>13.05</v>
      </c>
      <c r="M313" s="261">
        <v>13</v>
      </c>
      <c r="N313" s="261">
        <v>13.26</v>
      </c>
      <c r="O313" s="261">
        <v>13.26</v>
      </c>
      <c r="P313" s="261">
        <v>5.32</v>
      </c>
      <c r="Q313" s="261">
        <v>5</v>
      </c>
      <c r="R313" s="261">
        <v>5.08</v>
      </c>
      <c r="S313" s="261">
        <v>5.0599999999999996</v>
      </c>
      <c r="T313" s="261">
        <v>5.08</v>
      </c>
      <c r="U313" s="261">
        <v>5.24</v>
      </c>
      <c r="V313" s="261">
        <v>5.19</v>
      </c>
      <c r="W313" s="261">
        <v>5.58</v>
      </c>
      <c r="X313" s="261">
        <v>5.53</v>
      </c>
      <c r="Y313" s="261">
        <v>5.45</v>
      </c>
      <c r="Z313" s="261">
        <v>7.49</v>
      </c>
      <c r="AA313" s="261">
        <v>5.5</v>
      </c>
      <c r="AB313" s="261">
        <v>5.71</v>
      </c>
      <c r="AC313" s="261">
        <v>7.02</v>
      </c>
      <c r="AD313" s="261">
        <v>6</v>
      </c>
      <c r="AE313" s="261">
        <v>6.26</v>
      </c>
      <c r="AF313" s="261">
        <v>5.82</v>
      </c>
      <c r="AG313" s="261">
        <v>6.31</v>
      </c>
    </row>
    <row r="314" spans="2:36" s="257" customFormat="1" ht="33" customHeight="1" x14ac:dyDescent="0.3">
      <c r="B314" s="235" t="s">
        <v>221</v>
      </c>
      <c r="C314" s="264">
        <v>13.43</v>
      </c>
      <c r="D314" s="264">
        <v>13.39</v>
      </c>
      <c r="E314" s="264">
        <v>13.58</v>
      </c>
      <c r="F314" s="264">
        <v>14.02</v>
      </c>
      <c r="G314" s="264">
        <v>13.47</v>
      </c>
      <c r="H314" s="264">
        <v>13.19</v>
      </c>
      <c r="I314" s="264">
        <v>13.1</v>
      </c>
      <c r="J314" s="264">
        <v>13.08</v>
      </c>
      <c r="K314" s="264">
        <v>13.16</v>
      </c>
      <c r="L314" s="264">
        <v>13.24</v>
      </c>
      <c r="M314" s="264">
        <v>13.23</v>
      </c>
      <c r="N314" s="264">
        <v>13.33</v>
      </c>
      <c r="O314" s="264">
        <v>13.24</v>
      </c>
      <c r="P314" s="264">
        <v>8.93</v>
      </c>
      <c r="Q314" s="264">
        <v>5.16</v>
      </c>
      <c r="R314" s="264">
        <v>5.2</v>
      </c>
      <c r="S314" s="264">
        <v>5.3</v>
      </c>
      <c r="T314" s="264">
        <v>5.68</v>
      </c>
      <c r="U314" s="264">
        <v>5.15</v>
      </c>
      <c r="V314" s="264">
        <v>5.0999999999999996</v>
      </c>
      <c r="W314" s="264">
        <v>5.3</v>
      </c>
      <c r="X314" s="264">
        <v>5.51</v>
      </c>
      <c r="Y314" s="264">
        <v>5.71</v>
      </c>
      <c r="Z314" s="264">
        <v>6.41</v>
      </c>
      <c r="AA314" s="264">
        <v>47.51</v>
      </c>
      <c r="AB314" s="264">
        <v>108.39</v>
      </c>
      <c r="AC314" s="264">
        <v>49.35</v>
      </c>
      <c r="AD314" s="264">
        <v>25.62</v>
      </c>
      <c r="AE314" s="264">
        <v>21.93</v>
      </c>
      <c r="AF314" s="264">
        <v>62.23</v>
      </c>
      <c r="AG314" s="264">
        <v>66.5</v>
      </c>
      <c r="AH314" s="258"/>
      <c r="AI314" s="258"/>
      <c r="AJ314" s="258"/>
    </row>
    <row r="315" spans="2:36" s="257" customFormat="1" ht="27" customHeight="1" x14ac:dyDescent="0.3">
      <c r="B315" s="235" t="s">
        <v>216</v>
      </c>
      <c r="C315" s="425" t="s">
        <v>217</v>
      </c>
      <c r="D315" s="425"/>
      <c r="E315" s="425"/>
      <c r="F315" s="425"/>
      <c r="G315" s="425"/>
      <c r="H315" s="425"/>
      <c r="I315" s="425"/>
      <c r="J315" s="425"/>
      <c r="K315" s="425"/>
      <c r="L315" s="425"/>
      <c r="M315" s="425"/>
      <c r="N315" s="425"/>
      <c r="O315" s="425"/>
      <c r="P315" s="425"/>
      <c r="Q315" s="425"/>
      <c r="R315" s="425"/>
      <c r="S315" s="425"/>
      <c r="T315" s="425"/>
      <c r="U315" s="425"/>
      <c r="V315" s="425"/>
      <c r="W315" s="425"/>
      <c r="X315" s="425"/>
      <c r="Y315" s="425"/>
      <c r="Z315" s="425"/>
      <c r="AA315" s="425"/>
      <c r="AB315" s="425"/>
      <c r="AC315" s="425"/>
      <c r="AD315" s="425"/>
      <c r="AE315" s="425"/>
      <c r="AF315" s="425"/>
      <c r="AG315" s="425"/>
    </row>
    <row r="316" spans="2:36" s="245" customFormat="1" ht="12" customHeight="1" x14ac:dyDescent="0.3">
      <c r="B316" s="262" t="s">
        <v>273</v>
      </c>
    </row>
    <row r="317" spans="2:36" s="245" customFormat="1" ht="12" customHeight="1" x14ac:dyDescent="0.3">
      <c r="B317" s="262" t="s">
        <v>274</v>
      </c>
    </row>
    <row r="318" spans="2:36" s="245" customFormat="1" ht="12" customHeight="1" x14ac:dyDescent="0.3">
      <c r="B318" s="262" t="s">
        <v>275</v>
      </c>
    </row>
    <row r="319" spans="2:36" s="245" customFormat="1" x14ac:dyDescent="0.3">
      <c r="B319" s="262" t="s">
        <v>276</v>
      </c>
    </row>
    <row r="320" spans="2:36" s="245" customFormat="1" ht="14.4" x14ac:dyDescent="0.3">
      <c r="C320" s="263"/>
      <c r="D320" s="263"/>
      <c r="E320" s="263"/>
      <c r="F320" s="263"/>
      <c r="G320" s="263"/>
      <c r="H320" s="263"/>
      <c r="I320" s="263"/>
      <c r="J320" s="263"/>
      <c r="K320" s="263"/>
      <c r="L320" s="263"/>
      <c r="M320" s="263"/>
      <c r="N320" s="263"/>
      <c r="O320" s="263"/>
      <c r="P320" s="263"/>
      <c r="Q320" s="263"/>
      <c r="R320" s="263"/>
      <c r="S320" s="263"/>
      <c r="T320" s="263"/>
      <c r="U320" s="263"/>
      <c r="V320" s="263"/>
      <c r="W320" s="263"/>
      <c r="X320" s="263"/>
      <c r="Y320" s="263"/>
      <c r="Z320" s="263"/>
      <c r="AA320" s="263"/>
      <c r="AB320" s="263"/>
      <c r="AC320" s="263"/>
      <c r="AD320" s="263"/>
      <c r="AE320" s="263"/>
      <c r="AF320" s="263"/>
      <c r="AG320" s="263"/>
    </row>
    <row r="321" spans="2:33" s="245" customFormat="1" ht="15.75" customHeight="1" x14ac:dyDescent="0.3"/>
    <row r="322" spans="2:33" s="245" customFormat="1" ht="15.75" customHeight="1" x14ac:dyDescent="0.3">
      <c r="B322" s="417"/>
      <c r="C322" s="417"/>
      <c r="D322" s="417"/>
      <c r="E322" s="417"/>
      <c r="F322" s="422" t="s">
        <v>343</v>
      </c>
      <c r="G322" s="422"/>
      <c r="H322" s="422"/>
      <c r="I322" s="422"/>
      <c r="J322" s="422"/>
      <c r="K322" s="422"/>
      <c r="L322" s="422"/>
      <c r="M322" s="422"/>
      <c r="N322" s="422"/>
      <c r="O322" s="422"/>
      <c r="P322" s="422"/>
      <c r="Q322" s="422"/>
      <c r="R322" s="422"/>
      <c r="S322" s="422"/>
      <c r="T322" s="422"/>
      <c r="U322" s="422"/>
      <c r="V322" s="422"/>
      <c r="W322" s="422"/>
      <c r="X322" s="422"/>
      <c r="Y322" s="422"/>
      <c r="Z322" s="422"/>
      <c r="AA322" s="422"/>
      <c r="AB322" s="422"/>
      <c r="AC322" s="422"/>
      <c r="AD322" s="422"/>
      <c r="AE322" s="422"/>
      <c r="AF322" s="422"/>
      <c r="AG322" s="422"/>
    </row>
    <row r="323" spans="2:33" s="245" customFormat="1" ht="15.75" customHeight="1" x14ac:dyDescent="0.3">
      <c r="B323" s="417"/>
      <c r="C323" s="417"/>
      <c r="D323" s="417"/>
      <c r="E323" s="417"/>
      <c r="F323" s="422"/>
      <c r="G323" s="422"/>
      <c r="H323" s="422"/>
      <c r="I323" s="422"/>
      <c r="J323" s="422"/>
      <c r="K323" s="422"/>
      <c r="L323" s="422"/>
      <c r="M323" s="422"/>
      <c r="N323" s="422"/>
      <c r="O323" s="422"/>
      <c r="P323" s="422"/>
      <c r="Q323" s="422"/>
      <c r="R323" s="422"/>
      <c r="S323" s="422"/>
      <c r="T323" s="422"/>
      <c r="U323" s="422"/>
      <c r="V323" s="422"/>
      <c r="W323" s="422"/>
      <c r="X323" s="422"/>
      <c r="Y323" s="422"/>
      <c r="Z323" s="422"/>
      <c r="AA323" s="422"/>
      <c r="AB323" s="422"/>
      <c r="AC323" s="422"/>
      <c r="AD323" s="422"/>
      <c r="AE323" s="422"/>
      <c r="AF323" s="422"/>
      <c r="AG323" s="422"/>
    </row>
    <row r="324" spans="2:33" s="245" customFormat="1" ht="15.75" customHeight="1" x14ac:dyDescent="0.3">
      <c r="B324" s="417"/>
      <c r="C324" s="417"/>
      <c r="D324" s="417"/>
      <c r="E324" s="417"/>
      <c r="F324" s="422"/>
      <c r="G324" s="422"/>
      <c r="H324" s="422"/>
      <c r="I324" s="422"/>
      <c r="J324" s="422"/>
      <c r="K324" s="422"/>
      <c r="L324" s="422"/>
      <c r="M324" s="422"/>
      <c r="N324" s="422"/>
      <c r="O324" s="422"/>
      <c r="P324" s="422"/>
      <c r="Q324" s="422"/>
      <c r="R324" s="422"/>
      <c r="S324" s="422"/>
      <c r="T324" s="422"/>
      <c r="U324" s="422"/>
      <c r="V324" s="422"/>
      <c r="W324" s="422"/>
      <c r="X324" s="422"/>
      <c r="Y324" s="422"/>
      <c r="Z324" s="422"/>
      <c r="AA324" s="422"/>
      <c r="AB324" s="422"/>
      <c r="AC324" s="422"/>
      <c r="AD324" s="422"/>
      <c r="AE324" s="422"/>
      <c r="AF324" s="422"/>
      <c r="AG324" s="422"/>
    </row>
    <row r="325" spans="2:33" s="245" customFormat="1" ht="11.25" customHeight="1" x14ac:dyDescent="0.3">
      <c r="B325" s="246"/>
      <c r="C325" s="246"/>
      <c r="D325" s="246"/>
      <c r="E325" s="246"/>
      <c r="F325" s="247"/>
      <c r="G325" s="247"/>
      <c r="H325" s="247"/>
      <c r="I325" s="247"/>
      <c r="J325" s="247"/>
      <c r="K325" s="247"/>
      <c r="L325" s="247"/>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row>
    <row r="326" spans="2:33" s="245" customFormat="1" ht="15.75" customHeight="1" x14ac:dyDescent="0.3">
      <c r="B326" s="420" t="s">
        <v>171</v>
      </c>
      <c r="C326" s="420"/>
      <c r="D326" s="248"/>
      <c r="E326" s="248"/>
      <c r="F326" s="249" t="s">
        <v>278</v>
      </c>
      <c r="G326" s="250"/>
      <c r="H326" s="250"/>
      <c r="I326" s="250"/>
      <c r="J326" s="250"/>
      <c r="K326" s="250"/>
      <c r="L326" s="250"/>
      <c r="M326" s="250"/>
      <c r="N326" s="250"/>
      <c r="O326" s="250"/>
      <c r="P326" s="250"/>
      <c r="Q326" s="250"/>
      <c r="R326" s="250"/>
      <c r="S326" s="250"/>
      <c r="T326" s="250"/>
      <c r="U326" s="250"/>
      <c r="V326" s="250"/>
      <c r="W326" s="250"/>
      <c r="X326" s="250"/>
      <c r="Y326" s="250"/>
      <c r="Z326" s="250"/>
      <c r="AA326" s="250"/>
      <c r="AB326" s="250"/>
      <c r="AC326" s="250"/>
      <c r="AD326" s="250"/>
      <c r="AE326" s="250"/>
      <c r="AF326" s="250"/>
      <c r="AG326" s="250"/>
    </row>
    <row r="327" spans="2:33" s="245" customFormat="1" ht="8.25" customHeight="1" x14ac:dyDescent="0.3">
      <c r="B327" s="251"/>
      <c r="C327" s="251"/>
      <c r="D327" s="251"/>
      <c r="E327" s="251"/>
      <c r="F327" s="252"/>
      <c r="G327" s="252"/>
      <c r="H327" s="252"/>
      <c r="I327" s="252"/>
      <c r="J327" s="252"/>
      <c r="K327" s="252"/>
      <c r="L327" s="252"/>
      <c r="M327" s="252"/>
      <c r="N327" s="252"/>
      <c r="O327" s="252"/>
      <c r="P327" s="252"/>
      <c r="Q327" s="252"/>
      <c r="R327" s="252"/>
      <c r="S327" s="252"/>
      <c r="T327" s="252"/>
      <c r="U327" s="252"/>
      <c r="V327" s="252"/>
      <c r="W327" s="252"/>
      <c r="X327" s="252"/>
      <c r="Y327" s="252"/>
      <c r="Z327" s="252"/>
      <c r="AA327" s="252"/>
      <c r="AB327" s="252"/>
      <c r="AC327" s="252"/>
      <c r="AD327" s="252"/>
      <c r="AE327" s="252"/>
      <c r="AF327" s="252"/>
      <c r="AG327" s="252"/>
    </row>
    <row r="328" spans="2:33" s="245" customFormat="1" ht="15.75" customHeight="1" x14ac:dyDescent="0.3">
      <c r="B328" s="248" t="s">
        <v>174</v>
      </c>
      <c r="C328" s="248"/>
      <c r="D328" s="248"/>
      <c r="E328" s="248"/>
      <c r="F328" s="249" t="s">
        <v>210</v>
      </c>
      <c r="G328" s="253"/>
      <c r="H328" s="253"/>
      <c r="I328" s="253"/>
      <c r="J328" s="253"/>
      <c r="K328" s="253"/>
      <c r="L328" s="253"/>
      <c r="M328" s="253"/>
      <c r="N328" s="253"/>
      <c r="O328" s="253"/>
      <c r="P328" s="253"/>
      <c r="Q328" s="127" t="s">
        <v>243</v>
      </c>
      <c r="R328" s="248"/>
      <c r="S328" s="248"/>
      <c r="T328" s="248"/>
      <c r="U328" s="248"/>
      <c r="V328" s="254" t="s">
        <v>277</v>
      </c>
      <c r="W328" s="253"/>
      <c r="X328" s="253"/>
      <c r="Y328" s="253"/>
      <c r="Z328" s="253"/>
      <c r="AA328" s="253"/>
      <c r="AB328" s="253"/>
      <c r="AC328" s="253"/>
      <c r="AD328" s="253"/>
      <c r="AE328" s="253"/>
      <c r="AF328" s="253"/>
      <c r="AG328" s="253"/>
    </row>
    <row r="329" spans="2:33" s="245" customFormat="1" ht="7.5" customHeight="1" x14ac:dyDescent="0.3">
      <c r="B329" s="251"/>
      <c r="C329" s="251"/>
      <c r="D329" s="251"/>
      <c r="E329" s="251"/>
      <c r="F329" s="252"/>
      <c r="G329" s="252"/>
      <c r="H329" s="252"/>
      <c r="I329" s="252"/>
      <c r="J329" s="252"/>
      <c r="K329" s="252"/>
      <c r="L329" s="252"/>
      <c r="M329" s="252"/>
      <c r="N329" s="252"/>
      <c r="O329" s="252"/>
      <c r="P329" s="252"/>
      <c r="Q329" s="252"/>
      <c r="R329" s="252"/>
      <c r="S329" s="252"/>
      <c r="T329" s="252"/>
      <c r="U329" s="252"/>
      <c r="V329" s="252"/>
      <c r="W329" s="252"/>
      <c r="X329" s="252"/>
      <c r="Y329" s="252"/>
      <c r="Z329" s="252"/>
      <c r="AA329" s="252"/>
      <c r="AB329" s="252"/>
      <c r="AC329" s="252"/>
      <c r="AD329" s="252"/>
      <c r="AE329" s="252"/>
      <c r="AF329" s="252"/>
      <c r="AG329" s="252"/>
    </row>
    <row r="330" spans="2:33" s="245" customFormat="1" ht="15.75" customHeight="1" x14ac:dyDescent="0.3">
      <c r="B330" s="423" t="s">
        <v>172</v>
      </c>
      <c r="C330" s="423"/>
      <c r="D330" s="423"/>
      <c r="E330" s="423"/>
      <c r="F330" s="423"/>
      <c r="G330" s="423"/>
      <c r="H330" s="423"/>
      <c r="I330" s="423"/>
      <c r="J330" s="423"/>
      <c r="K330" s="423"/>
      <c r="L330" s="423"/>
      <c r="M330" s="423"/>
      <c r="N330" s="423"/>
      <c r="O330" s="423"/>
      <c r="P330" s="423"/>
      <c r="Q330" s="423"/>
      <c r="R330" s="423"/>
      <c r="S330" s="423"/>
      <c r="T330" s="423"/>
      <c r="U330" s="423"/>
      <c r="V330" s="423"/>
      <c r="W330" s="423"/>
      <c r="X330" s="423"/>
      <c r="Y330" s="423"/>
      <c r="Z330" s="423"/>
      <c r="AA330" s="423"/>
      <c r="AB330" s="423"/>
      <c r="AC330" s="423"/>
      <c r="AD330" s="423"/>
      <c r="AE330" s="423"/>
      <c r="AF330" s="423"/>
      <c r="AG330" s="423"/>
    </row>
    <row r="331" spans="2:33" s="245" customFormat="1" ht="7.5" customHeight="1" x14ac:dyDescent="0.3">
      <c r="B331" s="251"/>
      <c r="C331" s="251"/>
      <c r="D331" s="251"/>
      <c r="E331" s="251"/>
      <c r="F331" s="252"/>
      <c r="G331" s="252"/>
      <c r="H331" s="252"/>
      <c r="I331" s="252"/>
      <c r="J331" s="252"/>
      <c r="K331" s="252"/>
      <c r="L331" s="252"/>
      <c r="M331" s="252"/>
      <c r="N331" s="252"/>
      <c r="O331" s="252"/>
      <c r="P331" s="252"/>
      <c r="Q331" s="252"/>
      <c r="R331" s="252"/>
      <c r="S331" s="252"/>
      <c r="T331" s="252"/>
      <c r="U331" s="252"/>
      <c r="V331" s="252"/>
      <c r="W331" s="252"/>
      <c r="X331" s="252"/>
      <c r="Y331" s="252"/>
      <c r="Z331" s="252"/>
      <c r="AA331" s="252"/>
      <c r="AB331" s="252"/>
      <c r="AC331" s="252"/>
      <c r="AD331" s="252"/>
      <c r="AE331" s="252"/>
      <c r="AF331" s="252"/>
      <c r="AG331" s="252"/>
    </row>
    <row r="332" spans="2:33" s="245" customFormat="1" ht="15.75" customHeight="1" x14ac:dyDescent="0.3">
      <c r="B332" s="248" t="s">
        <v>33</v>
      </c>
      <c r="C332" s="248"/>
      <c r="D332" s="248"/>
      <c r="E332" s="248"/>
      <c r="F332" s="253" t="s">
        <v>211</v>
      </c>
      <c r="G332" s="253"/>
      <c r="H332" s="253"/>
      <c r="I332" s="253"/>
      <c r="J332" s="253"/>
      <c r="K332" s="253"/>
      <c r="L332" s="253"/>
      <c r="M332" s="253"/>
      <c r="N332" s="253"/>
      <c r="O332" s="253"/>
      <c r="P332" s="253"/>
      <c r="Q332" s="248" t="s">
        <v>8</v>
      </c>
      <c r="R332" s="248"/>
      <c r="S332" s="248"/>
      <c r="T332" s="248"/>
      <c r="U332" s="248"/>
      <c r="V332" s="255" t="s">
        <v>212</v>
      </c>
      <c r="W332" s="253"/>
      <c r="X332" s="253"/>
      <c r="Y332" s="253"/>
      <c r="Z332" s="253"/>
      <c r="AA332" s="253"/>
      <c r="AB332" s="253"/>
      <c r="AC332" s="253"/>
      <c r="AD332" s="253"/>
      <c r="AE332" s="253"/>
      <c r="AF332" s="253"/>
      <c r="AG332" s="253"/>
    </row>
    <row r="333" spans="2:33" s="245" customFormat="1" ht="7.5" customHeight="1" x14ac:dyDescent="0.3">
      <c r="B333" s="251"/>
      <c r="C333" s="251"/>
      <c r="D333" s="251"/>
      <c r="E333" s="251"/>
      <c r="F333" s="252"/>
      <c r="G333" s="252"/>
      <c r="H333" s="252"/>
      <c r="I333" s="252"/>
      <c r="J333" s="252"/>
      <c r="K333" s="252"/>
      <c r="L333" s="252"/>
      <c r="M333" s="252"/>
      <c r="N333" s="252"/>
      <c r="O333" s="252"/>
      <c r="P333" s="252"/>
      <c r="Q333" s="252"/>
      <c r="R333" s="252"/>
      <c r="S333" s="252"/>
      <c r="T333" s="252"/>
      <c r="U333" s="252"/>
      <c r="V333" s="252"/>
      <c r="W333" s="252"/>
      <c r="X333" s="252"/>
      <c r="Y333" s="252"/>
      <c r="Z333" s="252"/>
      <c r="AA333" s="252"/>
      <c r="AB333" s="252"/>
      <c r="AC333" s="252"/>
      <c r="AD333" s="252"/>
      <c r="AE333" s="252"/>
      <c r="AF333" s="252"/>
      <c r="AG333" s="252"/>
    </row>
    <row r="334" spans="2:33" s="245" customFormat="1" ht="15.75" customHeight="1" x14ac:dyDescent="0.3">
      <c r="B334" s="248" t="s">
        <v>9</v>
      </c>
      <c r="C334" s="248"/>
      <c r="D334" s="248"/>
      <c r="E334" s="248"/>
      <c r="F334" s="253" t="s">
        <v>213</v>
      </c>
      <c r="G334" s="253"/>
      <c r="H334" s="253"/>
      <c r="I334" s="253"/>
      <c r="J334" s="253"/>
      <c r="K334" s="253"/>
      <c r="L334" s="253"/>
      <c r="M334" s="253"/>
      <c r="N334" s="253"/>
      <c r="O334" s="253"/>
      <c r="P334" s="253"/>
      <c r="Q334" s="248" t="s">
        <v>10</v>
      </c>
      <c r="R334" s="248"/>
      <c r="S334" s="248"/>
      <c r="T334" s="248"/>
      <c r="U334" s="248"/>
      <c r="V334" s="424">
        <v>825231928</v>
      </c>
      <c r="W334" s="424"/>
      <c r="X334" s="253"/>
      <c r="Y334" s="253"/>
      <c r="Z334" s="253"/>
      <c r="AA334" s="253"/>
      <c r="AB334" s="253"/>
      <c r="AC334" s="253"/>
      <c r="AD334" s="253"/>
      <c r="AE334" s="253"/>
      <c r="AF334" s="253"/>
      <c r="AG334" s="253"/>
    </row>
    <row r="335" spans="2:33" s="245" customFormat="1" ht="11.25" customHeight="1" x14ac:dyDescent="0.3">
      <c r="B335" s="246"/>
      <c r="C335" s="246"/>
      <c r="D335" s="246"/>
      <c r="E335" s="246"/>
      <c r="F335" s="247"/>
      <c r="G335" s="247"/>
      <c r="H335" s="247"/>
      <c r="I335" s="247"/>
      <c r="J335" s="247"/>
      <c r="K335" s="247"/>
      <c r="L335" s="247"/>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row>
    <row r="336" spans="2:33" s="245" customFormat="1" ht="29.4" customHeight="1" x14ac:dyDescent="0.3">
      <c r="B336" s="235" t="s">
        <v>173</v>
      </c>
      <c r="C336" s="236">
        <v>1</v>
      </c>
      <c r="D336" s="236">
        <v>2</v>
      </c>
      <c r="E336" s="236">
        <v>3</v>
      </c>
      <c r="F336" s="236">
        <v>4</v>
      </c>
      <c r="G336" s="236">
        <v>5</v>
      </c>
      <c r="H336" s="236">
        <v>6</v>
      </c>
      <c r="I336" s="236">
        <v>7</v>
      </c>
      <c r="J336" s="236">
        <v>8</v>
      </c>
      <c r="K336" s="236">
        <v>9</v>
      </c>
      <c r="L336" s="236">
        <v>10</v>
      </c>
      <c r="M336" s="236">
        <v>11</v>
      </c>
      <c r="N336" s="236">
        <v>12</v>
      </c>
      <c r="O336" s="236">
        <v>13</v>
      </c>
      <c r="P336" s="236">
        <v>14</v>
      </c>
      <c r="Q336" s="236">
        <v>15</v>
      </c>
      <c r="R336" s="236">
        <v>16</v>
      </c>
      <c r="S336" s="236">
        <v>17</v>
      </c>
      <c r="T336" s="236">
        <v>18</v>
      </c>
      <c r="U336" s="236">
        <v>19</v>
      </c>
      <c r="V336" s="236">
        <v>20</v>
      </c>
      <c r="W336" s="236">
        <v>21</v>
      </c>
      <c r="X336" s="236">
        <v>22</v>
      </c>
      <c r="Y336" s="236">
        <v>23</v>
      </c>
      <c r="Z336" s="236">
        <v>24</v>
      </c>
      <c r="AA336" s="236">
        <v>25</v>
      </c>
      <c r="AB336" s="236">
        <v>26</v>
      </c>
      <c r="AC336" s="236">
        <v>27</v>
      </c>
      <c r="AD336" s="236">
        <v>28</v>
      </c>
      <c r="AE336" s="236">
        <v>29</v>
      </c>
      <c r="AF336" s="236">
        <v>30</v>
      </c>
      <c r="AG336" s="236">
        <v>31</v>
      </c>
    </row>
    <row r="337" spans="2:33" s="256" customFormat="1" x14ac:dyDescent="0.25">
      <c r="B337" s="234">
        <v>0</v>
      </c>
      <c r="C337" s="261">
        <v>5.76</v>
      </c>
      <c r="D337" s="261">
        <v>6.03</v>
      </c>
      <c r="E337" s="261">
        <v>5.71</v>
      </c>
      <c r="F337" s="261">
        <v>6.21</v>
      </c>
      <c r="G337" s="261">
        <v>6.1</v>
      </c>
      <c r="H337" s="261">
        <v>5.82</v>
      </c>
      <c r="I337" s="261">
        <v>6.16</v>
      </c>
      <c r="J337" s="261">
        <v>6.24</v>
      </c>
      <c r="K337" s="261">
        <v>6.34</v>
      </c>
      <c r="L337" s="261">
        <v>8.1199999999999992</v>
      </c>
      <c r="M337" s="261">
        <v>7</v>
      </c>
      <c r="N337" s="261">
        <v>7.31</v>
      </c>
      <c r="O337" s="261">
        <v>6.24</v>
      </c>
      <c r="P337" s="261">
        <v>6.34</v>
      </c>
      <c r="Q337" s="261">
        <v>6.05</v>
      </c>
      <c r="R337" s="261">
        <v>6.86</v>
      </c>
      <c r="S337" s="261">
        <v>6.92</v>
      </c>
      <c r="T337" s="261">
        <v>6.81</v>
      </c>
      <c r="U337" s="261">
        <v>6.24</v>
      </c>
      <c r="V337" s="261">
        <v>8.4600000000000009</v>
      </c>
      <c r="W337" s="261">
        <v>15.01</v>
      </c>
      <c r="X337" s="261">
        <v>7.73</v>
      </c>
      <c r="Y337" s="261">
        <v>6.45</v>
      </c>
      <c r="Z337" s="261">
        <v>6.52</v>
      </c>
      <c r="AA337" s="261">
        <v>6.58</v>
      </c>
      <c r="AB337" s="261">
        <v>6</v>
      </c>
      <c r="AC337" s="261">
        <v>5.66</v>
      </c>
      <c r="AD337" s="261">
        <v>6.1</v>
      </c>
      <c r="AE337" s="261">
        <v>10.029999999999999</v>
      </c>
      <c r="AF337" s="261">
        <v>6.16</v>
      </c>
      <c r="AG337" s="261">
        <v>6.5</v>
      </c>
    </row>
    <row r="338" spans="2:33" s="256" customFormat="1" x14ac:dyDescent="0.25">
      <c r="B338" s="234">
        <v>4.1666666666666664E-2</v>
      </c>
      <c r="C338" s="261">
        <v>5.66</v>
      </c>
      <c r="D338" s="261">
        <v>5.95</v>
      </c>
      <c r="E338" s="261">
        <v>5.66</v>
      </c>
      <c r="F338" s="261">
        <v>5.92</v>
      </c>
      <c r="G338" s="261">
        <v>6.39</v>
      </c>
      <c r="H338" s="261">
        <v>5.74</v>
      </c>
      <c r="I338" s="261">
        <v>6.1</v>
      </c>
      <c r="J338" s="261">
        <v>5.9</v>
      </c>
      <c r="K338" s="261">
        <v>6.24</v>
      </c>
      <c r="L338" s="261">
        <v>7.55</v>
      </c>
      <c r="M338" s="261">
        <v>6.5</v>
      </c>
      <c r="N338" s="261">
        <v>6.86</v>
      </c>
      <c r="O338" s="261">
        <v>6.08</v>
      </c>
      <c r="P338" s="261">
        <v>11.58</v>
      </c>
      <c r="Q338" s="261">
        <v>6</v>
      </c>
      <c r="R338" s="261">
        <v>6.52</v>
      </c>
      <c r="S338" s="261">
        <v>6.68</v>
      </c>
      <c r="T338" s="261">
        <v>6.71</v>
      </c>
      <c r="U338" s="261">
        <v>5.95</v>
      </c>
      <c r="V338" s="261">
        <v>8.0399999999999991</v>
      </c>
      <c r="W338" s="261">
        <v>19.05</v>
      </c>
      <c r="X338" s="261">
        <v>7.23</v>
      </c>
      <c r="Y338" s="261">
        <v>6.55</v>
      </c>
      <c r="Z338" s="261">
        <v>6.16</v>
      </c>
      <c r="AA338" s="261">
        <v>6.18</v>
      </c>
      <c r="AB338" s="261">
        <v>6.31</v>
      </c>
      <c r="AC338" s="261">
        <v>5.69</v>
      </c>
      <c r="AD338" s="261">
        <v>5.92</v>
      </c>
      <c r="AE338" s="261">
        <v>7.23</v>
      </c>
      <c r="AF338" s="261">
        <v>5.74</v>
      </c>
      <c r="AG338" s="261">
        <v>6.76</v>
      </c>
    </row>
    <row r="339" spans="2:33" s="256" customFormat="1" x14ac:dyDescent="0.25">
      <c r="B339" s="234">
        <v>8.3333333333333329E-2</v>
      </c>
      <c r="C339" s="261">
        <v>5.58</v>
      </c>
      <c r="D339" s="261">
        <v>5.84</v>
      </c>
      <c r="E339" s="261">
        <v>5.55</v>
      </c>
      <c r="F339" s="261">
        <v>5.74</v>
      </c>
      <c r="G339" s="261">
        <v>6.26</v>
      </c>
      <c r="H339" s="261">
        <v>6.05</v>
      </c>
      <c r="I339" s="261">
        <v>5.74</v>
      </c>
      <c r="J339" s="261">
        <v>5.66</v>
      </c>
      <c r="K339" s="261">
        <v>6.16</v>
      </c>
      <c r="L339" s="261">
        <v>19.96</v>
      </c>
      <c r="M339" s="261">
        <v>8.75</v>
      </c>
      <c r="N339" s="261">
        <v>6.71</v>
      </c>
      <c r="O339" s="261">
        <v>5.84</v>
      </c>
      <c r="P339" s="261">
        <v>17.87</v>
      </c>
      <c r="Q339" s="261">
        <v>5.92</v>
      </c>
      <c r="R339" s="261">
        <v>6.52</v>
      </c>
      <c r="S339" s="261">
        <v>6.55</v>
      </c>
      <c r="T339" s="261">
        <v>7.52</v>
      </c>
      <c r="U339" s="261">
        <v>6</v>
      </c>
      <c r="V339" s="261">
        <v>8.99</v>
      </c>
      <c r="W339" s="261">
        <v>44.91</v>
      </c>
      <c r="X339" s="261">
        <v>56.04</v>
      </c>
      <c r="Y339" s="261">
        <v>9.64</v>
      </c>
      <c r="Z339" s="261">
        <v>6.39</v>
      </c>
      <c r="AA339" s="261">
        <v>6.37</v>
      </c>
      <c r="AB339" s="261">
        <v>7.07</v>
      </c>
      <c r="AC339" s="261">
        <v>5.32</v>
      </c>
      <c r="AD339" s="261">
        <v>5.71</v>
      </c>
      <c r="AE339" s="261">
        <v>5.97</v>
      </c>
      <c r="AF339" s="261">
        <v>5.82</v>
      </c>
      <c r="AG339" s="261">
        <v>6.6</v>
      </c>
    </row>
    <row r="340" spans="2:33" s="256" customFormat="1" x14ac:dyDescent="0.25">
      <c r="B340" s="234">
        <v>0.125</v>
      </c>
      <c r="C340" s="261">
        <v>5.97</v>
      </c>
      <c r="D340" s="261">
        <v>5.87</v>
      </c>
      <c r="E340" s="261">
        <v>5.82</v>
      </c>
      <c r="F340" s="261">
        <v>5.76</v>
      </c>
      <c r="G340" s="261">
        <v>6.21</v>
      </c>
      <c r="H340" s="261">
        <v>6.76</v>
      </c>
      <c r="I340" s="261">
        <v>5.84</v>
      </c>
      <c r="J340" s="261">
        <v>5.84</v>
      </c>
      <c r="K340" s="261">
        <v>5.9</v>
      </c>
      <c r="L340" s="261">
        <v>9.4600000000000009</v>
      </c>
      <c r="M340" s="261">
        <v>7.02</v>
      </c>
      <c r="N340" s="261">
        <v>6.63</v>
      </c>
      <c r="O340" s="261">
        <v>6</v>
      </c>
      <c r="P340" s="261">
        <v>8.15</v>
      </c>
      <c r="Q340" s="261">
        <v>5.84</v>
      </c>
      <c r="R340" s="261">
        <v>6.18</v>
      </c>
      <c r="S340" s="261">
        <v>6.47</v>
      </c>
      <c r="T340" s="261">
        <v>6.39</v>
      </c>
      <c r="U340" s="261">
        <v>6.13</v>
      </c>
      <c r="V340" s="261">
        <v>11.69</v>
      </c>
      <c r="W340" s="261">
        <v>62.57</v>
      </c>
      <c r="X340" s="261">
        <v>13.34</v>
      </c>
      <c r="Y340" s="261">
        <v>55.88</v>
      </c>
      <c r="Z340" s="261">
        <v>6.34</v>
      </c>
      <c r="AA340" s="261">
        <v>6.24</v>
      </c>
      <c r="AB340" s="261">
        <v>6.55</v>
      </c>
      <c r="AC340" s="261">
        <v>5.87</v>
      </c>
      <c r="AD340" s="261">
        <v>5.92</v>
      </c>
      <c r="AE340" s="261">
        <v>5.71</v>
      </c>
      <c r="AF340" s="261">
        <v>5.55</v>
      </c>
      <c r="AG340" s="261">
        <v>6.37</v>
      </c>
    </row>
    <row r="341" spans="2:33" s="256" customFormat="1" x14ac:dyDescent="0.25">
      <c r="B341" s="234">
        <v>0.16666666666666666</v>
      </c>
      <c r="C341" s="261">
        <v>6.39</v>
      </c>
      <c r="D341" s="261">
        <v>5.69</v>
      </c>
      <c r="E341" s="261">
        <v>5.82</v>
      </c>
      <c r="F341" s="261">
        <v>5.82</v>
      </c>
      <c r="G341" s="261">
        <v>6.08</v>
      </c>
      <c r="H341" s="261">
        <v>5.97</v>
      </c>
      <c r="I341" s="261">
        <v>5.87</v>
      </c>
      <c r="J341" s="261">
        <v>5.82</v>
      </c>
      <c r="K341" s="261">
        <v>6.21</v>
      </c>
      <c r="L341" s="261">
        <v>7.57</v>
      </c>
      <c r="M341" s="261">
        <v>6.63</v>
      </c>
      <c r="N341" s="261">
        <v>6.45</v>
      </c>
      <c r="O341" s="261">
        <v>5.84</v>
      </c>
      <c r="P341" s="261">
        <v>6.55</v>
      </c>
      <c r="Q341" s="261">
        <v>5.84</v>
      </c>
      <c r="R341" s="261">
        <v>6.18</v>
      </c>
      <c r="S341" s="261">
        <v>6.1</v>
      </c>
      <c r="T341" s="261">
        <v>6.05</v>
      </c>
      <c r="U341" s="261">
        <v>6</v>
      </c>
      <c r="V341" s="261">
        <v>9.14</v>
      </c>
      <c r="W341" s="261">
        <v>20.7</v>
      </c>
      <c r="X341" s="261">
        <v>9.69</v>
      </c>
      <c r="Y341" s="261">
        <v>21.04</v>
      </c>
      <c r="Z341" s="261">
        <v>6.37</v>
      </c>
      <c r="AA341" s="261">
        <v>7.41</v>
      </c>
      <c r="AB341" s="261">
        <v>6.13</v>
      </c>
      <c r="AC341" s="261">
        <v>5.63</v>
      </c>
      <c r="AD341" s="261">
        <v>6.24</v>
      </c>
      <c r="AE341" s="261">
        <v>5.66</v>
      </c>
      <c r="AF341" s="261">
        <v>5.69</v>
      </c>
      <c r="AG341" s="261">
        <v>122.56</v>
      </c>
    </row>
    <row r="342" spans="2:33" s="256" customFormat="1" x14ac:dyDescent="0.25">
      <c r="B342" s="234">
        <v>0.20833333333333334</v>
      </c>
      <c r="C342" s="261">
        <v>8.1199999999999992</v>
      </c>
      <c r="D342" s="261">
        <v>5.76</v>
      </c>
      <c r="E342" s="261">
        <v>5.66</v>
      </c>
      <c r="F342" s="261">
        <v>5.58</v>
      </c>
      <c r="G342" s="261">
        <v>6.18</v>
      </c>
      <c r="H342" s="261">
        <v>5.97</v>
      </c>
      <c r="I342" s="261">
        <v>5.84</v>
      </c>
      <c r="J342" s="261">
        <v>6.39</v>
      </c>
      <c r="K342" s="261">
        <v>6.21</v>
      </c>
      <c r="L342" s="261">
        <v>7.02</v>
      </c>
      <c r="M342" s="261">
        <v>14.59</v>
      </c>
      <c r="N342" s="261">
        <v>6.31</v>
      </c>
      <c r="O342" s="261">
        <v>5.87</v>
      </c>
      <c r="P342" s="261">
        <v>6.18</v>
      </c>
      <c r="Q342" s="261">
        <v>5.76</v>
      </c>
      <c r="R342" s="261">
        <v>6.18</v>
      </c>
      <c r="S342" s="261">
        <v>6.13</v>
      </c>
      <c r="T342" s="261">
        <v>5.82</v>
      </c>
      <c r="U342" s="261">
        <v>6.45</v>
      </c>
      <c r="V342" s="261">
        <v>9.01</v>
      </c>
      <c r="W342" s="261">
        <v>13.73</v>
      </c>
      <c r="X342" s="261">
        <v>9.1999999999999993</v>
      </c>
      <c r="Y342" s="261">
        <v>10.220000000000001</v>
      </c>
      <c r="Z342" s="261">
        <v>6.26</v>
      </c>
      <c r="AA342" s="261">
        <v>7.05</v>
      </c>
      <c r="AB342" s="261">
        <v>6.5</v>
      </c>
      <c r="AC342" s="261">
        <v>5.79</v>
      </c>
      <c r="AD342" s="261">
        <v>7.41</v>
      </c>
      <c r="AE342" s="261">
        <v>5.58</v>
      </c>
      <c r="AF342" s="261">
        <v>5.55</v>
      </c>
      <c r="AG342" s="261">
        <v>251.62</v>
      </c>
    </row>
    <row r="343" spans="2:33" s="256" customFormat="1" x14ac:dyDescent="0.25">
      <c r="B343" s="234">
        <v>0.25</v>
      </c>
      <c r="C343" s="261">
        <v>10.4</v>
      </c>
      <c r="D343" s="261">
        <v>5.58</v>
      </c>
      <c r="E343" s="261">
        <v>6.08</v>
      </c>
      <c r="F343" s="261">
        <v>5.9</v>
      </c>
      <c r="G343" s="261">
        <v>5.97</v>
      </c>
      <c r="H343" s="261">
        <v>6.1</v>
      </c>
      <c r="I343" s="261">
        <v>5.9</v>
      </c>
      <c r="J343" s="261">
        <v>7.52</v>
      </c>
      <c r="K343" s="261">
        <v>6.76</v>
      </c>
      <c r="L343" s="261">
        <v>6.94</v>
      </c>
      <c r="M343" s="261">
        <v>11.19</v>
      </c>
      <c r="N343" s="261">
        <v>6.81</v>
      </c>
      <c r="O343" s="261">
        <v>5.84</v>
      </c>
      <c r="P343" s="261">
        <v>6.31</v>
      </c>
      <c r="Q343" s="261">
        <v>7.62</v>
      </c>
      <c r="R343" s="261">
        <v>5.92</v>
      </c>
      <c r="S343" s="261">
        <v>6.24</v>
      </c>
      <c r="T343" s="261">
        <v>6.21</v>
      </c>
      <c r="U343" s="261">
        <v>7.36</v>
      </c>
      <c r="V343" s="261">
        <v>8.8800000000000008</v>
      </c>
      <c r="W343" s="261">
        <v>17.16</v>
      </c>
      <c r="X343" s="261">
        <v>8.23</v>
      </c>
      <c r="Y343" s="261">
        <v>8.59</v>
      </c>
      <c r="Z343" s="261">
        <v>6.6</v>
      </c>
      <c r="AA343" s="261">
        <v>6.13</v>
      </c>
      <c r="AB343" s="261">
        <v>6.47</v>
      </c>
      <c r="AC343" s="261">
        <v>5.66</v>
      </c>
      <c r="AD343" s="261">
        <v>7.36</v>
      </c>
      <c r="AE343" s="261">
        <v>5.69</v>
      </c>
      <c r="AF343" s="261">
        <v>5.76</v>
      </c>
      <c r="AG343" s="261">
        <v>108</v>
      </c>
    </row>
    <row r="344" spans="2:33" s="256" customFormat="1" x14ac:dyDescent="0.25">
      <c r="B344" s="234">
        <v>0.29166666666666669</v>
      </c>
      <c r="C344" s="261">
        <v>13.91</v>
      </c>
      <c r="D344" s="261">
        <v>5.95</v>
      </c>
      <c r="E344" s="261">
        <v>6.08</v>
      </c>
      <c r="F344" s="261">
        <v>5.92</v>
      </c>
      <c r="G344" s="261">
        <v>6.55</v>
      </c>
      <c r="H344" s="261">
        <v>6.03</v>
      </c>
      <c r="I344" s="261">
        <v>5.74</v>
      </c>
      <c r="J344" s="261">
        <v>7</v>
      </c>
      <c r="K344" s="261">
        <v>9.01</v>
      </c>
      <c r="L344" s="261">
        <v>7.23</v>
      </c>
      <c r="M344" s="261">
        <v>13.2</v>
      </c>
      <c r="N344" s="261">
        <v>6.84</v>
      </c>
      <c r="O344" s="261">
        <v>6.03</v>
      </c>
      <c r="P344" s="261">
        <v>6.63</v>
      </c>
      <c r="Q344" s="261">
        <v>26.23</v>
      </c>
      <c r="R344" s="261">
        <v>22.69</v>
      </c>
      <c r="S344" s="261">
        <v>8.6999999999999993</v>
      </c>
      <c r="T344" s="261">
        <v>7.49</v>
      </c>
      <c r="U344" s="261">
        <v>6.86</v>
      </c>
      <c r="V344" s="261">
        <v>10.19</v>
      </c>
      <c r="W344" s="261">
        <v>17.5</v>
      </c>
      <c r="X344" s="261">
        <v>8.23</v>
      </c>
      <c r="Y344" s="261">
        <v>13.44</v>
      </c>
      <c r="Z344" s="261">
        <v>11.27</v>
      </c>
      <c r="AA344" s="261">
        <v>6.76</v>
      </c>
      <c r="AB344" s="261">
        <v>6.34</v>
      </c>
      <c r="AC344" s="261">
        <v>6.24</v>
      </c>
      <c r="AD344" s="261">
        <v>8.93</v>
      </c>
      <c r="AE344" s="261">
        <v>26.23</v>
      </c>
      <c r="AF344" s="261">
        <v>8.93</v>
      </c>
      <c r="AG344" s="261">
        <v>21.17</v>
      </c>
    </row>
    <row r="345" spans="2:33" s="256" customFormat="1" x14ac:dyDescent="0.25">
      <c r="B345" s="234">
        <v>0.33333333333333331</v>
      </c>
      <c r="C345" s="261">
        <v>34.659999999999997</v>
      </c>
      <c r="D345" s="261">
        <v>215.55</v>
      </c>
      <c r="E345" s="261">
        <v>6.76</v>
      </c>
      <c r="F345" s="261">
        <v>6.5</v>
      </c>
      <c r="G345" s="261">
        <v>60.13</v>
      </c>
      <c r="H345" s="261">
        <v>140.96</v>
      </c>
      <c r="I345" s="261">
        <v>141.32</v>
      </c>
      <c r="J345" s="261">
        <v>29.76</v>
      </c>
      <c r="K345" s="261">
        <v>1245.8599999999999</v>
      </c>
      <c r="L345" s="261">
        <v>323.62</v>
      </c>
      <c r="M345" s="261">
        <v>363.21</v>
      </c>
      <c r="N345" s="261">
        <v>6.52</v>
      </c>
      <c r="O345" s="261">
        <v>6.21</v>
      </c>
      <c r="P345" s="261">
        <v>6.84</v>
      </c>
      <c r="Q345" s="261">
        <v>8.99</v>
      </c>
      <c r="R345" s="261">
        <v>1133.67</v>
      </c>
      <c r="S345" s="261">
        <v>1112.58</v>
      </c>
      <c r="T345" s="261">
        <v>10.48</v>
      </c>
      <c r="U345" s="261">
        <v>44.93</v>
      </c>
      <c r="V345" s="261">
        <v>12.63</v>
      </c>
      <c r="W345" s="261">
        <v>26.96</v>
      </c>
      <c r="X345" s="261">
        <v>8.44</v>
      </c>
      <c r="Y345" s="261">
        <v>31.78</v>
      </c>
      <c r="Z345" s="261">
        <v>514.23</v>
      </c>
      <c r="AA345" s="261">
        <v>6.84</v>
      </c>
      <c r="AB345" s="261">
        <v>6.37</v>
      </c>
      <c r="AC345" s="261">
        <v>16.850000000000001</v>
      </c>
      <c r="AD345" s="261">
        <v>24.58</v>
      </c>
      <c r="AE345" s="261">
        <v>247.43</v>
      </c>
      <c r="AF345" s="261">
        <v>198.67</v>
      </c>
      <c r="AG345" s="261">
        <v>15.96</v>
      </c>
    </row>
    <row r="346" spans="2:33" s="256" customFormat="1" x14ac:dyDescent="0.25">
      <c r="B346" s="234">
        <v>0.375</v>
      </c>
      <c r="C346" s="261">
        <v>333.42</v>
      </c>
      <c r="D346" s="261">
        <v>244.55</v>
      </c>
      <c r="E346" s="261">
        <v>7.65</v>
      </c>
      <c r="F346" s="261">
        <v>8.8000000000000007</v>
      </c>
      <c r="G346" s="261">
        <v>193.43</v>
      </c>
      <c r="H346" s="261">
        <v>36.97</v>
      </c>
      <c r="I346" s="261">
        <v>121.25</v>
      </c>
      <c r="J346" s="261">
        <v>16.43</v>
      </c>
      <c r="K346" s="261">
        <v>1135.01</v>
      </c>
      <c r="L346" s="261">
        <v>85.83</v>
      </c>
      <c r="M346" s="261">
        <v>104.8</v>
      </c>
      <c r="N346" s="261">
        <v>5.92</v>
      </c>
      <c r="O346" s="261">
        <v>80.489999999999995</v>
      </c>
      <c r="P346" s="261">
        <v>7.05</v>
      </c>
      <c r="Q346" s="261">
        <v>11.87</v>
      </c>
      <c r="R346" s="261">
        <v>519.28</v>
      </c>
      <c r="S346" s="261">
        <v>298.39</v>
      </c>
      <c r="T346" s="261">
        <v>14.57</v>
      </c>
      <c r="U346" s="261">
        <v>71.53</v>
      </c>
      <c r="V346" s="261">
        <v>340.94</v>
      </c>
      <c r="W346" s="261">
        <v>14.23</v>
      </c>
      <c r="X346" s="261">
        <v>7.91</v>
      </c>
      <c r="Y346" s="261">
        <v>298.81</v>
      </c>
      <c r="Z346" s="261">
        <v>662.15</v>
      </c>
      <c r="AA346" s="261">
        <v>19.18</v>
      </c>
      <c r="AB346" s="261">
        <v>38.99</v>
      </c>
      <c r="AC346" s="261">
        <v>40.35</v>
      </c>
      <c r="AD346" s="261">
        <v>23.06</v>
      </c>
      <c r="AE346" s="261">
        <v>60.55</v>
      </c>
      <c r="AF346" s="261">
        <v>116.46</v>
      </c>
      <c r="AG346" s="261">
        <v>145.59</v>
      </c>
    </row>
    <row r="347" spans="2:33" s="256" customFormat="1" x14ac:dyDescent="0.25">
      <c r="B347" s="234">
        <v>0.41666666666666669</v>
      </c>
      <c r="C347" s="261">
        <v>340.91</v>
      </c>
      <c r="D347" s="261">
        <v>416</v>
      </c>
      <c r="E347" s="261">
        <v>648.35</v>
      </c>
      <c r="F347" s="261">
        <v>166.58</v>
      </c>
      <c r="G347" s="261">
        <v>31.05</v>
      </c>
      <c r="H347" s="261">
        <v>30.63</v>
      </c>
      <c r="I347" s="261">
        <v>24.37</v>
      </c>
      <c r="J347" s="261">
        <v>1287.8599999999999</v>
      </c>
      <c r="K347" s="261">
        <v>898.71</v>
      </c>
      <c r="L347" s="261">
        <v>34.869999999999997</v>
      </c>
      <c r="M347" s="261">
        <v>21.85</v>
      </c>
      <c r="N347" s="261">
        <v>5.9</v>
      </c>
      <c r="O347" s="261">
        <v>312.64</v>
      </c>
      <c r="P347" s="261">
        <v>331.88</v>
      </c>
      <c r="Q347" s="261">
        <v>132.94</v>
      </c>
      <c r="R347" s="261">
        <v>18.97</v>
      </c>
      <c r="S347" s="261">
        <v>8.31</v>
      </c>
      <c r="T347" s="261">
        <v>243.08</v>
      </c>
      <c r="U347" s="261">
        <v>418.75</v>
      </c>
      <c r="V347" s="261">
        <v>347.23</v>
      </c>
      <c r="W347" s="261">
        <v>22.4</v>
      </c>
      <c r="X347" s="261">
        <v>6.92</v>
      </c>
      <c r="Y347" s="261">
        <v>286.31</v>
      </c>
      <c r="Z347" s="261">
        <v>744.79</v>
      </c>
      <c r="AA347" s="261">
        <v>265.51</v>
      </c>
      <c r="AB347" s="261">
        <v>161.76</v>
      </c>
      <c r="AC347" s="261">
        <v>507.83</v>
      </c>
      <c r="AD347" s="261">
        <v>15.67</v>
      </c>
      <c r="AE347" s="261">
        <v>541.48</v>
      </c>
      <c r="AF347" s="261">
        <v>484.02</v>
      </c>
      <c r="AG347" s="261">
        <v>162.62</v>
      </c>
    </row>
    <row r="348" spans="2:33" s="256" customFormat="1" x14ac:dyDescent="0.25">
      <c r="B348" s="234">
        <v>0.45833333333333331</v>
      </c>
      <c r="C348" s="261">
        <v>391.69</v>
      </c>
      <c r="D348" s="261">
        <v>572.1</v>
      </c>
      <c r="E348" s="261">
        <v>551.98</v>
      </c>
      <c r="F348" s="261">
        <v>191.29</v>
      </c>
      <c r="G348" s="261">
        <v>244.21</v>
      </c>
      <c r="H348" s="261">
        <v>296.06</v>
      </c>
      <c r="I348" s="261">
        <v>5.97</v>
      </c>
      <c r="J348" s="261">
        <v>557.64</v>
      </c>
      <c r="K348" s="261">
        <v>104.33</v>
      </c>
      <c r="L348" s="261">
        <v>10.35</v>
      </c>
      <c r="M348" s="261">
        <v>7.31</v>
      </c>
      <c r="N348" s="261">
        <v>6.1</v>
      </c>
      <c r="O348" s="261">
        <v>7.15</v>
      </c>
      <c r="P348" s="261">
        <v>6.18</v>
      </c>
      <c r="Q348" s="261">
        <v>6.21</v>
      </c>
      <c r="R348" s="261">
        <v>9.7200000000000006</v>
      </c>
      <c r="S348" s="261">
        <v>6.6</v>
      </c>
      <c r="T348" s="261">
        <v>10.53</v>
      </c>
      <c r="U348" s="261">
        <v>51.51</v>
      </c>
      <c r="V348" s="261">
        <v>259.41000000000003</v>
      </c>
      <c r="W348" s="261">
        <v>177.98</v>
      </c>
      <c r="X348" s="261">
        <v>7.1</v>
      </c>
      <c r="Y348" s="261">
        <v>42.34</v>
      </c>
      <c r="Z348" s="261">
        <v>147.09</v>
      </c>
      <c r="AA348" s="261">
        <v>253.35</v>
      </c>
      <c r="AB348" s="261">
        <v>260.32</v>
      </c>
      <c r="AC348" s="261">
        <v>580.75</v>
      </c>
      <c r="AD348" s="261">
        <v>83</v>
      </c>
      <c r="AE348" s="261">
        <v>360.7</v>
      </c>
      <c r="AF348" s="261">
        <v>82.14</v>
      </c>
      <c r="AG348" s="261">
        <v>7.07</v>
      </c>
    </row>
    <row r="349" spans="2:33" s="256" customFormat="1" x14ac:dyDescent="0.25">
      <c r="B349" s="234">
        <v>0.5</v>
      </c>
      <c r="C349" s="261">
        <v>22.35</v>
      </c>
      <c r="D349" s="261">
        <v>112.9</v>
      </c>
      <c r="E349" s="261">
        <v>61.86</v>
      </c>
      <c r="F349" s="261">
        <v>5.82</v>
      </c>
      <c r="G349" s="261">
        <v>6.39</v>
      </c>
      <c r="H349" s="261">
        <v>6.68</v>
      </c>
      <c r="I349" s="261">
        <v>6.24</v>
      </c>
      <c r="J349" s="261">
        <v>7.44</v>
      </c>
      <c r="K349" s="261">
        <v>14.28</v>
      </c>
      <c r="L349" s="261">
        <v>91.7</v>
      </c>
      <c r="M349" s="261">
        <v>5.97</v>
      </c>
      <c r="N349" s="261">
        <v>6.37</v>
      </c>
      <c r="O349" s="261">
        <v>6.08</v>
      </c>
      <c r="P349" s="261">
        <v>5.82</v>
      </c>
      <c r="Q349" s="261">
        <v>6.03</v>
      </c>
      <c r="R349" s="261">
        <v>8.6199999999999992</v>
      </c>
      <c r="S349" s="261">
        <v>6.55</v>
      </c>
      <c r="T349" s="261">
        <v>5.95</v>
      </c>
      <c r="U349" s="261">
        <v>8.7200000000000006</v>
      </c>
      <c r="V349" s="261">
        <v>155.52000000000001</v>
      </c>
      <c r="W349" s="261">
        <v>338.45</v>
      </c>
      <c r="X349" s="261">
        <v>6.92</v>
      </c>
      <c r="Y349" s="261">
        <v>14.99</v>
      </c>
      <c r="Z349" s="261">
        <v>8.75</v>
      </c>
      <c r="AA349" s="261">
        <v>6.92</v>
      </c>
      <c r="AB349" s="261">
        <v>32.96</v>
      </c>
      <c r="AC349" s="261">
        <v>134.59</v>
      </c>
      <c r="AD349" s="261">
        <v>7</v>
      </c>
      <c r="AE349" s="261">
        <v>276.7</v>
      </c>
      <c r="AF349" s="261">
        <v>6.18</v>
      </c>
      <c r="AG349" s="261">
        <v>9.6199999999999992</v>
      </c>
    </row>
    <row r="350" spans="2:33" s="256" customFormat="1" x14ac:dyDescent="0.25">
      <c r="B350" s="234">
        <v>0.54166666666666663</v>
      </c>
      <c r="C350" s="261">
        <v>5.69</v>
      </c>
      <c r="D350" s="261">
        <v>61.07</v>
      </c>
      <c r="E350" s="261">
        <v>6</v>
      </c>
      <c r="F350" s="261">
        <v>5.79</v>
      </c>
      <c r="G350" s="261">
        <v>5.63</v>
      </c>
      <c r="H350" s="261">
        <v>6.42</v>
      </c>
      <c r="I350" s="261">
        <v>5.61</v>
      </c>
      <c r="J350" s="261">
        <v>6.79</v>
      </c>
      <c r="K350" s="261">
        <v>9.69</v>
      </c>
      <c r="L350" s="261">
        <v>6.68</v>
      </c>
      <c r="M350" s="261">
        <v>5.74</v>
      </c>
      <c r="N350" s="261">
        <v>6.13</v>
      </c>
      <c r="O350" s="261">
        <v>6.05</v>
      </c>
      <c r="P350" s="261">
        <v>5.74</v>
      </c>
      <c r="Q350" s="261">
        <v>6.1</v>
      </c>
      <c r="R350" s="261">
        <v>8.99</v>
      </c>
      <c r="S350" s="261">
        <v>6.42</v>
      </c>
      <c r="T350" s="261">
        <v>6.05</v>
      </c>
      <c r="U350" s="261">
        <v>6.26</v>
      </c>
      <c r="V350" s="261">
        <v>9.0399999999999991</v>
      </c>
      <c r="W350" s="261">
        <v>349.85</v>
      </c>
      <c r="X350" s="261">
        <v>6.73</v>
      </c>
      <c r="Y350" s="261">
        <v>7.26</v>
      </c>
      <c r="Z350" s="261">
        <v>6.65</v>
      </c>
      <c r="AA350" s="261">
        <v>6.37</v>
      </c>
      <c r="AB350" s="261">
        <v>9.1199999999999992</v>
      </c>
      <c r="AC350" s="261">
        <v>6.6</v>
      </c>
      <c r="AD350" s="261">
        <v>6.03</v>
      </c>
      <c r="AE350" s="261">
        <v>231.24</v>
      </c>
      <c r="AF350" s="261">
        <v>6.05</v>
      </c>
      <c r="AG350" s="261">
        <v>6.03</v>
      </c>
    </row>
    <row r="351" spans="2:33" s="256" customFormat="1" x14ac:dyDescent="0.25">
      <c r="B351" s="234">
        <v>0.58333333333333337</v>
      </c>
      <c r="C351" s="261">
        <v>5.55</v>
      </c>
      <c r="D351" s="261">
        <v>6.34</v>
      </c>
      <c r="E351" s="261">
        <v>5.63</v>
      </c>
      <c r="F351" s="261">
        <v>5.69</v>
      </c>
      <c r="G351" s="261">
        <v>5.55</v>
      </c>
      <c r="H351" s="261">
        <v>6.16</v>
      </c>
      <c r="I351" s="261">
        <v>7.57</v>
      </c>
      <c r="J351" s="261">
        <v>6.5</v>
      </c>
      <c r="K351" s="261">
        <v>10.98</v>
      </c>
      <c r="L351" s="261">
        <v>6.21</v>
      </c>
      <c r="M351" s="261">
        <v>6.08</v>
      </c>
      <c r="N351" s="261">
        <v>5.92</v>
      </c>
      <c r="O351" s="261">
        <v>6.42</v>
      </c>
      <c r="P351" s="261">
        <v>5.66</v>
      </c>
      <c r="Q351" s="261">
        <v>6.31</v>
      </c>
      <c r="R351" s="261">
        <v>10.95</v>
      </c>
      <c r="S351" s="261">
        <v>6.37</v>
      </c>
      <c r="T351" s="261">
        <v>6.29</v>
      </c>
      <c r="U351" s="261">
        <v>6.92</v>
      </c>
      <c r="V351" s="261">
        <v>8.1999999999999993</v>
      </c>
      <c r="W351" s="261">
        <v>541.45000000000005</v>
      </c>
      <c r="X351" s="261">
        <v>6.5</v>
      </c>
      <c r="Y351" s="261">
        <v>6.55</v>
      </c>
      <c r="Z351" s="261">
        <v>7.39</v>
      </c>
      <c r="AA351" s="261">
        <v>6.24</v>
      </c>
      <c r="AB351" s="261">
        <v>6.18</v>
      </c>
      <c r="AC351" s="261">
        <v>6.34</v>
      </c>
      <c r="AD351" s="261">
        <v>5.9</v>
      </c>
      <c r="AE351" s="261">
        <v>163.33000000000001</v>
      </c>
      <c r="AF351" s="261">
        <v>5.79</v>
      </c>
      <c r="AG351" s="261">
        <v>6.18</v>
      </c>
    </row>
    <row r="352" spans="2:33" s="256" customFormat="1" x14ac:dyDescent="0.25">
      <c r="B352" s="234">
        <v>0.625</v>
      </c>
      <c r="C352" s="261">
        <v>5.42</v>
      </c>
      <c r="D352" s="261">
        <v>5.79</v>
      </c>
      <c r="E352" s="261">
        <v>5.76</v>
      </c>
      <c r="F352" s="261">
        <v>5.84</v>
      </c>
      <c r="G352" s="261">
        <v>5.84</v>
      </c>
      <c r="H352" s="261">
        <v>6.08</v>
      </c>
      <c r="I352" s="261">
        <v>6.08</v>
      </c>
      <c r="J352" s="261">
        <v>6.29</v>
      </c>
      <c r="K352" s="261">
        <v>14.57</v>
      </c>
      <c r="L352" s="261">
        <v>7.05</v>
      </c>
      <c r="M352" s="261">
        <v>7.96</v>
      </c>
      <c r="N352" s="261">
        <v>6.13</v>
      </c>
      <c r="O352" s="261">
        <v>6.86</v>
      </c>
      <c r="P352" s="261">
        <v>6.21</v>
      </c>
      <c r="Q352" s="261">
        <v>6.71</v>
      </c>
      <c r="R352" s="261">
        <v>9.69</v>
      </c>
      <c r="S352" s="261">
        <v>9.27</v>
      </c>
      <c r="T352" s="261">
        <v>6.68</v>
      </c>
      <c r="U352" s="261">
        <v>7.34</v>
      </c>
      <c r="V352" s="261">
        <v>8.5399999999999991</v>
      </c>
      <c r="W352" s="261">
        <v>10.17</v>
      </c>
      <c r="X352" s="261">
        <v>6.39</v>
      </c>
      <c r="Y352" s="261">
        <v>6.89</v>
      </c>
      <c r="Z352" s="261" t="s">
        <v>254</v>
      </c>
      <c r="AA352" s="261">
        <v>6.21</v>
      </c>
      <c r="AB352" s="261">
        <v>5.92</v>
      </c>
      <c r="AC352" s="261">
        <v>6.08</v>
      </c>
      <c r="AD352" s="261">
        <v>6.18</v>
      </c>
      <c r="AE352" s="261">
        <v>14.8</v>
      </c>
      <c r="AF352" s="261">
        <v>5.66</v>
      </c>
      <c r="AG352" s="261">
        <v>5.71</v>
      </c>
    </row>
    <row r="353" spans="2:36" s="256" customFormat="1" x14ac:dyDescent="0.25">
      <c r="B353" s="234">
        <v>0.66666666666666663</v>
      </c>
      <c r="C353" s="261">
        <v>5.34</v>
      </c>
      <c r="D353" s="261">
        <v>5.71</v>
      </c>
      <c r="E353" s="261">
        <v>5.92</v>
      </c>
      <c r="F353" s="261">
        <v>6.29</v>
      </c>
      <c r="G353" s="261">
        <v>5.69</v>
      </c>
      <c r="H353" s="261">
        <v>6.18</v>
      </c>
      <c r="I353" s="261">
        <v>6.03</v>
      </c>
      <c r="J353" s="261">
        <v>6.73</v>
      </c>
      <c r="K353" s="261">
        <v>23.21</v>
      </c>
      <c r="L353" s="261">
        <v>10.79</v>
      </c>
      <c r="M353" s="261">
        <v>12.63</v>
      </c>
      <c r="N353" s="261">
        <v>6.52</v>
      </c>
      <c r="O353" s="261">
        <v>7.13</v>
      </c>
      <c r="P353" s="261">
        <v>6.39</v>
      </c>
      <c r="Q353" s="261">
        <v>6.76</v>
      </c>
      <c r="R353" s="261">
        <v>9.3000000000000007</v>
      </c>
      <c r="S353" s="261">
        <v>14.46</v>
      </c>
      <c r="T353" s="261">
        <v>7.39</v>
      </c>
      <c r="U353" s="261" t="s">
        <v>254</v>
      </c>
      <c r="V353" s="261">
        <v>8.5399999999999991</v>
      </c>
      <c r="W353" s="261">
        <v>10.220000000000001</v>
      </c>
      <c r="X353" s="261">
        <v>6.55</v>
      </c>
      <c r="Y353" s="261">
        <v>7.68</v>
      </c>
      <c r="Z353" s="261">
        <v>10.220000000000001</v>
      </c>
      <c r="AA353" s="261">
        <v>6.6</v>
      </c>
      <c r="AB353" s="261">
        <v>7.13</v>
      </c>
      <c r="AC353" s="261">
        <v>5.76</v>
      </c>
      <c r="AD353" s="261">
        <v>6.55</v>
      </c>
      <c r="AE353" s="261">
        <v>8.44</v>
      </c>
      <c r="AF353" s="261">
        <v>6.29</v>
      </c>
      <c r="AG353" s="261">
        <v>5.82</v>
      </c>
    </row>
    <row r="354" spans="2:36" s="256" customFormat="1" x14ac:dyDescent="0.25">
      <c r="B354" s="234">
        <v>0.70833333333333337</v>
      </c>
      <c r="C354" s="261">
        <v>5.37</v>
      </c>
      <c r="D354" s="261">
        <v>5.61</v>
      </c>
      <c r="E354" s="261">
        <v>6.1</v>
      </c>
      <c r="F354" s="261">
        <v>6.34</v>
      </c>
      <c r="G354" s="261">
        <v>6.1</v>
      </c>
      <c r="H354" s="261">
        <v>6.1</v>
      </c>
      <c r="I354" s="261">
        <v>5.76</v>
      </c>
      <c r="J354" s="261">
        <v>8.0399999999999991</v>
      </c>
      <c r="K354" s="261">
        <v>19.34</v>
      </c>
      <c r="L354" s="261">
        <v>10.48</v>
      </c>
      <c r="M354" s="261">
        <v>11.74</v>
      </c>
      <c r="N354" s="261">
        <v>6.47</v>
      </c>
      <c r="O354" s="261">
        <v>6.6</v>
      </c>
      <c r="P354" s="261">
        <v>7</v>
      </c>
      <c r="Q354" s="261">
        <v>6.92</v>
      </c>
      <c r="R354" s="261">
        <v>8.1999999999999993</v>
      </c>
      <c r="S354" s="261">
        <v>10.53</v>
      </c>
      <c r="T354" s="261">
        <v>7.2</v>
      </c>
      <c r="U354" s="261" t="s">
        <v>272</v>
      </c>
      <c r="V354" s="261">
        <v>10.79</v>
      </c>
      <c r="W354" s="261">
        <v>9.83</v>
      </c>
      <c r="X354" s="261">
        <v>7.34</v>
      </c>
      <c r="Y354" s="261">
        <v>8.02</v>
      </c>
      <c r="Z354" s="261">
        <v>10.11</v>
      </c>
      <c r="AA354" s="261">
        <v>6.5</v>
      </c>
      <c r="AB354" s="261">
        <v>6.89</v>
      </c>
      <c r="AC354" s="261">
        <v>6.31</v>
      </c>
      <c r="AD354" s="261">
        <v>7.2</v>
      </c>
      <c r="AE354" s="261">
        <v>8.52</v>
      </c>
      <c r="AF354" s="261">
        <v>7.55</v>
      </c>
      <c r="AG354" s="261">
        <v>6.89</v>
      </c>
    </row>
    <row r="355" spans="2:36" s="256" customFormat="1" x14ac:dyDescent="0.25">
      <c r="B355" s="234">
        <v>0.75</v>
      </c>
      <c r="C355" s="261">
        <v>6.37</v>
      </c>
      <c r="D355" s="261">
        <v>5.4</v>
      </c>
      <c r="E355" s="261">
        <v>6.31</v>
      </c>
      <c r="F355" s="261">
        <v>7.99</v>
      </c>
      <c r="G355" s="261">
        <v>6.18</v>
      </c>
      <c r="H355" s="261">
        <v>5.87</v>
      </c>
      <c r="I355" s="261">
        <v>5.92</v>
      </c>
      <c r="J355" s="261">
        <v>7.76</v>
      </c>
      <c r="K355" s="261">
        <v>14.8</v>
      </c>
      <c r="L355" s="261">
        <v>8.9600000000000009</v>
      </c>
      <c r="M355" s="261">
        <v>9.9</v>
      </c>
      <c r="N355" s="261">
        <v>6.39</v>
      </c>
      <c r="O355" s="261">
        <v>6.55</v>
      </c>
      <c r="P355" s="261">
        <v>6.84</v>
      </c>
      <c r="Q355" s="261">
        <v>6.58</v>
      </c>
      <c r="R355" s="261">
        <v>7.52</v>
      </c>
      <c r="S355" s="261">
        <v>8.86</v>
      </c>
      <c r="T355" s="261">
        <v>6.76</v>
      </c>
      <c r="U355" s="261" t="s">
        <v>272</v>
      </c>
      <c r="V355" s="261">
        <v>11.32</v>
      </c>
      <c r="W355" s="261">
        <v>9.35</v>
      </c>
      <c r="X355" s="261">
        <v>7.6</v>
      </c>
      <c r="Y355" s="261">
        <v>7.86</v>
      </c>
      <c r="Z355" s="261">
        <v>8.99</v>
      </c>
      <c r="AA355" s="261">
        <v>6.71</v>
      </c>
      <c r="AB355" s="261">
        <v>6.73</v>
      </c>
      <c r="AC355" s="261">
        <v>7.18</v>
      </c>
      <c r="AD355" s="261">
        <v>6.1</v>
      </c>
      <c r="AE355" s="261">
        <v>7.31</v>
      </c>
      <c r="AF355" s="261">
        <v>7.18</v>
      </c>
      <c r="AG355" s="261">
        <v>10.17</v>
      </c>
    </row>
    <row r="356" spans="2:36" s="256" customFormat="1" x14ac:dyDescent="0.25">
      <c r="B356" s="234">
        <v>0.79166666666666663</v>
      </c>
      <c r="C356" s="261">
        <v>5.27</v>
      </c>
      <c r="D356" s="261">
        <v>5.95</v>
      </c>
      <c r="E356" s="261">
        <v>6.03</v>
      </c>
      <c r="F356" s="261">
        <v>6.47</v>
      </c>
      <c r="G356" s="261">
        <v>6.58</v>
      </c>
      <c r="H356" s="261">
        <v>5.95</v>
      </c>
      <c r="I356" s="261">
        <v>7.36</v>
      </c>
      <c r="J356" s="261">
        <v>7.31</v>
      </c>
      <c r="K356" s="261">
        <v>11.79</v>
      </c>
      <c r="L356" s="261">
        <v>8.07</v>
      </c>
      <c r="M356" s="261">
        <v>8.7799999999999994</v>
      </c>
      <c r="N356" s="261">
        <v>6.29</v>
      </c>
      <c r="O356" s="261">
        <v>6.29</v>
      </c>
      <c r="P356" s="261">
        <v>6.45</v>
      </c>
      <c r="Q356" s="261">
        <v>6.47</v>
      </c>
      <c r="R356" s="261">
        <v>7.15</v>
      </c>
      <c r="S356" s="261">
        <v>8.07</v>
      </c>
      <c r="T356" s="261">
        <v>6.84</v>
      </c>
      <c r="U356" s="261" t="s">
        <v>272</v>
      </c>
      <c r="V356" s="261">
        <v>9.33</v>
      </c>
      <c r="W356" s="261">
        <v>9.1999999999999993</v>
      </c>
      <c r="X356" s="261">
        <v>7.02</v>
      </c>
      <c r="Y356" s="261">
        <v>7.41</v>
      </c>
      <c r="Z356" s="261">
        <v>8.23</v>
      </c>
      <c r="AA356" s="261">
        <v>6.29</v>
      </c>
      <c r="AB356" s="261">
        <v>6.29</v>
      </c>
      <c r="AC356" s="261">
        <v>7.6</v>
      </c>
      <c r="AD356" s="261">
        <v>6.08</v>
      </c>
      <c r="AE356" s="261">
        <v>7.44</v>
      </c>
      <c r="AF356" s="261">
        <v>6.65</v>
      </c>
      <c r="AG356" s="261">
        <v>9.9600000000000009</v>
      </c>
    </row>
    <row r="357" spans="2:36" s="256" customFormat="1" x14ac:dyDescent="0.25">
      <c r="B357" s="234">
        <v>0.83333333333333337</v>
      </c>
      <c r="C357" s="261">
        <v>5.71</v>
      </c>
      <c r="D357" s="261">
        <v>5.82</v>
      </c>
      <c r="E357" s="261">
        <v>6.39</v>
      </c>
      <c r="F357" s="261">
        <v>6.34</v>
      </c>
      <c r="G357" s="261">
        <v>5.76</v>
      </c>
      <c r="H357" s="261">
        <v>5.82</v>
      </c>
      <c r="I357" s="261">
        <v>6.5</v>
      </c>
      <c r="J357" s="261">
        <v>7.49</v>
      </c>
      <c r="K357" s="261">
        <v>10.51</v>
      </c>
      <c r="L357" s="261">
        <v>7.7</v>
      </c>
      <c r="M357" s="261">
        <v>8.25</v>
      </c>
      <c r="N357" s="261">
        <v>6.34</v>
      </c>
      <c r="O357" s="261">
        <v>6.29</v>
      </c>
      <c r="P357" s="261">
        <v>6.45</v>
      </c>
      <c r="Q357" s="261">
        <v>6.45</v>
      </c>
      <c r="R357" s="261">
        <v>7.02</v>
      </c>
      <c r="S357" s="261">
        <v>7.65</v>
      </c>
      <c r="T357" s="261">
        <v>6.45</v>
      </c>
      <c r="U357" s="261" t="s">
        <v>272</v>
      </c>
      <c r="V357" s="261">
        <v>8.36</v>
      </c>
      <c r="W357" s="261">
        <v>8.59</v>
      </c>
      <c r="X357" s="261">
        <v>7.13</v>
      </c>
      <c r="Y357" s="261">
        <v>6.94</v>
      </c>
      <c r="Z357" s="261">
        <v>7.55</v>
      </c>
      <c r="AA357" s="261">
        <v>6.71</v>
      </c>
      <c r="AB357" s="261">
        <v>6.1</v>
      </c>
      <c r="AC357" s="261">
        <v>6.58</v>
      </c>
      <c r="AD357" s="261">
        <v>6.1</v>
      </c>
      <c r="AE357" s="261">
        <v>7</v>
      </c>
      <c r="AF357" s="261">
        <v>7</v>
      </c>
      <c r="AG357" s="261">
        <v>8.57</v>
      </c>
    </row>
    <row r="358" spans="2:36" s="256" customFormat="1" x14ac:dyDescent="0.25">
      <c r="B358" s="234">
        <v>0.875</v>
      </c>
      <c r="C358" s="261">
        <v>6.65</v>
      </c>
      <c r="D358" s="261">
        <v>6.81</v>
      </c>
      <c r="E358" s="261">
        <v>6.73</v>
      </c>
      <c r="F358" s="261">
        <v>6.29</v>
      </c>
      <c r="G358" s="261">
        <v>5.79</v>
      </c>
      <c r="H358" s="261">
        <v>5.87</v>
      </c>
      <c r="I358" s="261">
        <v>6.94</v>
      </c>
      <c r="J358" s="261">
        <v>7.05</v>
      </c>
      <c r="K358" s="261">
        <v>9.85</v>
      </c>
      <c r="L358" s="261">
        <v>7.41</v>
      </c>
      <c r="M358" s="261">
        <v>7.91</v>
      </c>
      <c r="N358" s="261">
        <v>6.39</v>
      </c>
      <c r="O358" s="261">
        <v>6.1</v>
      </c>
      <c r="P358" s="261">
        <v>6.45</v>
      </c>
      <c r="Q358" s="261">
        <v>6.45</v>
      </c>
      <c r="R358" s="261">
        <v>6.79</v>
      </c>
      <c r="S358" s="261">
        <v>7.07</v>
      </c>
      <c r="T358" s="261">
        <v>6.39</v>
      </c>
      <c r="U358" s="261">
        <v>8.59</v>
      </c>
      <c r="V358" s="261">
        <v>10.01</v>
      </c>
      <c r="W358" s="261">
        <v>8.3800000000000008</v>
      </c>
      <c r="X358" s="261">
        <v>7.18</v>
      </c>
      <c r="Y358" s="261">
        <v>6.68</v>
      </c>
      <c r="Z358" s="261">
        <v>7.15</v>
      </c>
      <c r="AA358" s="261">
        <v>6.52</v>
      </c>
      <c r="AB358" s="261">
        <v>6.08</v>
      </c>
      <c r="AC358" s="261">
        <v>6.16</v>
      </c>
      <c r="AD358" s="261">
        <v>5.9</v>
      </c>
      <c r="AE358" s="261">
        <v>6.45</v>
      </c>
      <c r="AF358" s="261">
        <v>6.47</v>
      </c>
      <c r="AG358" s="261">
        <v>7.99</v>
      </c>
    </row>
    <row r="359" spans="2:36" s="256" customFormat="1" x14ac:dyDescent="0.25">
      <c r="B359" s="234">
        <v>0.91666666666666663</v>
      </c>
      <c r="C359" s="261">
        <v>6.42</v>
      </c>
      <c r="D359" s="261">
        <v>5.79</v>
      </c>
      <c r="E359" s="261">
        <v>7</v>
      </c>
      <c r="F359" s="261">
        <v>6.55</v>
      </c>
      <c r="G359" s="261">
        <v>6.5</v>
      </c>
      <c r="H359" s="261">
        <v>6.21</v>
      </c>
      <c r="I359" s="261">
        <v>6.89</v>
      </c>
      <c r="J359" s="261">
        <v>6.45</v>
      </c>
      <c r="K359" s="261">
        <v>8.99</v>
      </c>
      <c r="L359" s="261">
        <v>7.41</v>
      </c>
      <c r="M359" s="261">
        <v>7.65</v>
      </c>
      <c r="N359" s="261">
        <v>6.34</v>
      </c>
      <c r="O359" s="261">
        <v>6.39</v>
      </c>
      <c r="P359" s="261">
        <v>6.21</v>
      </c>
      <c r="Q359" s="261">
        <v>7.68</v>
      </c>
      <c r="R359" s="261">
        <v>7.52</v>
      </c>
      <c r="S359" s="261">
        <v>6.86</v>
      </c>
      <c r="T359" s="261">
        <v>6.55</v>
      </c>
      <c r="U359" s="261">
        <v>8.44</v>
      </c>
      <c r="V359" s="261">
        <v>7.78</v>
      </c>
      <c r="W359" s="261">
        <v>8.1</v>
      </c>
      <c r="X359" s="261">
        <v>6.86</v>
      </c>
      <c r="Y359" s="261">
        <v>6.42</v>
      </c>
      <c r="Z359" s="261">
        <v>6.76</v>
      </c>
      <c r="AA359" s="261">
        <v>6.24</v>
      </c>
      <c r="AB359" s="261">
        <v>5.79</v>
      </c>
      <c r="AC359" s="261">
        <v>6.03</v>
      </c>
      <c r="AD359" s="261">
        <v>9.69</v>
      </c>
      <c r="AE359" s="261">
        <v>6.37</v>
      </c>
      <c r="AF359" s="261">
        <v>27.82</v>
      </c>
      <c r="AG359" s="261">
        <v>7.52</v>
      </c>
    </row>
    <row r="360" spans="2:36" s="256" customFormat="1" x14ac:dyDescent="0.25">
      <c r="B360" s="234">
        <v>0.95833333333333337</v>
      </c>
      <c r="C360" s="261">
        <v>6.71</v>
      </c>
      <c r="D360" s="261">
        <v>5.76</v>
      </c>
      <c r="E360" s="261">
        <v>6.55</v>
      </c>
      <c r="F360" s="261">
        <v>6.24</v>
      </c>
      <c r="G360" s="261">
        <v>6.03</v>
      </c>
      <c r="H360" s="261">
        <v>6.21</v>
      </c>
      <c r="I360" s="261">
        <v>6.63</v>
      </c>
      <c r="J360" s="261">
        <v>6.1</v>
      </c>
      <c r="K360" s="261">
        <v>8.33</v>
      </c>
      <c r="L360" s="261">
        <v>7.13</v>
      </c>
      <c r="M360" s="261">
        <v>7.15</v>
      </c>
      <c r="N360" s="261">
        <v>6.18</v>
      </c>
      <c r="O360" s="261">
        <v>6.05</v>
      </c>
      <c r="P360" s="261">
        <v>6.18</v>
      </c>
      <c r="Q360" s="261">
        <v>7.62</v>
      </c>
      <c r="R360" s="261">
        <v>7.7</v>
      </c>
      <c r="S360" s="261">
        <v>6.79</v>
      </c>
      <c r="T360" s="261">
        <v>6.31</v>
      </c>
      <c r="U360" s="261">
        <v>9.07</v>
      </c>
      <c r="V360" s="261">
        <v>7.41</v>
      </c>
      <c r="W360" s="261">
        <v>7.83</v>
      </c>
      <c r="X360" s="261">
        <v>6.45</v>
      </c>
      <c r="Y360" s="261">
        <v>6.31</v>
      </c>
      <c r="Z360" s="261">
        <v>6.45</v>
      </c>
      <c r="AA360" s="261">
        <v>6.1</v>
      </c>
      <c r="AB360" s="261">
        <v>5.58</v>
      </c>
      <c r="AC360" s="261">
        <v>6.94</v>
      </c>
      <c r="AD360" s="261">
        <v>7.62</v>
      </c>
      <c r="AE360" s="261">
        <v>5.97</v>
      </c>
      <c r="AF360" s="261">
        <v>7.49</v>
      </c>
      <c r="AG360" s="261">
        <v>7.28</v>
      </c>
    </row>
    <row r="361" spans="2:36" s="257" customFormat="1" ht="33" customHeight="1" x14ac:dyDescent="0.3">
      <c r="B361" s="235" t="s">
        <v>221</v>
      </c>
      <c r="C361" s="264">
        <v>13.43</v>
      </c>
      <c r="D361" s="264">
        <v>13.39</v>
      </c>
      <c r="E361" s="264">
        <v>13.58</v>
      </c>
      <c r="F361" s="264">
        <v>14.02</v>
      </c>
      <c r="G361" s="264">
        <v>13.47</v>
      </c>
      <c r="H361" s="264">
        <v>13.19</v>
      </c>
      <c r="I361" s="264">
        <v>13.1</v>
      </c>
      <c r="J361" s="264">
        <v>13.08</v>
      </c>
      <c r="K361" s="264">
        <v>13.16</v>
      </c>
      <c r="L361" s="264">
        <v>13.24</v>
      </c>
      <c r="M361" s="264">
        <v>13.23</v>
      </c>
      <c r="N361" s="264">
        <v>13.33</v>
      </c>
      <c r="O361" s="264">
        <v>13.24</v>
      </c>
      <c r="P361" s="264">
        <v>8.93</v>
      </c>
      <c r="Q361" s="264">
        <v>5.16</v>
      </c>
      <c r="R361" s="264">
        <v>5.2</v>
      </c>
      <c r="S361" s="264">
        <v>5.3</v>
      </c>
      <c r="T361" s="264">
        <v>5.68</v>
      </c>
      <c r="U361" s="264">
        <v>5.15</v>
      </c>
      <c r="V361" s="264">
        <v>5.0999999999999996</v>
      </c>
      <c r="W361" s="264">
        <v>5.3</v>
      </c>
      <c r="X361" s="264">
        <v>5.51</v>
      </c>
      <c r="Y361" s="264">
        <v>5.71</v>
      </c>
      <c r="Z361" s="264">
        <v>6.41</v>
      </c>
      <c r="AA361" s="264">
        <v>47.51</v>
      </c>
      <c r="AB361" s="264">
        <v>108.39</v>
      </c>
      <c r="AC361" s="264">
        <v>49.35</v>
      </c>
      <c r="AD361" s="264">
        <v>25.62</v>
      </c>
      <c r="AE361" s="264">
        <v>21.93</v>
      </c>
      <c r="AF361" s="264">
        <v>62.23</v>
      </c>
      <c r="AG361" s="264">
        <v>66.5</v>
      </c>
      <c r="AH361" s="258"/>
      <c r="AI361" s="258"/>
      <c r="AJ361" s="258"/>
    </row>
    <row r="362" spans="2:36" s="257" customFormat="1" ht="27" customHeight="1" x14ac:dyDescent="0.3">
      <c r="B362" s="235" t="s">
        <v>216</v>
      </c>
      <c r="C362" s="425" t="s">
        <v>217</v>
      </c>
      <c r="D362" s="425"/>
      <c r="E362" s="425"/>
      <c r="F362" s="425"/>
      <c r="G362" s="425"/>
      <c r="H362" s="425"/>
      <c r="I362" s="425"/>
      <c r="J362" s="425"/>
      <c r="K362" s="425"/>
      <c r="L362" s="425"/>
      <c r="M362" s="425"/>
      <c r="N362" s="425"/>
      <c r="O362" s="425"/>
      <c r="P362" s="425"/>
      <c r="Q362" s="425"/>
      <c r="R362" s="425"/>
      <c r="S362" s="425"/>
      <c r="T362" s="425"/>
      <c r="U362" s="425"/>
      <c r="V362" s="425"/>
      <c r="W362" s="425"/>
      <c r="X362" s="425"/>
      <c r="Y362" s="425"/>
      <c r="Z362" s="425"/>
      <c r="AA362" s="425"/>
      <c r="AB362" s="425"/>
      <c r="AC362" s="425"/>
      <c r="AD362" s="425"/>
      <c r="AE362" s="425"/>
      <c r="AF362" s="425"/>
      <c r="AG362" s="425"/>
    </row>
    <row r="363" spans="2:36" s="245" customFormat="1" ht="12" customHeight="1" x14ac:dyDescent="0.3">
      <c r="B363" s="262" t="s">
        <v>273</v>
      </c>
    </row>
    <row r="364" spans="2:36" s="245" customFormat="1" ht="12" customHeight="1" x14ac:dyDescent="0.3">
      <c r="B364" s="262" t="s">
        <v>276</v>
      </c>
    </row>
    <row r="365" spans="2:36" s="245" customFormat="1" ht="12" customHeight="1" x14ac:dyDescent="0.3">
      <c r="B365" s="262"/>
    </row>
    <row r="366" spans="2:36" s="245" customFormat="1" ht="15.75" customHeight="1" x14ac:dyDescent="0.3"/>
    <row r="367" spans="2:36" s="245" customFormat="1" ht="15.75" customHeight="1" x14ac:dyDescent="0.3">
      <c r="B367" s="417"/>
      <c r="C367" s="417"/>
      <c r="D367" s="417"/>
      <c r="E367" s="417"/>
      <c r="F367" s="422" t="s">
        <v>344</v>
      </c>
      <c r="G367" s="422"/>
      <c r="H367" s="422"/>
      <c r="I367" s="422"/>
      <c r="J367" s="422"/>
      <c r="K367" s="422"/>
      <c r="L367" s="422"/>
      <c r="M367" s="422"/>
      <c r="N367" s="422"/>
      <c r="O367" s="422"/>
      <c r="P367" s="422"/>
      <c r="Q367" s="422"/>
      <c r="R367" s="422"/>
      <c r="S367" s="422"/>
      <c r="T367" s="422"/>
      <c r="U367" s="422"/>
      <c r="V367" s="422"/>
      <c r="W367" s="422"/>
      <c r="X367" s="422"/>
      <c r="Y367" s="422"/>
      <c r="Z367" s="422"/>
      <c r="AA367" s="422"/>
      <c r="AB367" s="422"/>
      <c r="AC367" s="422"/>
      <c r="AD367" s="422"/>
      <c r="AE367" s="422"/>
      <c r="AF367" s="422"/>
    </row>
    <row r="368" spans="2:36" s="245" customFormat="1" ht="15.75" customHeight="1" x14ac:dyDescent="0.3">
      <c r="B368" s="417"/>
      <c r="C368" s="417"/>
      <c r="D368" s="417"/>
      <c r="E368" s="417"/>
      <c r="F368" s="422"/>
      <c r="G368" s="422"/>
      <c r="H368" s="422"/>
      <c r="I368" s="422"/>
      <c r="J368" s="422"/>
      <c r="K368" s="422"/>
      <c r="L368" s="422"/>
      <c r="M368" s="422"/>
      <c r="N368" s="422"/>
      <c r="O368" s="422"/>
      <c r="P368" s="422"/>
      <c r="Q368" s="422"/>
      <c r="R368" s="422"/>
      <c r="S368" s="422"/>
      <c r="T368" s="422"/>
      <c r="U368" s="422"/>
      <c r="V368" s="422"/>
      <c r="W368" s="422"/>
      <c r="X368" s="422"/>
      <c r="Y368" s="422"/>
      <c r="Z368" s="422"/>
      <c r="AA368" s="422"/>
      <c r="AB368" s="422"/>
      <c r="AC368" s="422"/>
      <c r="AD368" s="422"/>
      <c r="AE368" s="422"/>
      <c r="AF368" s="422"/>
    </row>
    <row r="369" spans="2:32" s="245" customFormat="1" ht="15.75" customHeight="1" x14ac:dyDescent="0.3">
      <c r="B369" s="417"/>
      <c r="C369" s="417"/>
      <c r="D369" s="417"/>
      <c r="E369" s="417"/>
      <c r="F369" s="422"/>
      <c r="G369" s="422"/>
      <c r="H369" s="422"/>
      <c r="I369" s="422"/>
      <c r="J369" s="422"/>
      <c r="K369" s="422"/>
      <c r="L369" s="422"/>
      <c r="M369" s="422"/>
      <c r="N369" s="422"/>
      <c r="O369" s="422"/>
      <c r="P369" s="422"/>
      <c r="Q369" s="422"/>
      <c r="R369" s="422"/>
      <c r="S369" s="422"/>
      <c r="T369" s="422"/>
      <c r="U369" s="422"/>
      <c r="V369" s="422"/>
      <c r="W369" s="422"/>
      <c r="X369" s="422"/>
      <c r="Y369" s="422"/>
      <c r="Z369" s="422"/>
      <c r="AA369" s="422"/>
      <c r="AB369" s="422"/>
      <c r="AC369" s="422"/>
      <c r="AD369" s="422"/>
      <c r="AE369" s="422"/>
      <c r="AF369" s="422"/>
    </row>
    <row r="370" spans="2:32" s="245" customFormat="1" ht="11.25" customHeight="1" x14ac:dyDescent="0.3">
      <c r="B370" s="246"/>
      <c r="C370" s="246"/>
      <c r="D370" s="246"/>
      <c r="E370" s="246"/>
      <c r="F370" s="247"/>
      <c r="G370" s="247"/>
      <c r="H370" s="247"/>
      <c r="I370" s="247"/>
      <c r="J370" s="247"/>
      <c r="K370" s="247"/>
      <c r="L370" s="247"/>
      <c r="M370" s="247"/>
      <c r="N370" s="247"/>
      <c r="O370" s="247"/>
      <c r="P370" s="247"/>
      <c r="Q370" s="247"/>
      <c r="R370" s="247"/>
      <c r="S370" s="247"/>
      <c r="T370" s="247"/>
      <c r="U370" s="247"/>
      <c r="V370" s="247"/>
      <c r="W370" s="247"/>
      <c r="X370" s="247"/>
      <c r="Y370" s="247"/>
      <c r="Z370" s="247"/>
      <c r="AA370" s="247"/>
      <c r="AB370" s="247"/>
      <c r="AC370" s="247"/>
      <c r="AD370" s="247"/>
      <c r="AE370" s="247"/>
      <c r="AF370" s="247"/>
    </row>
    <row r="371" spans="2:32" s="245" customFormat="1" ht="15.75" customHeight="1" x14ac:dyDescent="0.3">
      <c r="B371" s="420" t="s">
        <v>171</v>
      </c>
      <c r="C371" s="420"/>
      <c r="D371" s="248"/>
      <c r="E371" s="248"/>
      <c r="F371" s="249" t="s">
        <v>279</v>
      </c>
      <c r="G371" s="250"/>
      <c r="H371" s="250"/>
      <c r="I371" s="250"/>
      <c r="J371" s="250"/>
      <c r="K371" s="250"/>
      <c r="L371" s="250"/>
      <c r="M371" s="250"/>
      <c r="N371" s="250"/>
      <c r="O371" s="250"/>
      <c r="P371" s="250"/>
      <c r="Q371" s="250"/>
      <c r="R371" s="250"/>
      <c r="S371" s="250"/>
      <c r="T371" s="250"/>
      <c r="U371" s="250"/>
      <c r="V371" s="250"/>
      <c r="W371" s="250"/>
      <c r="X371" s="250"/>
      <c r="Y371" s="250"/>
      <c r="Z371" s="250"/>
      <c r="AA371" s="250"/>
      <c r="AB371" s="250"/>
      <c r="AC371" s="250"/>
      <c r="AD371" s="250"/>
      <c r="AE371" s="250"/>
      <c r="AF371" s="250"/>
    </row>
    <row r="372" spans="2:32" s="245" customFormat="1" ht="8.25" customHeight="1" x14ac:dyDescent="0.3">
      <c r="B372" s="251"/>
      <c r="C372" s="251"/>
      <c r="D372" s="251"/>
      <c r="E372" s="251"/>
      <c r="F372" s="252"/>
      <c r="G372" s="252"/>
      <c r="H372" s="252"/>
      <c r="I372" s="252"/>
      <c r="J372" s="252"/>
      <c r="K372" s="252"/>
      <c r="L372" s="252"/>
      <c r="M372" s="252"/>
      <c r="N372" s="252"/>
      <c r="O372" s="252"/>
      <c r="P372" s="252"/>
      <c r="Q372" s="252"/>
      <c r="R372" s="252"/>
      <c r="S372" s="252"/>
      <c r="T372" s="252"/>
      <c r="U372" s="252"/>
      <c r="V372" s="252"/>
      <c r="W372" s="252"/>
      <c r="X372" s="252"/>
      <c r="Y372" s="252"/>
      <c r="Z372" s="252"/>
      <c r="AA372" s="252"/>
      <c r="AB372" s="252"/>
      <c r="AC372" s="252"/>
      <c r="AD372" s="252"/>
      <c r="AE372" s="252"/>
      <c r="AF372" s="252"/>
    </row>
    <row r="373" spans="2:32" s="245" customFormat="1" ht="15.75" customHeight="1" x14ac:dyDescent="0.3">
      <c r="B373" s="248" t="s">
        <v>174</v>
      </c>
      <c r="C373" s="248"/>
      <c r="D373" s="248"/>
      <c r="E373" s="248"/>
      <c r="F373" s="249" t="s">
        <v>210</v>
      </c>
      <c r="G373" s="253"/>
      <c r="H373" s="253"/>
      <c r="I373" s="253"/>
      <c r="J373" s="253"/>
      <c r="K373" s="253"/>
      <c r="L373" s="253"/>
      <c r="M373" s="253"/>
      <c r="N373" s="253"/>
      <c r="O373" s="253"/>
      <c r="P373" s="253"/>
      <c r="Q373" s="127" t="s">
        <v>243</v>
      </c>
      <c r="R373" s="248"/>
      <c r="S373" s="248"/>
      <c r="T373" s="248"/>
      <c r="U373" s="248"/>
      <c r="V373" s="254" t="s">
        <v>280</v>
      </c>
      <c r="W373" s="253"/>
      <c r="X373" s="253"/>
      <c r="Y373" s="253"/>
      <c r="Z373" s="253"/>
      <c r="AA373" s="253"/>
      <c r="AB373" s="253"/>
      <c r="AC373" s="253"/>
      <c r="AD373" s="253"/>
      <c r="AE373" s="253"/>
      <c r="AF373" s="253"/>
    </row>
    <row r="374" spans="2:32" s="245" customFormat="1" ht="7.5" customHeight="1" x14ac:dyDescent="0.3">
      <c r="B374" s="251"/>
      <c r="C374" s="251"/>
      <c r="D374" s="251"/>
      <c r="E374" s="251"/>
      <c r="F374" s="252"/>
      <c r="G374" s="252"/>
      <c r="H374" s="252"/>
      <c r="I374" s="252"/>
      <c r="J374" s="252"/>
      <c r="K374" s="252"/>
      <c r="L374" s="252"/>
      <c r="M374" s="252"/>
      <c r="N374" s="252"/>
      <c r="O374" s="252"/>
      <c r="P374" s="252"/>
      <c r="Q374" s="252"/>
      <c r="R374" s="252"/>
      <c r="S374" s="252"/>
      <c r="T374" s="252"/>
      <c r="U374" s="252"/>
      <c r="V374" s="252"/>
      <c r="W374" s="252"/>
      <c r="X374" s="252"/>
      <c r="Y374" s="252"/>
      <c r="Z374" s="252"/>
      <c r="AA374" s="252"/>
      <c r="AB374" s="252"/>
      <c r="AC374" s="252"/>
      <c r="AD374" s="252"/>
      <c r="AE374" s="252"/>
      <c r="AF374" s="252"/>
    </row>
    <row r="375" spans="2:32" s="245" customFormat="1" ht="15.75" customHeight="1" x14ac:dyDescent="0.3">
      <c r="B375" s="423" t="s">
        <v>172</v>
      </c>
      <c r="C375" s="423"/>
      <c r="D375" s="423"/>
      <c r="E375" s="423"/>
      <c r="F375" s="423"/>
      <c r="G375" s="423"/>
      <c r="H375" s="423"/>
      <c r="I375" s="423"/>
      <c r="J375" s="423"/>
      <c r="K375" s="423"/>
      <c r="L375" s="423"/>
      <c r="M375" s="423"/>
      <c r="N375" s="423"/>
      <c r="O375" s="423"/>
      <c r="P375" s="423"/>
      <c r="Q375" s="423"/>
      <c r="R375" s="423"/>
      <c r="S375" s="423"/>
      <c r="T375" s="423"/>
      <c r="U375" s="423"/>
      <c r="V375" s="423"/>
      <c r="W375" s="423"/>
      <c r="X375" s="423"/>
      <c r="Y375" s="423"/>
      <c r="Z375" s="423"/>
      <c r="AA375" s="423"/>
      <c r="AB375" s="423"/>
      <c r="AC375" s="423"/>
      <c r="AD375" s="423"/>
      <c r="AE375" s="423"/>
      <c r="AF375" s="423"/>
    </row>
    <row r="376" spans="2:32" s="245" customFormat="1" ht="7.5" customHeight="1" x14ac:dyDescent="0.3">
      <c r="B376" s="251"/>
      <c r="C376" s="251"/>
      <c r="D376" s="251"/>
      <c r="E376" s="251"/>
      <c r="F376" s="252"/>
      <c r="G376" s="252"/>
      <c r="H376" s="252"/>
      <c r="I376" s="252"/>
      <c r="J376" s="252"/>
      <c r="K376" s="252"/>
      <c r="L376" s="252"/>
      <c r="M376" s="252"/>
      <c r="N376" s="252"/>
      <c r="O376" s="252"/>
      <c r="P376" s="252"/>
      <c r="Q376" s="252"/>
      <c r="R376" s="252"/>
      <c r="S376" s="252"/>
      <c r="T376" s="252"/>
      <c r="U376" s="252"/>
      <c r="V376" s="252"/>
      <c r="W376" s="252"/>
      <c r="X376" s="252"/>
      <c r="Y376" s="252"/>
      <c r="Z376" s="252"/>
      <c r="AA376" s="252"/>
      <c r="AB376" s="252"/>
      <c r="AC376" s="252"/>
      <c r="AD376" s="252"/>
      <c r="AE376" s="252"/>
      <c r="AF376" s="252"/>
    </row>
    <row r="377" spans="2:32" s="245" customFormat="1" ht="15.75" customHeight="1" x14ac:dyDescent="0.3">
      <c r="B377" s="248" t="s">
        <v>33</v>
      </c>
      <c r="C377" s="248"/>
      <c r="D377" s="248"/>
      <c r="E377" s="248"/>
      <c r="F377" s="253" t="s">
        <v>211</v>
      </c>
      <c r="G377" s="253"/>
      <c r="H377" s="253"/>
      <c r="I377" s="253"/>
      <c r="J377" s="253"/>
      <c r="K377" s="253"/>
      <c r="L377" s="253"/>
      <c r="M377" s="253"/>
      <c r="N377" s="253"/>
      <c r="O377" s="253"/>
      <c r="P377" s="253"/>
      <c r="Q377" s="248" t="s">
        <v>8</v>
      </c>
      <c r="R377" s="248"/>
      <c r="S377" s="248"/>
      <c r="T377" s="248"/>
      <c r="U377" s="248"/>
      <c r="V377" s="255" t="s">
        <v>212</v>
      </c>
      <c r="W377" s="253"/>
      <c r="X377" s="253"/>
      <c r="Y377" s="253"/>
      <c r="Z377" s="253"/>
      <c r="AA377" s="253"/>
      <c r="AB377" s="253"/>
      <c r="AC377" s="253"/>
      <c r="AD377" s="253"/>
      <c r="AE377" s="253"/>
      <c r="AF377" s="253"/>
    </row>
    <row r="378" spans="2:32" s="245" customFormat="1" ht="7.5" customHeight="1" x14ac:dyDescent="0.3">
      <c r="B378" s="251"/>
      <c r="C378" s="251"/>
      <c r="D378" s="251"/>
      <c r="E378" s="251"/>
      <c r="F378" s="252"/>
      <c r="G378" s="252"/>
      <c r="H378" s="252"/>
      <c r="I378" s="252"/>
      <c r="J378" s="252"/>
      <c r="K378" s="252"/>
      <c r="L378" s="252"/>
      <c r="M378" s="252"/>
      <c r="N378" s="252"/>
      <c r="O378" s="252"/>
      <c r="P378" s="252"/>
      <c r="Q378" s="252"/>
      <c r="R378" s="252"/>
      <c r="S378" s="252"/>
      <c r="T378" s="252"/>
      <c r="U378" s="252"/>
      <c r="V378" s="252"/>
      <c r="W378" s="252"/>
      <c r="X378" s="252"/>
      <c r="Y378" s="252"/>
      <c r="Z378" s="252"/>
      <c r="AA378" s="252"/>
      <c r="AB378" s="252"/>
      <c r="AC378" s="252"/>
      <c r="AD378" s="252"/>
      <c r="AE378" s="252"/>
      <c r="AF378" s="252"/>
    </row>
    <row r="379" spans="2:32" s="245" customFormat="1" ht="15.75" customHeight="1" x14ac:dyDescent="0.3">
      <c r="B379" s="248" t="s">
        <v>9</v>
      </c>
      <c r="C379" s="248"/>
      <c r="D379" s="248"/>
      <c r="E379" s="248"/>
      <c r="F379" s="253" t="s">
        <v>281</v>
      </c>
      <c r="G379" s="253"/>
      <c r="H379" s="253"/>
      <c r="I379" s="253"/>
      <c r="J379" s="253"/>
      <c r="K379" s="253"/>
      <c r="L379" s="253"/>
      <c r="M379" s="253"/>
      <c r="N379" s="253"/>
      <c r="O379" s="253"/>
      <c r="P379" s="253"/>
      <c r="Q379" s="248" t="s">
        <v>10</v>
      </c>
      <c r="R379" s="248"/>
      <c r="S379" s="248"/>
      <c r="T379" s="248"/>
      <c r="U379" s="248"/>
      <c r="V379" s="424">
        <v>1009241443</v>
      </c>
      <c r="W379" s="424"/>
      <c r="X379" s="253"/>
      <c r="Y379" s="253"/>
      <c r="Z379" s="253"/>
      <c r="AA379" s="253"/>
      <c r="AB379" s="253"/>
      <c r="AC379" s="253"/>
      <c r="AD379" s="253"/>
      <c r="AE379" s="253"/>
      <c r="AF379" s="253"/>
    </row>
    <row r="380" spans="2:32" s="245" customFormat="1" ht="11.25" customHeight="1" x14ac:dyDescent="0.3">
      <c r="B380" s="246"/>
      <c r="C380" s="246"/>
      <c r="D380" s="246"/>
      <c r="E380" s="246"/>
      <c r="F380" s="247"/>
      <c r="G380" s="247"/>
      <c r="H380" s="247"/>
      <c r="I380" s="247"/>
      <c r="J380" s="247"/>
      <c r="K380" s="247"/>
      <c r="L380" s="247"/>
      <c r="M380" s="247"/>
      <c r="N380" s="247"/>
      <c r="O380" s="247"/>
      <c r="P380" s="247"/>
      <c r="Q380" s="247"/>
      <c r="R380" s="247"/>
      <c r="S380" s="247"/>
      <c r="T380" s="247"/>
      <c r="U380" s="247"/>
      <c r="V380" s="247"/>
      <c r="W380" s="247"/>
      <c r="X380" s="247"/>
      <c r="Y380" s="247"/>
      <c r="Z380" s="247"/>
      <c r="AA380" s="247"/>
      <c r="AB380" s="247"/>
      <c r="AC380" s="247"/>
      <c r="AD380" s="247"/>
      <c r="AE380" s="247"/>
      <c r="AF380" s="247"/>
    </row>
    <row r="381" spans="2:32" s="245" customFormat="1" ht="29.4" customHeight="1" x14ac:dyDescent="0.3">
      <c r="B381" s="235" t="s">
        <v>173</v>
      </c>
      <c r="C381" s="236">
        <v>1</v>
      </c>
      <c r="D381" s="236">
        <v>2</v>
      </c>
      <c r="E381" s="236">
        <v>3</v>
      </c>
      <c r="F381" s="236">
        <v>4</v>
      </c>
      <c r="G381" s="236">
        <v>5</v>
      </c>
      <c r="H381" s="236">
        <v>6</v>
      </c>
      <c r="I381" s="236">
        <v>7</v>
      </c>
      <c r="J381" s="236">
        <v>8</v>
      </c>
      <c r="K381" s="236">
        <v>9</v>
      </c>
      <c r="L381" s="236">
        <v>10</v>
      </c>
      <c r="M381" s="236">
        <v>11</v>
      </c>
      <c r="N381" s="236">
        <v>12</v>
      </c>
      <c r="O381" s="236">
        <v>13</v>
      </c>
      <c r="P381" s="236">
        <v>14</v>
      </c>
      <c r="Q381" s="236">
        <v>15</v>
      </c>
      <c r="R381" s="236">
        <v>16</v>
      </c>
      <c r="S381" s="236">
        <v>17</v>
      </c>
      <c r="T381" s="236">
        <v>18</v>
      </c>
      <c r="U381" s="236">
        <v>19</v>
      </c>
      <c r="V381" s="236">
        <v>20</v>
      </c>
      <c r="W381" s="236">
        <v>21</v>
      </c>
      <c r="X381" s="236">
        <v>22</v>
      </c>
      <c r="Y381" s="236">
        <v>23</v>
      </c>
      <c r="Z381" s="236">
        <v>24</v>
      </c>
      <c r="AA381" s="236">
        <v>25</v>
      </c>
      <c r="AB381" s="236">
        <v>26</v>
      </c>
      <c r="AC381" s="236">
        <v>27</v>
      </c>
      <c r="AD381" s="236">
        <v>28</v>
      </c>
      <c r="AE381" s="236">
        <v>29</v>
      </c>
      <c r="AF381" s="236">
        <v>30</v>
      </c>
    </row>
    <row r="382" spans="2:32" s="256" customFormat="1" x14ac:dyDescent="0.25">
      <c r="B382" s="234">
        <v>0</v>
      </c>
      <c r="C382" s="261">
        <v>7.28</v>
      </c>
      <c r="D382" s="261">
        <v>5.84</v>
      </c>
      <c r="E382" s="261">
        <v>5.32</v>
      </c>
      <c r="F382" s="261">
        <v>5.69</v>
      </c>
      <c r="G382" s="261">
        <v>5.66</v>
      </c>
      <c r="H382" s="261">
        <v>5.45</v>
      </c>
      <c r="I382" s="261">
        <v>6.5</v>
      </c>
      <c r="J382" s="261">
        <v>9.8800000000000008</v>
      </c>
      <c r="K382" s="261">
        <v>5.48</v>
      </c>
      <c r="L382" s="261">
        <v>5.45</v>
      </c>
      <c r="M382" s="261">
        <v>6.5</v>
      </c>
      <c r="N382" s="261">
        <v>7.23</v>
      </c>
      <c r="O382" s="261">
        <v>6</v>
      </c>
      <c r="P382" s="261">
        <v>4.9800000000000004</v>
      </c>
      <c r="Q382" s="261">
        <v>5.21</v>
      </c>
      <c r="R382" s="261">
        <v>5.16</v>
      </c>
      <c r="S382" s="261">
        <v>7.6</v>
      </c>
      <c r="T382" s="261">
        <v>5.58</v>
      </c>
      <c r="U382" s="261">
        <v>4.95</v>
      </c>
      <c r="V382" s="261">
        <v>6</v>
      </c>
      <c r="W382" s="261">
        <v>16.559999999999999</v>
      </c>
      <c r="X382" s="261">
        <v>7.28</v>
      </c>
      <c r="Y382" s="261">
        <v>18.809999999999999</v>
      </c>
      <c r="Z382" s="261">
        <v>14.83</v>
      </c>
      <c r="AA382" s="261">
        <v>12.73</v>
      </c>
      <c r="AB382" s="261">
        <v>6.05</v>
      </c>
      <c r="AC382" s="261">
        <v>14.99</v>
      </c>
      <c r="AD382" s="261" t="s">
        <v>282</v>
      </c>
      <c r="AE382" s="261" t="s">
        <v>282</v>
      </c>
      <c r="AF382" s="261" t="s">
        <v>282</v>
      </c>
    </row>
    <row r="383" spans="2:32" s="256" customFormat="1" x14ac:dyDescent="0.25">
      <c r="B383" s="234">
        <v>4.1666666666666664E-2</v>
      </c>
      <c r="C383" s="261">
        <v>7.1</v>
      </c>
      <c r="D383" s="261">
        <v>5.71</v>
      </c>
      <c r="E383" s="261">
        <v>5.34</v>
      </c>
      <c r="F383" s="261">
        <v>6.24</v>
      </c>
      <c r="G383" s="261">
        <v>5.63</v>
      </c>
      <c r="H383" s="261">
        <v>5.42</v>
      </c>
      <c r="I383" s="261">
        <v>8.17</v>
      </c>
      <c r="J383" s="261">
        <v>6.97</v>
      </c>
      <c r="K383" s="261">
        <v>5.34</v>
      </c>
      <c r="L383" s="261">
        <v>5.55</v>
      </c>
      <c r="M383" s="261">
        <v>5.9</v>
      </c>
      <c r="N383" s="261">
        <v>6.86</v>
      </c>
      <c r="O383" s="261">
        <v>5.76</v>
      </c>
      <c r="P383" s="261">
        <v>5.1100000000000003</v>
      </c>
      <c r="Q383" s="261">
        <v>5.16</v>
      </c>
      <c r="R383" s="261">
        <v>5.95</v>
      </c>
      <c r="S383" s="261">
        <v>5.9</v>
      </c>
      <c r="T383" s="261">
        <v>5.45</v>
      </c>
      <c r="U383" s="261">
        <v>5.16</v>
      </c>
      <c r="V383" s="261">
        <v>13.34</v>
      </c>
      <c r="W383" s="261">
        <v>34.92</v>
      </c>
      <c r="X383" s="261">
        <v>6.65</v>
      </c>
      <c r="Y383" s="261">
        <v>11.63</v>
      </c>
      <c r="Z383" s="261">
        <v>9.64</v>
      </c>
      <c r="AA383" s="261">
        <v>19.989999999999998</v>
      </c>
      <c r="AB383" s="261">
        <v>5.53</v>
      </c>
      <c r="AC383" s="261">
        <v>25.52</v>
      </c>
      <c r="AD383" s="261" t="s">
        <v>282</v>
      </c>
      <c r="AE383" s="261" t="s">
        <v>282</v>
      </c>
      <c r="AF383" s="261" t="s">
        <v>282</v>
      </c>
    </row>
    <row r="384" spans="2:32" s="256" customFormat="1" x14ac:dyDescent="0.25">
      <c r="B384" s="234">
        <v>8.3333333333333329E-2</v>
      </c>
      <c r="C384" s="261">
        <v>7</v>
      </c>
      <c r="D384" s="261">
        <v>5.66</v>
      </c>
      <c r="E384" s="261">
        <v>5.1100000000000003</v>
      </c>
      <c r="F384" s="261">
        <v>5.76</v>
      </c>
      <c r="G384" s="261">
        <v>5.69</v>
      </c>
      <c r="H384" s="261">
        <v>5.29</v>
      </c>
      <c r="I384" s="261">
        <v>6.1</v>
      </c>
      <c r="J384" s="261">
        <v>16.32</v>
      </c>
      <c r="K384" s="261">
        <v>5.29</v>
      </c>
      <c r="L384" s="261">
        <v>5.03</v>
      </c>
      <c r="M384" s="261">
        <v>6.08</v>
      </c>
      <c r="N384" s="261">
        <v>6.34</v>
      </c>
      <c r="O384" s="261">
        <v>5.76</v>
      </c>
      <c r="P384" s="261">
        <v>4.8499999999999996</v>
      </c>
      <c r="Q384" s="261">
        <v>4.93</v>
      </c>
      <c r="R384" s="261">
        <v>12.42</v>
      </c>
      <c r="S384" s="261">
        <v>5.82</v>
      </c>
      <c r="T384" s="261">
        <v>5.45</v>
      </c>
      <c r="U384" s="261">
        <v>4.87</v>
      </c>
      <c r="V384" s="261">
        <v>20.02</v>
      </c>
      <c r="W384" s="261">
        <v>43.94</v>
      </c>
      <c r="X384" s="261">
        <v>6.73</v>
      </c>
      <c r="Y384" s="261">
        <v>10.93</v>
      </c>
      <c r="Z384" s="261">
        <v>7.41</v>
      </c>
      <c r="AA384" s="261">
        <v>24.6</v>
      </c>
      <c r="AB384" s="261">
        <v>6.13</v>
      </c>
      <c r="AC384" s="261">
        <v>24.63</v>
      </c>
      <c r="AD384" s="261" t="s">
        <v>282</v>
      </c>
      <c r="AE384" s="261" t="s">
        <v>282</v>
      </c>
      <c r="AF384" s="261" t="s">
        <v>282</v>
      </c>
    </row>
    <row r="385" spans="2:32" s="256" customFormat="1" x14ac:dyDescent="0.25">
      <c r="B385" s="234">
        <v>0.125</v>
      </c>
      <c r="C385" s="261">
        <v>6.76</v>
      </c>
      <c r="D385" s="261">
        <v>5.32</v>
      </c>
      <c r="E385" s="261">
        <v>5.29</v>
      </c>
      <c r="F385" s="261">
        <v>6.34</v>
      </c>
      <c r="G385" s="261">
        <v>5.32</v>
      </c>
      <c r="H385" s="261">
        <v>5.19</v>
      </c>
      <c r="I385" s="261">
        <v>5.95</v>
      </c>
      <c r="J385" s="261">
        <v>11.66</v>
      </c>
      <c r="K385" s="261">
        <v>5.5</v>
      </c>
      <c r="L385" s="261">
        <v>5.24</v>
      </c>
      <c r="M385" s="261">
        <v>9.6199999999999992</v>
      </c>
      <c r="N385" s="261">
        <v>15.8</v>
      </c>
      <c r="O385" s="261">
        <v>5.92</v>
      </c>
      <c r="P385" s="261">
        <v>4.72</v>
      </c>
      <c r="Q385" s="261">
        <v>4.79</v>
      </c>
      <c r="R385" s="261">
        <v>80.33</v>
      </c>
      <c r="S385" s="261">
        <v>5.34</v>
      </c>
      <c r="T385" s="261">
        <v>4.93</v>
      </c>
      <c r="U385" s="261">
        <v>5.4</v>
      </c>
      <c r="V385" s="261">
        <v>60.08</v>
      </c>
      <c r="W385" s="261">
        <v>58.4</v>
      </c>
      <c r="X385" s="261">
        <v>7.18</v>
      </c>
      <c r="Y385" s="261">
        <v>22.58</v>
      </c>
      <c r="Z385" s="261">
        <v>6.86</v>
      </c>
      <c r="AA385" s="261">
        <v>13.96</v>
      </c>
      <c r="AB385" s="261">
        <v>5.97</v>
      </c>
      <c r="AC385" s="261">
        <v>21.41</v>
      </c>
      <c r="AD385" s="261" t="s">
        <v>282</v>
      </c>
      <c r="AE385" s="261" t="s">
        <v>282</v>
      </c>
      <c r="AF385" s="261" t="s">
        <v>282</v>
      </c>
    </row>
    <row r="386" spans="2:32" s="256" customFormat="1" x14ac:dyDescent="0.25">
      <c r="B386" s="234">
        <v>0.16666666666666666</v>
      </c>
      <c r="C386" s="261">
        <v>6.5</v>
      </c>
      <c r="D386" s="261">
        <v>5.63</v>
      </c>
      <c r="E386" s="261">
        <v>5.48</v>
      </c>
      <c r="F386" s="261">
        <v>5.71</v>
      </c>
      <c r="G386" s="261">
        <v>5.69</v>
      </c>
      <c r="H386" s="261">
        <v>5.03</v>
      </c>
      <c r="I386" s="261">
        <v>6.34</v>
      </c>
      <c r="J386" s="261">
        <v>9.25</v>
      </c>
      <c r="K386" s="261">
        <v>5.84</v>
      </c>
      <c r="L386" s="261">
        <v>5.53</v>
      </c>
      <c r="M386" s="261">
        <v>7.81</v>
      </c>
      <c r="N386" s="261">
        <v>21.69</v>
      </c>
      <c r="O386" s="261">
        <v>5.69</v>
      </c>
      <c r="P386" s="261">
        <v>4.8499999999999996</v>
      </c>
      <c r="Q386" s="261">
        <v>4.6399999999999997</v>
      </c>
      <c r="R386" s="261">
        <v>85.44</v>
      </c>
      <c r="S386" s="261">
        <v>5.48</v>
      </c>
      <c r="T386" s="261">
        <v>5.14</v>
      </c>
      <c r="U386" s="261">
        <v>5.4</v>
      </c>
      <c r="V386" s="261">
        <v>118.29</v>
      </c>
      <c r="W386" s="261">
        <v>19.940000000000001</v>
      </c>
      <c r="X386" s="261">
        <v>8.8800000000000008</v>
      </c>
      <c r="Y386" s="261">
        <v>22.03</v>
      </c>
      <c r="Z386" s="261">
        <v>6.52</v>
      </c>
      <c r="AA386" s="261">
        <v>12.18</v>
      </c>
      <c r="AB386" s="261">
        <v>5.97</v>
      </c>
      <c r="AC386" s="261">
        <v>13.23</v>
      </c>
      <c r="AD386" s="261" t="s">
        <v>282</v>
      </c>
      <c r="AE386" s="261" t="s">
        <v>282</v>
      </c>
      <c r="AF386" s="261" t="s">
        <v>282</v>
      </c>
    </row>
    <row r="387" spans="2:32" s="256" customFormat="1" x14ac:dyDescent="0.25">
      <c r="B387" s="234">
        <v>0.20833333333333334</v>
      </c>
      <c r="C387" s="261">
        <v>6.42</v>
      </c>
      <c r="D387" s="261">
        <v>5.53</v>
      </c>
      <c r="E387" s="261">
        <v>5.63</v>
      </c>
      <c r="F387" s="261">
        <v>12.63</v>
      </c>
      <c r="G387" s="261">
        <v>5.45</v>
      </c>
      <c r="H387" s="261">
        <v>6.63</v>
      </c>
      <c r="I387" s="261">
        <v>6.16</v>
      </c>
      <c r="J387" s="261">
        <v>11.03</v>
      </c>
      <c r="K387" s="261">
        <v>6.1</v>
      </c>
      <c r="L387" s="261">
        <v>10.66</v>
      </c>
      <c r="M387" s="261">
        <v>6.89</v>
      </c>
      <c r="N387" s="261">
        <v>8.57</v>
      </c>
      <c r="O387" s="261">
        <v>6.18</v>
      </c>
      <c r="P387" s="261">
        <v>5.14</v>
      </c>
      <c r="Q387" s="261">
        <v>4.6399999999999997</v>
      </c>
      <c r="R387" s="261">
        <v>16.239999999999998</v>
      </c>
      <c r="S387" s="261">
        <v>5.29</v>
      </c>
      <c r="T387" s="261">
        <v>5.4</v>
      </c>
      <c r="U387" s="261">
        <v>6.03</v>
      </c>
      <c r="V387" s="261">
        <v>37.94</v>
      </c>
      <c r="W387" s="261">
        <v>14.17</v>
      </c>
      <c r="X387" s="261">
        <v>11.4</v>
      </c>
      <c r="Y387" s="261">
        <v>10.48</v>
      </c>
      <c r="Z387" s="261">
        <v>6.34</v>
      </c>
      <c r="AA387" s="261">
        <v>9.2200000000000006</v>
      </c>
      <c r="AB387" s="261">
        <v>6.37</v>
      </c>
      <c r="AC387" s="261">
        <v>9.5399999999999991</v>
      </c>
      <c r="AD387" s="261" t="s">
        <v>282</v>
      </c>
      <c r="AE387" s="261" t="s">
        <v>282</v>
      </c>
      <c r="AF387" s="261" t="s">
        <v>282</v>
      </c>
    </row>
    <row r="388" spans="2:32" s="256" customFormat="1" x14ac:dyDescent="0.25">
      <c r="B388" s="234">
        <v>0.25</v>
      </c>
      <c r="C388" s="261">
        <v>6.34</v>
      </c>
      <c r="D388" s="261">
        <v>5.45</v>
      </c>
      <c r="E388" s="261">
        <v>6.24</v>
      </c>
      <c r="F388" s="261">
        <v>11.97</v>
      </c>
      <c r="G388" s="261">
        <v>5.76</v>
      </c>
      <c r="H388" s="261">
        <v>5.53</v>
      </c>
      <c r="I388" s="261">
        <v>7.02</v>
      </c>
      <c r="J388" s="261">
        <v>11.48</v>
      </c>
      <c r="K388" s="261">
        <v>6.63</v>
      </c>
      <c r="L388" s="261">
        <v>11.08</v>
      </c>
      <c r="M388" s="261">
        <v>7.78</v>
      </c>
      <c r="N388" s="261">
        <v>8.15</v>
      </c>
      <c r="O388" s="261">
        <v>5.66</v>
      </c>
      <c r="P388" s="261">
        <v>6.31</v>
      </c>
      <c r="Q388" s="261">
        <v>4.66</v>
      </c>
      <c r="R388" s="261">
        <v>11.11</v>
      </c>
      <c r="S388" s="261">
        <v>5.34</v>
      </c>
      <c r="T388" s="261">
        <v>5.19</v>
      </c>
      <c r="U388" s="261">
        <v>5.34</v>
      </c>
      <c r="V388" s="261">
        <v>36.81</v>
      </c>
      <c r="W388" s="261">
        <v>12.5</v>
      </c>
      <c r="X388" s="261">
        <v>9.6199999999999992</v>
      </c>
      <c r="Y388" s="261">
        <v>11.34</v>
      </c>
      <c r="Z388" s="261">
        <v>8.49</v>
      </c>
      <c r="AA388" s="261">
        <v>9.8000000000000007</v>
      </c>
      <c r="AB388" s="261">
        <v>5.97</v>
      </c>
      <c r="AC388" s="261">
        <v>9.7200000000000006</v>
      </c>
      <c r="AD388" s="261" t="s">
        <v>282</v>
      </c>
      <c r="AE388" s="261" t="s">
        <v>282</v>
      </c>
      <c r="AF388" s="261" t="s">
        <v>282</v>
      </c>
    </row>
    <row r="389" spans="2:32" s="256" customFormat="1" x14ac:dyDescent="0.25">
      <c r="B389" s="234">
        <v>0.29166666666666669</v>
      </c>
      <c r="C389" s="261">
        <v>6.5</v>
      </c>
      <c r="D389" s="261">
        <v>5.84</v>
      </c>
      <c r="E389" s="261">
        <v>5.4</v>
      </c>
      <c r="F389" s="261">
        <v>11.42</v>
      </c>
      <c r="G389" s="261">
        <v>6.24</v>
      </c>
      <c r="H389" s="261">
        <v>6.68</v>
      </c>
      <c r="I389" s="261">
        <v>31.2</v>
      </c>
      <c r="J389" s="261">
        <v>15.75</v>
      </c>
      <c r="K389" s="261">
        <v>7.76</v>
      </c>
      <c r="L389" s="261">
        <v>98.49</v>
      </c>
      <c r="M389" s="261">
        <v>242.19</v>
      </c>
      <c r="N389" s="261">
        <v>47.21</v>
      </c>
      <c r="O389" s="261">
        <v>5.61</v>
      </c>
      <c r="P389" s="261">
        <v>7.34</v>
      </c>
      <c r="Q389" s="261">
        <v>8.1199999999999992</v>
      </c>
      <c r="R389" s="261">
        <v>10.38</v>
      </c>
      <c r="S389" s="261">
        <v>27.43</v>
      </c>
      <c r="T389" s="261">
        <v>5.4</v>
      </c>
      <c r="U389" s="261">
        <v>5.1100000000000003</v>
      </c>
      <c r="V389" s="261">
        <v>19.440000000000001</v>
      </c>
      <c r="W389" s="261">
        <v>13.65</v>
      </c>
      <c r="X389" s="261">
        <v>17.760000000000002</v>
      </c>
      <c r="Y389" s="261">
        <v>26.44</v>
      </c>
      <c r="Z389" s="261">
        <v>9.5399999999999991</v>
      </c>
      <c r="AA389" s="261">
        <v>13.7</v>
      </c>
      <c r="AB389" s="261">
        <v>6.71</v>
      </c>
      <c r="AC389" s="261">
        <v>28.43</v>
      </c>
      <c r="AD389" s="261" t="s">
        <v>282</v>
      </c>
      <c r="AE389" s="261" t="s">
        <v>282</v>
      </c>
      <c r="AF389" s="261" t="s">
        <v>282</v>
      </c>
    </row>
    <row r="390" spans="2:32" s="256" customFormat="1" x14ac:dyDescent="0.25">
      <c r="B390" s="234">
        <v>0.33333333333333331</v>
      </c>
      <c r="C390" s="261">
        <v>6.1</v>
      </c>
      <c r="D390" s="261">
        <v>5.95</v>
      </c>
      <c r="E390" s="261">
        <v>27.8</v>
      </c>
      <c r="F390" s="261">
        <v>10.9</v>
      </c>
      <c r="G390" s="261">
        <v>64.010000000000005</v>
      </c>
      <c r="H390" s="261">
        <v>10.17</v>
      </c>
      <c r="I390" s="261">
        <v>1472.7</v>
      </c>
      <c r="J390" s="261">
        <v>18.239999999999998</v>
      </c>
      <c r="K390" s="261">
        <v>8.65</v>
      </c>
      <c r="L390" s="261">
        <v>2761.14</v>
      </c>
      <c r="M390" s="261">
        <v>82.5</v>
      </c>
      <c r="N390" s="261">
        <v>43.57</v>
      </c>
      <c r="O390" s="261">
        <v>6.45</v>
      </c>
      <c r="P390" s="261">
        <v>7.39</v>
      </c>
      <c r="Q390" s="261">
        <v>103.73</v>
      </c>
      <c r="R390" s="261">
        <v>28.53</v>
      </c>
      <c r="S390" s="261">
        <v>92.85</v>
      </c>
      <c r="T390" s="261">
        <v>5.27</v>
      </c>
      <c r="U390" s="261">
        <v>4.6900000000000004</v>
      </c>
      <c r="V390" s="261">
        <v>14.86</v>
      </c>
      <c r="W390" s="261">
        <v>28.64</v>
      </c>
      <c r="X390" s="261">
        <v>18.260000000000002</v>
      </c>
      <c r="Y390" s="261">
        <v>16.190000000000001</v>
      </c>
      <c r="Z390" s="261">
        <v>8.1999999999999993</v>
      </c>
      <c r="AA390" s="261">
        <v>37.31</v>
      </c>
      <c r="AB390" s="261">
        <v>6.31</v>
      </c>
      <c r="AC390" s="261" t="s">
        <v>282</v>
      </c>
      <c r="AD390" s="261" t="s">
        <v>282</v>
      </c>
      <c r="AE390" s="261" t="s">
        <v>282</v>
      </c>
      <c r="AF390" s="261" t="s">
        <v>282</v>
      </c>
    </row>
    <row r="391" spans="2:32" s="256" customFormat="1" x14ac:dyDescent="0.25">
      <c r="B391" s="234">
        <v>0.375</v>
      </c>
      <c r="C391" s="261">
        <v>5.69</v>
      </c>
      <c r="D391" s="261">
        <v>5.48</v>
      </c>
      <c r="E391" s="261">
        <v>939.95</v>
      </c>
      <c r="F391" s="261">
        <v>10.93</v>
      </c>
      <c r="G391" s="261">
        <v>620.52</v>
      </c>
      <c r="H391" s="261">
        <v>5.69</v>
      </c>
      <c r="I391" s="261">
        <v>2777.91</v>
      </c>
      <c r="J391" s="261">
        <v>16.95</v>
      </c>
      <c r="K391" s="261">
        <v>7.18</v>
      </c>
      <c r="L391" s="261">
        <v>778.85</v>
      </c>
      <c r="M391" s="261">
        <v>970.71</v>
      </c>
      <c r="N391" s="261">
        <v>14.23</v>
      </c>
      <c r="O391" s="261">
        <v>6.24</v>
      </c>
      <c r="P391" s="261">
        <v>149.88999999999999</v>
      </c>
      <c r="Q391" s="261">
        <v>242.19</v>
      </c>
      <c r="R391" s="261">
        <v>83.45</v>
      </c>
      <c r="S391" s="261">
        <v>27.04</v>
      </c>
      <c r="T391" s="261">
        <v>4.8499999999999996</v>
      </c>
      <c r="U391" s="261">
        <v>4.4800000000000004</v>
      </c>
      <c r="V391" s="261">
        <v>8.91</v>
      </c>
      <c r="W391" s="261">
        <v>40.64</v>
      </c>
      <c r="X391" s="261">
        <v>10.93</v>
      </c>
      <c r="Y391" s="261">
        <v>7.65</v>
      </c>
      <c r="Z391" s="261">
        <v>4.66</v>
      </c>
      <c r="AA391" s="261">
        <v>812.75</v>
      </c>
      <c r="AB391" s="261">
        <v>35.950000000000003</v>
      </c>
      <c r="AC391" s="261" t="s">
        <v>282</v>
      </c>
      <c r="AD391" s="261" t="s">
        <v>282</v>
      </c>
      <c r="AE391" s="261" t="s">
        <v>282</v>
      </c>
      <c r="AF391" s="261" t="s">
        <v>282</v>
      </c>
    </row>
    <row r="392" spans="2:32" s="256" customFormat="1" x14ac:dyDescent="0.25">
      <c r="B392" s="234">
        <v>0.41666666666666669</v>
      </c>
      <c r="C392" s="261">
        <v>8.25</v>
      </c>
      <c r="D392" s="261">
        <v>5.79</v>
      </c>
      <c r="E392" s="261">
        <v>851.71</v>
      </c>
      <c r="F392" s="261">
        <v>5.63</v>
      </c>
      <c r="G392" s="261">
        <v>518.45000000000005</v>
      </c>
      <c r="H392" s="261">
        <v>115.02</v>
      </c>
      <c r="I392" s="261">
        <v>151.91</v>
      </c>
      <c r="J392" s="261">
        <v>12.34</v>
      </c>
      <c r="K392" s="261">
        <v>5.87</v>
      </c>
      <c r="L392" s="261">
        <v>371.44</v>
      </c>
      <c r="M392" s="261">
        <v>272.77</v>
      </c>
      <c r="N392" s="261">
        <v>10.3</v>
      </c>
      <c r="O392" s="261">
        <v>223.33</v>
      </c>
      <c r="P392" s="261">
        <v>90.42</v>
      </c>
      <c r="Q392" s="261">
        <v>7.28</v>
      </c>
      <c r="R392" s="261">
        <v>71.97</v>
      </c>
      <c r="S392" s="261">
        <v>7.68</v>
      </c>
      <c r="T392" s="261">
        <v>4.7699999999999996</v>
      </c>
      <c r="U392" s="261">
        <v>5.21</v>
      </c>
      <c r="V392" s="261">
        <v>7.81</v>
      </c>
      <c r="W392" s="261">
        <v>507.28</v>
      </c>
      <c r="X392" s="261">
        <v>263.64999999999998</v>
      </c>
      <c r="Y392" s="261">
        <v>6.89</v>
      </c>
      <c r="Z392" s="261">
        <v>4.93</v>
      </c>
      <c r="AA392" s="261">
        <v>221.47</v>
      </c>
      <c r="AB392" s="261">
        <v>5.97</v>
      </c>
      <c r="AC392" s="261" t="s">
        <v>282</v>
      </c>
      <c r="AD392" s="261" t="s">
        <v>282</v>
      </c>
      <c r="AE392" s="261" t="s">
        <v>282</v>
      </c>
      <c r="AF392" s="261" t="s">
        <v>282</v>
      </c>
    </row>
    <row r="393" spans="2:32" s="256" customFormat="1" x14ac:dyDescent="0.25">
      <c r="B393" s="234">
        <v>0.45833333333333331</v>
      </c>
      <c r="C393" s="261">
        <v>8.3800000000000008</v>
      </c>
      <c r="D393" s="261">
        <v>5.53</v>
      </c>
      <c r="E393" s="261">
        <v>525.47</v>
      </c>
      <c r="F393" s="261">
        <v>5.19</v>
      </c>
      <c r="G393" s="261">
        <v>188.93</v>
      </c>
      <c r="H393" s="261">
        <v>347.75</v>
      </c>
      <c r="I393" s="261">
        <v>500.68</v>
      </c>
      <c r="J393" s="261">
        <v>15.38</v>
      </c>
      <c r="K393" s="261">
        <v>5.55</v>
      </c>
      <c r="L393" s="261">
        <v>7.76</v>
      </c>
      <c r="M393" s="261">
        <v>40.22</v>
      </c>
      <c r="N393" s="261">
        <v>19.260000000000002</v>
      </c>
      <c r="O393" s="261">
        <v>51.4</v>
      </c>
      <c r="P393" s="261">
        <v>5.14</v>
      </c>
      <c r="Q393" s="261">
        <v>5.21</v>
      </c>
      <c r="R393" s="261">
        <v>38.15</v>
      </c>
      <c r="S393" s="261">
        <v>5.16</v>
      </c>
      <c r="T393" s="261">
        <v>4.7699999999999996</v>
      </c>
      <c r="U393" s="261">
        <v>5.0599999999999996</v>
      </c>
      <c r="V393" s="261">
        <v>5.61</v>
      </c>
      <c r="W393" s="261">
        <v>212.88</v>
      </c>
      <c r="X393" s="261">
        <v>228.75</v>
      </c>
      <c r="Y393" s="261">
        <v>7.15</v>
      </c>
      <c r="Z393" s="261">
        <v>4.72</v>
      </c>
      <c r="AA393" s="261">
        <v>7.39</v>
      </c>
      <c r="AB393" s="261">
        <v>42.5</v>
      </c>
      <c r="AC393" s="261" t="s">
        <v>282</v>
      </c>
      <c r="AD393" s="261" t="s">
        <v>282</v>
      </c>
      <c r="AE393" s="261" t="s">
        <v>282</v>
      </c>
      <c r="AF393" s="261" t="s">
        <v>282</v>
      </c>
    </row>
    <row r="394" spans="2:32" s="256" customFormat="1" x14ac:dyDescent="0.25">
      <c r="B394" s="234">
        <v>0.5</v>
      </c>
      <c r="C394" s="261">
        <v>5.27</v>
      </c>
      <c r="D394" s="261">
        <v>5.37</v>
      </c>
      <c r="E394" s="261">
        <v>37.520000000000003</v>
      </c>
      <c r="F394" s="261">
        <v>5.03</v>
      </c>
      <c r="G394" s="261">
        <v>5.69</v>
      </c>
      <c r="H394" s="261">
        <v>5.69</v>
      </c>
      <c r="I394" s="261">
        <v>950.96</v>
      </c>
      <c r="J394" s="261">
        <v>13.13</v>
      </c>
      <c r="K394" s="261">
        <v>5.29</v>
      </c>
      <c r="L394" s="261">
        <v>6.86</v>
      </c>
      <c r="M394" s="261">
        <v>6.47</v>
      </c>
      <c r="N394" s="261">
        <v>14.33</v>
      </c>
      <c r="O394" s="261">
        <v>5.84</v>
      </c>
      <c r="P394" s="261">
        <v>5.14</v>
      </c>
      <c r="Q394" s="261">
        <v>4.8499999999999996</v>
      </c>
      <c r="R394" s="261">
        <v>9.69</v>
      </c>
      <c r="S394" s="261">
        <v>15.25</v>
      </c>
      <c r="T394" s="261">
        <v>4.6399999999999997</v>
      </c>
      <c r="U394" s="261">
        <v>5.45</v>
      </c>
      <c r="V394" s="261">
        <v>5.48</v>
      </c>
      <c r="W394" s="261">
        <v>23.66</v>
      </c>
      <c r="X394" s="261">
        <v>34.11</v>
      </c>
      <c r="Y394" s="261">
        <v>6.5</v>
      </c>
      <c r="Z394" s="261">
        <v>5.71</v>
      </c>
      <c r="AA394" s="261">
        <v>5.32</v>
      </c>
      <c r="AB394" s="261">
        <v>4.95</v>
      </c>
      <c r="AC394" s="261" t="s">
        <v>282</v>
      </c>
      <c r="AD394" s="261" t="s">
        <v>282</v>
      </c>
      <c r="AE394" s="261" t="s">
        <v>282</v>
      </c>
      <c r="AF394" s="261" t="s">
        <v>282</v>
      </c>
    </row>
    <row r="395" spans="2:32" s="256" customFormat="1" x14ac:dyDescent="0.25">
      <c r="B395" s="234">
        <v>0.54166666666666663</v>
      </c>
      <c r="C395" s="261">
        <v>5.48</v>
      </c>
      <c r="D395" s="261">
        <v>5.32</v>
      </c>
      <c r="E395" s="261">
        <v>6.08</v>
      </c>
      <c r="F395" s="261">
        <v>5.1100000000000003</v>
      </c>
      <c r="G395" s="261">
        <v>5.42</v>
      </c>
      <c r="H395" s="261">
        <v>5.24</v>
      </c>
      <c r="I395" s="261">
        <v>76.03</v>
      </c>
      <c r="J395" s="261">
        <v>9.33</v>
      </c>
      <c r="K395" s="261">
        <v>5.1100000000000003</v>
      </c>
      <c r="L395" s="261">
        <v>6.68</v>
      </c>
      <c r="M395" s="261">
        <v>5.95</v>
      </c>
      <c r="N395" s="261">
        <v>5.29</v>
      </c>
      <c r="O395" s="261">
        <v>5.87</v>
      </c>
      <c r="P395" s="261">
        <v>4.9800000000000004</v>
      </c>
      <c r="Q395" s="261">
        <v>4.8499999999999996</v>
      </c>
      <c r="R395" s="261">
        <v>6.81</v>
      </c>
      <c r="S395" s="261">
        <v>4.95</v>
      </c>
      <c r="T395" s="261">
        <v>4.6100000000000003</v>
      </c>
      <c r="U395" s="261">
        <v>5.21</v>
      </c>
      <c r="V395" s="261">
        <v>5.03</v>
      </c>
      <c r="W395" s="261">
        <v>9.14</v>
      </c>
      <c r="X395" s="261">
        <v>5.48</v>
      </c>
      <c r="Y395" s="261">
        <v>6.29</v>
      </c>
      <c r="Z395" s="261">
        <v>4.5599999999999996</v>
      </c>
      <c r="AA395" s="261">
        <v>4.7699999999999996</v>
      </c>
      <c r="AB395" s="261">
        <v>5.97</v>
      </c>
      <c r="AC395" s="261" t="s">
        <v>282</v>
      </c>
      <c r="AD395" s="261" t="s">
        <v>282</v>
      </c>
      <c r="AE395" s="261" t="s">
        <v>282</v>
      </c>
      <c r="AF395" s="261" t="s">
        <v>282</v>
      </c>
    </row>
    <row r="396" spans="2:32" s="256" customFormat="1" x14ac:dyDescent="0.25">
      <c r="B396" s="234">
        <v>0.58333333333333337</v>
      </c>
      <c r="C396" s="261">
        <v>5.45</v>
      </c>
      <c r="D396" s="261">
        <v>5.1100000000000003</v>
      </c>
      <c r="E396" s="261">
        <v>5.58</v>
      </c>
      <c r="F396" s="261">
        <v>4.9800000000000004</v>
      </c>
      <c r="G396" s="261">
        <v>5.27</v>
      </c>
      <c r="H396" s="261">
        <v>5.27</v>
      </c>
      <c r="I396" s="261">
        <v>22.58</v>
      </c>
      <c r="J396" s="261">
        <v>8.8800000000000008</v>
      </c>
      <c r="K396" s="261">
        <v>4.95</v>
      </c>
      <c r="L396" s="261">
        <v>6.37</v>
      </c>
      <c r="M396" s="261">
        <v>6.05</v>
      </c>
      <c r="N396" s="261">
        <v>5.45</v>
      </c>
      <c r="O396" s="261">
        <v>5.84</v>
      </c>
      <c r="P396" s="261">
        <v>5.53</v>
      </c>
      <c r="Q396" s="261">
        <v>6.03</v>
      </c>
      <c r="R396" s="261">
        <v>6.13</v>
      </c>
      <c r="S396" s="261">
        <v>4.93</v>
      </c>
      <c r="T396" s="261">
        <v>4.53</v>
      </c>
      <c r="U396" s="261">
        <v>4.9800000000000004</v>
      </c>
      <c r="V396" s="261">
        <v>5.03</v>
      </c>
      <c r="W396" s="261">
        <v>5.08</v>
      </c>
      <c r="X396" s="261">
        <v>5.95</v>
      </c>
      <c r="Y396" s="261">
        <v>5.55</v>
      </c>
      <c r="Z396" s="261">
        <v>4.6900000000000004</v>
      </c>
      <c r="AA396" s="261">
        <v>10.69</v>
      </c>
      <c r="AB396" s="261">
        <v>5.79</v>
      </c>
      <c r="AC396" s="261" t="s">
        <v>282</v>
      </c>
      <c r="AD396" s="261" t="s">
        <v>282</v>
      </c>
      <c r="AE396" s="261" t="s">
        <v>282</v>
      </c>
      <c r="AF396" s="261" t="s">
        <v>282</v>
      </c>
    </row>
    <row r="397" spans="2:32" s="256" customFormat="1" x14ac:dyDescent="0.25">
      <c r="B397" s="234">
        <v>0.625</v>
      </c>
      <c r="C397" s="261">
        <v>5.08</v>
      </c>
      <c r="D397" s="261">
        <v>5.53</v>
      </c>
      <c r="E397" s="261">
        <v>5.69</v>
      </c>
      <c r="F397" s="261">
        <v>5</v>
      </c>
      <c r="G397" s="261">
        <v>5.37</v>
      </c>
      <c r="H397" s="261">
        <v>5.48</v>
      </c>
      <c r="I397" s="261">
        <v>9.43</v>
      </c>
      <c r="J397" s="261">
        <v>7.02</v>
      </c>
      <c r="K397" s="261">
        <v>4.93</v>
      </c>
      <c r="L397" s="261">
        <v>7.65</v>
      </c>
      <c r="M397" s="261">
        <v>6.34</v>
      </c>
      <c r="N397" s="261">
        <v>6.03</v>
      </c>
      <c r="O397" s="261">
        <v>5.48</v>
      </c>
      <c r="P397" s="261">
        <v>5.34</v>
      </c>
      <c r="Q397" s="261">
        <v>5.48</v>
      </c>
      <c r="R397" s="261">
        <v>5.21</v>
      </c>
      <c r="S397" s="261">
        <v>5</v>
      </c>
      <c r="T397" s="261">
        <v>4.6399999999999997</v>
      </c>
      <c r="U397" s="261">
        <v>5.19</v>
      </c>
      <c r="V397" s="261">
        <v>5.34</v>
      </c>
      <c r="W397" s="261">
        <v>141.93</v>
      </c>
      <c r="X397" s="261">
        <v>6.16</v>
      </c>
      <c r="Y397" s="261">
        <v>6.13</v>
      </c>
      <c r="Z397" s="261">
        <v>4.9800000000000004</v>
      </c>
      <c r="AA397" s="261">
        <v>4.5599999999999996</v>
      </c>
      <c r="AB397" s="261">
        <v>5.0599999999999996</v>
      </c>
      <c r="AC397" s="261" t="s">
        <v>282</v>
      </c>
      <c r="AD397" s="261" t="s">
        <v>282</v>
      </c>
      <c r="AE397" s="261" t="s">
        <v>282</v>
      </c>
      <c r="AF397" s="261" t="s">
        <v>282</v>
      </c>
    </row>
    <row r="398" spans="2:32" s="256" customFormat="1" x14ac:dyDescent="0.25">
      <c r="B398" s="234">
        <v>0.66666666666666663</v>
      </c>
      <c r="C398" s="261">
        <v>5.5</v>
      </c>
      <c r="D398" s="261">
        <v>5.66</v>
      </c>
      <c r="E398" s="261">
        <v>6.08</v>
      </c>
      <c r="F398" s="261">
        <v>5.45</v>
      </c>
      <c r="G398" s="261">
        <v>5.08</v>
      </c>
      <c r="H398" s="261">
        <v>5.53</v>
      </c>
      <c r="I398" s="261">
        <v>11.84</v>
      </c>
      <c r="J398" s="261">
        <v>7.05</v>
      </c>
      <c r="K398" s="261">
        <v>5.19</v>
      </c>
      <c r="L398" s="261" t="s">
        <v>272</v>
      </c>
      <c r="M398" s="261">
        <v>8.2799999999999994</v>
      </c>
      <c r="N398" s="261">
        <v>6.97</v>
      </c>
      <c r="O398" s="261">
        <v>5.14</v>
      </c>
      <c r="P398" s="261">
        <v>5.08</v>
      </c>
      <c r="Q398" s="261">
        <v>5.61</v>
      </c>
      <c r="R398" s="261">
        <v>5.87</v>
      </c>
      <c r="S398" s="261">
        <v>6.08</v>
      </c>
      <c r="T398" s="261">
        <v>4.72</v>
      </c>
      <c r="U398" s="261">
        <v>5</v>
      </c>
      <c r="V398" s="261">
        <v>5.84</v>
      </c>
      <c r="W398" s="261">
        <v>288.93</v>
      </c>
      <c r="X398" s="261">
        <v>7.99</v>
      </c>
      <c r="Y398" s="261">
        <v>6.08</v>
      </c>
      <c r="Z398" s="261">
        <v>5.45</v>
      </c>
      <c r="AA398" s="261">
        <v>4.82</v>
      </c>
      <c r="AB398" s="261">
        <v>61.78</v>
      </c>
      <c r="AC398" s="261" t="s">
        <v>282</v>
      </c>
      <c r="AD398" s="261" t="s">
        <v>282</v>
      </c>
      <c r="AE398" s="261" t="s">
        <v>282</v>
      </c>
      <c r="AF398" s="261" t="s">
        <v>282</v>
      </c>
    </row>
    <row r="399" spans="2:32" s="256" customFormat="1" x14ac:dyDescent="0.25">
      <c r="B399" s="234">
        <v>0.70833333333333337</v>
      </c>
      <c r="C399" s="261">
        <v>6.16</v>
      </c>
      <c r="D399" s="261">
        <v>5.45</v>
      </c>
      <c r="E399" s="261">
        <v>9.48</v>
      </c>
      <c r="F399" s="261">
        <v>5.92</v>
      </c>
      <c r="G399" s="261">
        <v>5.82</v>
      </c>
      <c r="H399" s="261">
        <v>5.95</v>
      </c>
      <c r="I399" s="261">
        <v>10.35</v>
      </c>
      <c r="J399" s="261">
        <v>6.76</v>
      </c>
      <c r="K399" s="261">
        <v>5.69</v>
      </c>
      <c r="L399" s="261" t="s">
        <v>272</v>
      </c>
      <c r="M399" s="261">
        <v>10.87</v>
      </c>
      <c r="N399" s="261">
        <v>7.07</v>
      </c>
      <c r="O399" s="261">
        <v>5.32</v>
      </c>
      <c r="P399" s="261">
        <v>5.92</v>
      </c>
      <c r="Q399" s="261">
        <v>5.4</v>
      </c>
      <c r="R399" s="261">
        <v>6.37</v>
      </c>
      <c r="S399" s="261">
        <v>7</v>
      </c>
      <c r="T399" s="261">
        <v>4.93</v>
      </c>
      <c r="U399" s="261">
        <v>4.8499999999999996</v>
      </c>
      <c r="V399" s="261">
        <v>6.63</v>
      </c>
      <c r="W399" s="261">
        <v>18.920000000000002</v>
      </c>
      <c r="X399" s="261">
        <v>7.68</v>
      </c>
      <c r="Y399" s="261">
        <v>6.47</v>
      </c>
      <c r="Z399" s="261">
        <v>6.76</v>
      </c>
      <c r="AA399" s="261">
        <v>5.63</v>
      </c>
      <c r="AB399" s="261">
        <v>70.27</v>
      </c>
      <c r="AC399" s="261" t="s">
        <v>282</v>
      </c>
      <c r="AD399" s="261" t="s">
        <v>282</v>
      </c>
      <c r="AE399" s="261" t="s">
        <v>282</v>
      </c>
      <c r="AF399" s="261" t="s">
        <v>282</v>
      </c>
    </row>
    <row r="400" spans="2:32" s="256" customFormat="1" x14ac:dyDescent="0.25">
      <c r="B400" s="234">
        <v>0.75</v>
      </c>
      <c r="C400" s="261">
        <v>6.1</v>
      </c>
      <c r="D400" s="261">
        <v>5.63</v>
      </c>
      <c r="E400" s="261">
        <v>7.57</v>
      </c>
      <c r="F400" s="261">
        <v>6.29</v>
      </c>
      <c r="G400" s="261">
        <v>7</v>
      </c>
      <c r="H400" s="261">
        <v>6.39</v>
      </c>
      <c r="I400" s="261">
        <v>8.8800000000000008</v>
      </c>
      <c r="J400" s="261">
        <v>6.39</v>
      </c>
      <c r="K400" s="261">
        <v>6.24</v>
      </c>
      <c r="L400" s="261">
        <v>13.65</v>
      </c>
      <c r="M400" s="261">
        <v>14.12</v>
      </c>
      <c r="N400" s="261">
        <v>7.65</v>
      </c>
      <c r="O400" s="261">
        <v>5.84</v>
      </c>
      <c r="P400" s="261">
        <v>5.71</v>
      </c>
      <c r="Q400" s="261">
        <v>5.34</v>
      </c>
      <c r="R400" s="261">
        <v>6.24</v>
      </c>
      <c r="S400" s="261">
        <v>6.89</v>
      </c>
      <c r="T400" s="261">
        <v>5.14</v>
      </c>
      <c r="U400" s="261">
        <v>5.29</v>
      </c>
      <c r="V400" s="261">
        <v>225.9</v>
      </c>
      <c r="W400" s="261">
        <v>13.83</v>
      </c>
      <c r="X400" s="261">
        <v>7.15</v>
      </c>
      <c r="Y400" s="261">
        <v>7.1</v>
      </c>
      <c r="Z400" s="261">
        <v>6.94</v>
      </c>
      <c r="AA400" s="261">
        <v>6.1</v>
      </c>
      <c r="AB400" s="261">
        <v>7.83</v>
      </c>
      <c r="AC400" s="261" t="s">
        <v>282</v>
      </c>
      <c r="AD400" s="261" t="s">
        <v>282</v>
      </c>
      <c r="AE400" s="261" t="s">
        <v>282</v>
      </c>
      <c r="AF400" s="261" t="s">
        <v>282</v>
      </c>
    </row>
    <row r="401" spans="2:35" s="256" customFormat="1" x14ac:dyDescent="0.25">
      <c r="B401" s="234">
        <v>0.79166666666666663</v>
      </c>
      <c r="C401" s="261">
        <v>6.03</v>
      </c>
      <c r="D401" s="261">
        <v>5.16</v>
      </c>
      <c r="E401" s="261">
        <v>6.45</v>
      </c>
      <c r="F401" s="261">
        <v>6.1</v>
      </c>
      <c r="G401" s="261">
        <v>7.23</v>
      </c>
      <c r="H401" s="261">
        <v>6.42</v>
      </c>
      <c r="I401" s="261">
        <v>7.34</v>
      </c>
      <c r="J401" s="261">
        <v>6.68</v>
      </c>
      <c r="K401" s="261">
        <v>6.18</v>
      </c>
      <c r="L401" s="261">
        <v>11.69</v>
      </c>
      <c r="M401" s="261">
        <v>13.1</v>
      </c>
      <c r="N401" s="261">
        <v>7.65</v>
      </c>
      <c r="O401" s="261">
        <v>5.9</v>
      </c>
      <c r="P401" s="261">
        <v>5.9</v>
      </c>
      <c r="Q401" s="261">
        <v>5.34</v>
      </c>
      <c r="R401" s="261">
        <v>6.45</v>
      </c>
      <c r="S401" s="261">
        <v>6.47</v>
      </c>
      <c r="T401" s="261">
        <v>5.1100000000000003</v>
      </c>
      <c r="U401" s="261">
        <v>5.1100000000000003</v>
      </c>
      <c r="V401" s="261">
        <v>807.72</v>
      </c>
      <c r="W401" s="261">
        <v>11.48</v>
      </c>
      <c r="X401" s="261">
        <v>6.84</v>
      </c>
      <c r="Y401" s="261">
        <v>6.81</v>
      </c>
      <c r="Z401" s="261">
        <v>6.76</v>
      </c>
      <c r="AA401" s="261">
        <v>6.81</v>
      </c>
      <c r="AB401" s="261">
        <v>7.57</v>
      </c>
      <c r="AC401" s="261" t="s">
        <v>282</v>
      </c>
      <c r="AD401" s="261" t="s">
        <v>282</v>
      </c>
      <c r="AE401" s="261" t="s">
        <v>282</v>
      </c>
      <c r="AF401" s="261" t="s">
        <v>282</v>
      </c>
    </row>
    <row r="402" spans="2:35" s="256" customFormat="1" x14ac:dyDescent="0.25">
      <c r="B402" s="234">
        <v>0.83333333333333337</v>
      </c>
      <c r="C402" s="261">
        <v>5.95</v>
      </c>
      <c r="D402" s="261">
        <v>5.58</v>
      </c>
      <c r="E402" s="261">
        <v>6.21</v>
      </c>
      <c r="F402" s="261">
        <v>5.84</v>
      </c>
      <c r="G402" s="261">
        <v>7.44</v>
      </c>
      <c r="H402" s="261">
        <v>6.18</v>
      </c>
      <c r="I402" s="261">
        <v>7</v>
      </c>
      <c r="J402" s="261">
        <v>6.37</v>
      </c>
      <c r="K402" s="261">
        <v>7.15</v>
      </c>
      <c r="L402" s="261">
        <v>11.19</v>
      </c>
      <c r="M402" s="261">
        <v>10.93</v>
      </c>
      <c r="N402" s="261">
        <v>7</v>
      </c>
      <c r="O402" s="261">
        <v>5.16</v>
      </c>
      <c r="P402" s="261">
        <v>5.58</v>
      </c>
      <c r="Q402" s="261">
        <v>5.0599999999999996</v>
      </c>
      <c r="R402" s="261">
        <v>5.27</v>
      </c>
      <c r="S402" s="261">
        <v>6.24</v>
      </c>
      <c r="T402" s="261">
        <v>5.5</v>
      </c>
      <c r="U402" s="261">
        <v>6.24</v>
      </c>
      <c r="V402" s="261">
        <v>190.71</v>
      </c>
      <c r="W402" s="261">
        <v>9.64</v>
      </c>
      <c r="X402" s="261">
        <v>540.29999999999995</v>
      </c>
      <c r="Y402" s="261">
        <v>6.81</v>
      </c>
      <c r="Z402" s="261">
        <v>6.63</v>
      </c>
      <c r="AA402" s="261">
        <v>6.89</v>
      </c>
      <c r="AB402" s="261">
        <v>31.31</v>
      </c>
      <c r="AC402" s="261" t="s">
        <v>282</v>
      </c>
      <c r="AD402" s="261" t="s">
        <v>282</v>
      </c>
      <c r="AE402" s="261" t="s">
        <v>282</v>
      </c>
      <c r="AF402" s="261" t="s">
        <v>282</v>
      </c>
    </row>
    <row r="403" spans="2:35" s="256" customFormat="1" x14ac:dyDescent="0.25">
      <c r="B403" s="234">
        <v>0.875</v>
      </c>
      <c r="C403" s="261">
        <v>5.84</v>
      </c>
      <c r="D403" s="261">
        <v>5.5</v>
      </c>
      <c r="E403" s="261">
        <v>5.79</v>
      </c>
      <c r="F403" s="261">
        <v>5.69</v>
      </c>
      <c r="G403" s="261">
        <v>6.6</v>
      </c>
      <c r="H403" s="261">
        <v>5.84</v>
      </c>
      <c r="I403" s="261">
        <v>6.47</v>
      </c>
      <c r="J403" s="261">
        <v>6.29</v>
      </c>
      <c r="K403" s="261">
        <v>6.34</v>
      </c>
      <c r="L403" s="261">
        <v>10.4</v>
      </c>
      <c r="M403" s="261">
        <v>8.75</v>
      </c>
      <c r="N403" s="261">
        <v>6.55</v>
      </c>
      <c r="O403" s="261">
        <v>5.19</v>
      </c>
      <c r="P403" s="261">
        <v>5.14</v>
      </c>
      <c r="Q403" s="261">
        <v>5.82</v>
      </c>
      <c r="R403" s="261">
        <v>6.84</v>
      </c>
      <c r="S403" s="261">
        <v>6.13</v>
      </c>
      <c r="T403" s="261">
        <v>5.42</v>
      </c>
      <c r="U403" s="261">
        <v>5.4</v>
      </c>
      <c r="V403" s="261">
        <v>34.92</v>
      </c>
      <c r="W403" s="261">
        <v>10.95</v>
      </c>
      <c r="X403" s="261">
        <v>954.47</v>
      </c>
      <c r="Y403" s="261">
        <v>9.67</v>
      </c>
      <c r="Z403" s="261">
        <v>9.8000000000000007</v>
      </c>
      <c r="AA403" s="261">
        <v>6.94</v>
      </c>
      <c r="AB403" s="261">
        <v>44.93</v>
      </c>
      <c r="AC403" s="261" t="s">
        <v>282</v>
      </c>
      <c r="AD403" s="261" t="s">
        <v>282</v>
      </c>
      <c r="AE403" s="261" t="s">
        <v>282</v>
      </c>
      <c r="AF403" s="261" t="s">
        <v>282</v>
      </c>
    </row>
    <row r="404" spans="2:35" s="256" customFormat="1" x14ac:dyDescent="0.25">
      <c r="B404" s="234">
        <v>0.91666666666666663</v>
      </c>
      <c r="C404" s="261">
        <v>5.82</v>
      </c>
      <c r="D404" s="261">
        <v>5.55</v>
      </c>
      <c r="E404" s="261">
        <v>6.1</v>
      </c>
      <c r="F404" s="261">
        <v>5.66</v>
      </c>
      <c r="G404" s="261">
        <v>6.39</v>
      </c>
      <c r="H404" s="261">
        <v>6</v>
      </c>
      <c r="I404" s="261">
        <v>5.69</v>
      </c>
      <c r="J404" s="261">
        <v>5.84</v>
      </c>
      <c r="K404" s="261">
        <v>5.58</v>
      </c>
      <c r="L404" s="261">
        <v>9.09</v>
      </c>
      <c r="M404" s="261">
        <v>7.99</v>
      </c>
      <c r="N404" s="261">
        <v>6.24</v>
      </c>
      <c r="O404" s="261">
        <v>5.4</v>
      </c>
      <c r="P404" s="261">
        <v>5.21</v>
      </c>
      <c r="Q404" s="261">
        <v>5.61</v>
      </c>
      <c r="R404" s="261">
        <v>6.65</v>
      </c>
      <c r="S404" s="261">
        <v>5.76</v>
      </c>
      <c r="T404" s="261">
        <v>5.16</v>
      </c>
      <c r="U404" s="261">
        <v>5.29</v>
      </c>
      <c r="V404" s="261">
        <v>20.59</v>
      </c>
      <c r="W404" s="261">
        <v>8.86</v>
      </c>
      <c r="X404" s="261">
        <v>68.569999999999993</v>
      </c>
      <c r="Y404" s="261">
        <v>12.79</v>
      </c>
      <c r="Z404" s="261">
        <v>6.16</v>
      </c>
      <c r="AA404" s="261">
        <v>6.79</v>
      </c>
      <c r="AB404" s="261">
        <v>56.12</v>
      </c>
      <c r="AC404" s="261" t="s">
        <v>282</v>
      </c>
      <c r="AD404" s="261" t="s">
        <v>282</v>
      </c>
      <c r="AE404" s="261" t="s">
        <v>282</v>
      </c>
      <c r="AF404" s="261" t="s">
        <v>282</v>
      </c>
    </row>
    <row r="405" spans="2:35" s="256" customFormat="1" x14ac:dyDescent="0.25">
      <c r="B405" s="234">
        <v>0.95833333333333337</v>
      </c>
      <c r="C405" s="261">
        <v>5.58</v>
      </c>
      <c r="D405" s="261">
        <v>5.24</v>
      </c>
      <c r="E405" s="261">
        <v>5.82</v>
      </c>
      <c r="F405" s="261">
        <v>5.82</v>
      </c>
      <c r="G405" s="261">
        <v>5.97</v>
      </c>
      <c r="H405" s="261">
        <v>5.76</v>
      </c>
      <c r="I405" s="261">
        <v>5.84</v>
      </c>
      <c r="J405" s="261">
        <v>5.45</v>
      </c>
      <c r="K405" s="261">
        <v>5.4</v>
      </c>
      <c r="L405" s="261">
        <v>7.76</v>
      </c>
      <c r="M405" s="261">
        <v>7.36</v>
      </c>
      <c r="N405" s="261">
        <v>6.08</v>
      </c>
      <c r="O405" s="261">
        <v>5.24</v>
      </c>
      <c r="P405" s="261">
        <v>5.34</v>
      </c>
      <c r="Q405" s="261">
        <v>5.21</v>
      </c>
      <c r="R405" s="261">
        <v>6.81</v>
      </c>
      <c r="S405" s="261">
        <v>5.69</v>
      </c>
      <c r="T405" s="261">
        <v>4.93</v>
      </c>
      <c r="U405" s="261">
        <v>5.66</v>
      </c>
      <c r="V405" s="261">
        <v>21.43</v>
      </c>
      <c r="W405" s="261">
        <v>7.57</v>
      </c>
      <c r="X405" s="261">
        <v>29.87</v>
      </c>
      <c r="Y405" s="261">
        <v>35.21</v>
      </c>
      <c r="Z405" s="261">
        <v>6.21</v>
      </c>
      <c r="AA405" s="261">
        <v>6.24</v>
      </c>
      <c r="AB405" s="261">
        <v>16.22</v>
      </c>
      <c r="AC405" s="261" t="s">
        <v>282</v>
      </c>
      <c r="AD405" s="261" t="s">
        <v>282</v>
      </c>
      <c r="AE405" s="261" t="s">
        <v>282</v>
      </c>
      <c r="AF405" s="261" t="s">
        <v>282</v>
      </c>
    </row>
    <row r="406" spans="2:35" s="257" customFormat="1" ht="33" customHeight="1" x14ac:dyDescent="0.3">
      <c r="B406" s="235" t="s">
        <v>221</v>
      </c>
      <c r="C406" s="264">
        <v>6.3</v>
      </c>
      <c r="D406" s="264">
        <v>5.5</v>
      </c>
      <c r="E406" s="264">
        <v>104</v>
      </c>
      <c r="F406" s="264">
        <v>6.9</v>
      </c>
      <c r="G406" s="264">
        <v>62.9</v>
      </c>
      <c r="H406" s="264">
        <v>24.7</v>
      </c>
      <c r="I406" s="264">
        <v>254.3</v>
      </c>
      <c r="J406" s="264">
        <v>10.199999999999999</v>
      </c>
      <c r="K406" s="264">
        <v>6</v>
      </c>
      <c r="L406" s="264">
        <v>189</v>
      </c>
      <c r="M406" s="264">
        <v>73.5</v>
      </c>
      <c r="N406" s="264">
        <v>12.3</v>
      </c>
      <c r="O406" s="264">
        <v>16.7</v>
      </c>
      <c r="P406" s="264">
        <v>15</v>
      </c>
      <c r="Q406" s="264">
        <v>19.399999999999999</v>
      </c>
      <c r="R406" s="264">
        <v>22</v>
      </c>
      <c r="S406" s="264">
        <v>11.7</v>
      </c>
      <c r="T406" s="264">
        <v>5.0999999999999996</v>
      </c>
      <c r="U406" s="264">
        <v>5.2</v>
      </c>
      <c r="V406" s="264">
        <v>70.2</v>
      </c>
      <c r="W406" s="264">
        <v>64.7</v>
      </c>
      <c r="X406" s="264">
        <v>94.7</v>
      </c>
      <c r="Y406" s="264">
        <v>12</v>
      </c>
      <c r="Z406" s="264">
        <v>6.9</v>
      </c>
      <c r="AA406" s="264">
        <v>52.9</v>
      </c>
      <c r="AB406" s="264">
        <v>19.100000000000001</v>
      </c>
      <c r="AC406" s="264" t="s">
        <v>282</v>
      </c>
      <c r="AD406" s="264" t="s">
        <v>282</v>
      </c>
      <c r="AE406" s="264" t="s">
        <v>282</v>
      </c>
      <c r="AF406" s="264" t="s">
        <v>282</v>
      </c>
      <c r="AG406" s="258"/>
      <c r="AH406" s="258"/>
      <c r="AI406" s="258"/>
    </row>
    <row r="407" spans="2:35" s="257" customFormat="1" ht="27" customHeight="1" x14ac:dyDescent="0.3">
      <c r="B407" s="235" t="s">
        <v>216</v>
      </c>
      <c r="C407" s="425" t="s">
        <v>217</v>
      </c>
      <c r="D407" s="425"/>
      <c r="E407" s="425"/>
      <c r="F407" s="425"/>
      <c r="G407" s="425"/>
      <c r="H407" s="425"/>
      <c r="I407" s="425"/>
      <c r="J407" s="425"/>
      <c r="K407" s="425"/>
      <c r="L407" s="425"/>
      <c r="M407" s="425"/>
      <c r="N407" s="425"/>
      <c r="O407" s="425"/>
      <c r="P407" s="425"/>
      <c r="Q407" s="425"/>
      <c r="R407" s="425"/>
      <c r="S407" s="425"/>
      <c r="T407" s="425"/>
      <c r="U407" s="425"/>
      <c r="V407" s="425"/>
      <c r="W407" s="425"/>
      <c r="X407" s="425"/>
      <c r="Y407" s="425"/>
      <c r="Z407" s="425"/>
      <c r="AA407" s="425"/>
      <c r="AB407" s="425"/>
      <c r="AC407" s="425"/>
      <c r="AD407" s="425"/>
      <c r="AE407" s="425"/>
      <c r="AF407" s="425"/>
    </row>
    <row r="408" spans="2:35" s="245" customFormat="1" ht="12" customHeight="1" x14ac:dyDescent="0.3">
      <c r="B408" s="262" t="s">
        <v>276</v>
      </c>
    </row>
    <row r="409" spans="2:35" s="245" customFormat="1" ht="12" customHeight="1" x14ac:dyDescent="0.3">
      <c r="B409" s="265" t="s">
        <v>283</v>
      </c>
    </row>
    <row r="410" spans="2:35" s="245" customFormat="1" ht="12" customHeight="1" x14ac:dyDescent="0.3">
      <c r="B410" s="262"/>
    </row>
    <row r="411" spans="2:35" s="245" customFormat="1" ht="15.75" customHeight="1" x14ac:dyDescent="0.3"/>
    <row r="412" spans="2:35" s="245" customFormat="1" ht="15.75" customHeight="1" x14ac:dyDescent="0.3">
      <c r="B412" s="417"/>
      <c r="C412" s="417"/>
      <c r="D412" s="417"/>
      <c r="E412" s="417"/>
      <c r="F412" s="422" t="s">
        <v>345</v>
      </c>
      <c r="G412" s="422"/>
      <c r="H412" s="422"/>
      <c r="I412" s="422"/>
      <c r="J412" s="422"/>
      <c r="K412" s="422"/>
      <c r="L412" s="422"/>
      <c r="M412" s="422"/>
      <c r="N412" s="422"/>
      <c r="O412" s="422"/>
      <c r="P412" s="422"/>
      <c r="Q412" s="422"/>
      <c r="R412" s="422"/>
      <c r="S412" s="422"/>
      <c r="T412" s="422"/>
      <c r="U412" s="422"/>
      <c r="V412" s="422"/>
      <c r="W412" s="422"/>
      <c r="X412" s="422"/>
      <c r="Y412" s="422"/>
      <c r="Z412" s="422"/>
      <c r="AA412" s="422"/>
      <c r="AB412" s="422"/>
      <c r="AC412" s="422"/>
      <c r="AD412" s="422"/>
      <c r="AE412" s="422"/>
      <c r="AF412" s="422"/>
    </row>
    <row r="413" spans="2:35" s="245" customFormat="1" ht="15.75" customHeight="1" x14ac:dyDescent="0.3">
      <c r="B413" s="417"/>
      <c r="C413" s="417"/>
      <c r="D413" s="417"/>
      <c r="E413" s="417"/>
      <c r="F413" s="422"/>
      <c r="G413" s="422"/>
      <c r="H413" s="422"/>
      <c r="I413" s="422"/>
      <c r="J413" s="422"/>
      <c r="K413" s="422"/>
      <c r="L413" s="422"/>
      <c r="M413" s="422"/>
      <c r="N413" s="422"/>
      <c r="O413" s="422"/>
      <c r="P413" s="422"/>
      <c r="Q413" s="422"/>
      <c r="R413" s="422"/>
      <c r="S413" s="422"/>
      <c r="T413" s="422"/>
      <c r="U413" s="422"/>
      <c r="V413" s="422"/>
      <c r="W413" s="422"/>
      <c r="X413" s="422"/>
      <c r="Y413" s="422"/>
      <c r="Z413" s="422"/>
      <c r="AA413" s="422"/>
      <c r="AB413" s="422"/>
      <c r="AC413" s="422"/>
      <c r="AD413" s="422"/>
      <c r="AE413" s="422"/>
      <c r="AF413" s="422"/>
    </row>
    <row r="414" spans="2:35" s="245" customFormat="1" ht="15.75" customHeight="1" x14ac:dyDescent="0.3">
      <c r="B414" s="417"/>
      <c r="C414" s="417"/>
      <c r="D414" s="417"/>
      <c r="E414" s="417"/>
      <c r="F414" s="422"/>
      <c r="G414" s="422"/>
      <c r="H414" s="422"/>
      <c r="I414" s="422"/>
      <c r="J414" s="422"/>
      <c r="K414" s="422"/>
      <c r="L414" s="422"/>
      <c r="M414" s="422"/>
      <c r="N414" s="422"/>
      <c r="O414" s="422"/>
      <c r="P414" s="422"/>
      <c r="Q414" s="422"/>
      <c r="R414" s="422"/>
      <c r="S414" s="422"/>
      <c r="T414" s="422"/>
      <c r="U414" s="422"/>
      <c r="V414" s="422"/>
      <c r="W414" s="422"/>
      <c r="X414" s="422"/>
      <c r="Y414" s="422"/>
      <c r="Z414" s="422"/>
      <c r="AA414" s="422"/>
      <c r="AB414" s="422"/>
      <c r="AC414" s="422"/>
      <c r="AD414" s="422"/>
      <c r="AE414" s="422"/>
      <c r="AF414" s="422"/>
    </row>
    <row r="415" spans="2:35" s="245" customFormat="1" ht="11.25" customHeight="1" x14ac:dyDescent="0.3">
      <c r="B415" s="246"/>
      <c r="C415" s="246"/>
      <c r="D415" s="246"/>
      <c r="E415" s="246"/>
      <c r="F415" s="247"/>
      <c r="G415" s="247"/>
      <c r="H415" s="247"/>
      <c r="I415" s="247"/>
      <c r="J415" s="247"/>
      <c r="K415" s="247"/>
      <c r="L415" s="247"/>
      <c r="M415" s="247"/>
      <c r="N415" s="247"/>
      <c r="O415" s="247"/>
      <c r="P415" s="247"/>
      <c r="Q415" s="247"/>
      <c r="R415" s="247"/>
      <c r="S415" s="247"/>
      <c r="T415" s="247"/>
      <c r="U415" s="247"/>
      <c r="V415" s="247"/>
      <c r="W415" s="247"/>
      <c r="X415" s="247"/>
      <c r="Y415" s="247"/>
      <c r="Z415" s="247"/>
      <c r="AA415" s="247"/>
      <c r="AB415" s="247"/>
      <c r="AC415" s="247"/>
      <c r="AD415" s="247"/>
      <c r="AE415" s="247"/>
      <c r="AF415" s="247"/>
    </row>
    <row r="416" spans="2:35" s="245" customFormat="1" ht="15.75" customHeight="1" x14ac:dyDescent="0.3">
      <c r="B416" s="420" t="s">
        <v>171</v>
      </c>
      <c r="C416" s="420"/>
      <c r="D416" s="248"/>
      <c r="E416" s="248"/>
      <c r="F416" s="249" t="s">
        <v>284</v>
      </c>
      <c r="G416" s="250"/>
      <c r="H416" s="250"/>
      <c r="I416" s="250"/>
      <c r="J416" s="250"/>
      <c r="K416" s="250"/>
      <c r="L416" s="250"/>
      <c r="M416" s="250"/>
      <c r="N416" s="250"/>
      <c r="O416" s="250"/>
      <c r="P416" s="250"/>
      <c r="Q416" s="250"/>
      <c r="R416" s="250"/>
      <c r="S416" s="250"/>
      <c r="T416" s="250"/>
      <c r="U416" s="250"/>
      <c r="V416" s="250"/>
      <c r="W416" s="250"/>
      <c r="X416" s="250"/>
      <c r="Y416" s="250"/>
      <c r="Z416" s="250"/>
      <c r="AA416" s="250"/>
      <c r="AB416" s="250"/>
      <c r="AC416" s="250"/>
      <c r="AD416" s="250"/>
      <c r="AE416" s="250"/>
      <c r="AF416" s="250"/>
    </row>
    <row r="417" spans="2:33" s="245" customFormat="1" ht="8.25" customHeight="1" x14ac:dyDescent="0.3">
      <c r="B417" s="251"/>
      <c r="C417" s="251"/>
      <c r="D417" s="251"/>
      <c r="E417" s="251"/>
      <c r="F417" s="252"/>
      <c r="G417" s="252"/>
      <c r="H417" s="252"/>
      <c r="I417" s="252"/>
      <c r="J417" s="252"/>
      <c r="K417" s="252"/>
      <c r="L417" s="252"/>
      <c r="M417" s="252"/>
      <c r="N417" s="252"/>
      <c r="O417" s="252"/>
      <c r="P417" s="252"/>
      <c r="Q417" s="252"/>
      <c r="R417" s="252"/>
      <c r="S417" s="252"/>
      <c r="T417" s="252"/>
      <c r="U417" s="252"/>
      <c r="V417" s="252"/>
      <c r="W417" s="252"/>
      <c r="X417" s="252"/>
      <c r="Y417" s="252"/>
      <c r="Z417" s="252"/>
      <c r="AA417" s="252"/>
      <c r="AB417" s="252"/>
      <c r="AC417" s="252"/>
      <c r="AD417" s="252"/>
      <c r="AE417" s="252"/>
      <c r="AF417" s="252"/>
    </row>
    <row r="418" spans="2:33" s="245" customFormat="1" ht="15.75" customHeight="1" x14ac:dyDescent="0.3">
      <c r="B418" s="248" t="s">
        <v>174</v>
      </c>
      <c r="C418" s="248"/>
      <c r="D418" s="248"/>
      <c r="E418" s="248"/>
      <c r="F418" s="249" t="s">
        <v>210</v>
      </c>
      <c r="G418" s="253"/>
      <c r="H418" s="253"/>
      <c r="I418" s="253"/>
      <c r="J418" s="253"/>
      <c r="K418" s="253"/>
      <c r="L418" s="253"/>
      <c r="M418" s="253"/>
      <c r="N418" s="253"/>
      <c r="O418" s="253"/>
      <c r="P418" s="253"/>
      <c r="Q418" s="127" t="s">
        <v>243</v>
      </c>
      <c r="R418" s="248"/>
      <c r="S418" s="248"/>
      <c r="T418" s="248"/>
      <c r="U418" s="248"/>
      <c r="V418" s="254" t="s">
        <v>280</v>
      </c>
      <c r="W418" s="253"/>
      <c r="X418" s="253"/>
      <c r="Y418" s="253"/>
      <c r="Z418" s="253"/>
      <c r="AA418" s="253"/>
      <c r="AB418" s="253"/>
      <c r="AC418" s="253"/>
      <c r="AD418" s="253"/>
      <c r="AE418" s="253"/>
      <c r="AF418" s="253"/>
    </row>
    <row r="419" spans="2:33" s="245" customFormat="1" ht="7.5" customHeight="1" x14ac:dyDescent="0.3">
      <c r="B419" s="251"/>
      <c r="C419" s="251"/>
      <c r="D419" s="251"/>
      <c r="E419" s="251"/>
      <c r="F419" s="252"/>
      <c r="G419" s="252"/>
      <c r="H419" s="252"/>
      <c r="I419" s="252"/>
      <c r="J419" s="252"/>
      <c r="K419" s="252"/>
      <c r="L419" s="252"/>
      <c r="M419" s="252"/>
      <c r="N419" s="252"/>
      <c r="O419" s="252"/>
      <c r="P419" s="252"/>
      <c r="Q419" s="252"/>
      <c r="R419" s="252"/>
      <c r="S419" s="252"/>
      <c r="T419" s="252"/>
      <c r="U419" s="252"/>
      <c r="V419" s="252"/>
      <c r="W419" s="252"/>
      <c r="X419" s="252"/>
      <c r="Y419" s="252"/>
      <c r="Z419" s="252"/>
      <c r="AA419" s="252"/>
      <c r="AB419" s="252"/>
      <c r="AC419" s="252"/>
      <c r="AD419" s="252"/>
      <c r="AE419" s="252"/>
      <c r="AF419" s="252"/>
    </row>
    <row r="420" spans="2:33" s="245" customFormat="1" ht="15.75" customHeight="1" x14ac:dyDescent="0.3">
      <c r="B420" s="423" t="s">
        <v>172</v>
      </c>
      <c r="C420" s="423"/>
      <c r="D420" s="423"/>
      <c r="E420" s="423"/>
      <c r="F420" s="423"/>
      <c r="G420" s="423"/>
      <c r="H420" s="423"/>
      <c r="I420" s="423"/>
      <c r="J420" s="423"/>
      <c r="K420" s="423"/>
      <c r="L420" s="423"/>
      <c r="M420" s="423"/>
      <c r="N420" s="423"/>
      <c r="O420" s="423"/>
      <c r="P420" s="423"/>
      <c r="Q420" s="423"/>
      <c r="R420" s="423"/>
      <c r="S420" s="423"/>
      <c r="T420" s="423"/>
      <c r="U420" s="423"/>
      <c r="V420" s="423"/>
      <c r="W420" s="423"/>
      <c r="X420" s="423"/>
      <c r="Y420" s="423"/>
      <c r="Z420" s="423"/>
      <c r="AA420" s="423"/>
      <c r="AB420" s="423"/>
      <c r="AC420" s="423"/>
      <c r="AD420" s="423"/>
      <c r="AE420" s="423"/>
      <c r="AF420" s="423"/>
    </row>
    <row r="421" spans="2:33" s="245" customFormat="1" ht="7.5" customHeight="1" x14ac:dyDescent="0.3">
      <c r="B421" s="251"/>
      <c r="C421" s="251"/>
      <c r="D421" s="251"/>
      <c r="E421" s="251"/>
      <c r="F421" s="252"/>
      <c r="G421" s="252"/>
      <c r="H421" s="252"/>
      <c r="I421" s="252"/>
      <c r="J421" s="252"/>
      <c r="K421" s="252"/>
      <c r="L421" s="252"/>
      <c r="M421" s="252"/>
      <c r="N421" s="252"/>
      <c r="O421" s="252"/>
      <c r="P421" s="252"/>
      <c r="Q421" s="252"/>
      <c r="R421" s="252"/>
      <c r="S421" s="252"/>
      <c r="T421" s="252"/>
      <c r="U421" s="252"/>
      <c r="V421" s="252"/>
      <c r="W421" s="252"/>
      <c r="X421" s="252"/>
      <c r="Y421" s="252"/>
      <c r="Z421" s="252"/>
      <c r="AA421" s="252"/>
      <c r="AB421" s="252"/>
      <c r="AC421" s="252"/>
      <c r="AD421" s="252"/>
      <c r="AE421" s="252"/>
      <c r="AF421" s="252"/>
    </row>
    <row r="422" spans="2:33" s="245" customFormat="1" ht="15.75" customHeight="1" x14ac:dyDescent="0.3">
      <c r="B422" s="248" t="s">
        <v>33</v>
      </c>
      <c r="C422" s="248"/>
      <c r="D422" s="248"/>
      <c r="E422" s="248"/>
      <c r="F422" s="253" t="s">
        <v>211</v>
      </c>
      <c r="G422" s="253"/>
      <c r="H422" s="253"/>
      <c r="I422" s="253"/>
      <c r="J422" s="253"/>
      <c r="K422" s="253"/>
      <c r="L422" s="253"/>
      <c r="M422" s="253"/>
      <c r="N422" s="253"/>
      <c r="O422" s="253"/>
      <c r="P422" s="253"/>
      <c r="Q422" s="248" t="s">
        <v>8</v>
      </c>
      <c r="R422" s="248"/>
      <c r="S422" s="248"/>
      <c r="T422" s="248"/>
      <c r="U422" s="248"/>
      <c r="V422" s="255" t="s">
        <v>212</v>
      </c>
      <c r="W422" s="253"/>
      <c r="X422" s="253"/>
      <c r="Y422" s="253"/>
      <c r="Z422" s="253"/>
      <c r="AA422" s="253"/>
      <c r="AB422" s="253"/>
      <c r="AC422" s="253"/>
      <c r="AD422" s="253"/>
      <c r="AE422" s="253"/>
      <c r="AF422" s="253"/>
    </row>
    <row r="423" spans="2:33" s="245" customFormat="1" ht="7.5" customHeight="1" x14ac:dyDescent="0.3">
      <c r="B423" s="251"/>
      <c r="C423" s="251"/>
      <c r="D423" s="251"/>
      <c r="E423" s="251"/>
      <c r="F423" s="252"/>
      <c r="G423" s="252"/>
      <c r="H423" s="252"/>
      <c r="I423" s="252"/>
      <c r="J423" s="252"/>
      <c r="K423" s="252"/>
      <c r="L423" s="252"/>
      <c r="M423" s="252"/>
      <c r="N423" s="252"/>
      <c r="O423" s="252"/>
      <c r="P423" s="252"/>
      <c r="Q423" s="252"/>
      <c r="R423" s="252"/>
      <c r="S423" s="252"/>
      <c r="T423" s="252"/>
      <c r="U423" s="252"/>
      <c r="V423" s="252"/>
      <c r="W423" s="252"/>
      <c r="X423" s="252"/>
      <c r="Y423" s="252"/>
      <c r="Z423" s="252"/>
      <c r="AA423" s="252"/>
      <c r="AB423" s="252"/>
      <c r="AC423" s="252"/>
      <c r="AD423" s="252"/>
      <c r="AE423" s="252"/>
      <c r="AF423" s="252"/>
    </row>
    <row r="424" spans="2:33" s="245" customFormat="1" ht="15.75" customHeight="1" x14ac:dyDescent="0.3">
      <c r="B424" s="248" t="s">
        <v>9</v>
      </c>
      <c r="C424" s="248"/>
      <c r="D424" s="248"/>
      <c r="E424" s="248"/>
      <c r="F424" s="253" t="s">
        <v>281</v>
      </c>
      <c r="G424" s="253"/>
      <c r="H424" s="253"/>
      <c r="I424" s="253"/>
      <c r="J424" s="253"/>
      <c r="K424" s="253"/>
      <c r="L424" s="253"/>
      <c r="M424" s="253"/>
      <c r="N424" s="253"/>
      <c r="O424" s="253"/>
      <c r="P424" s="253"/>
      <c r="Q424" s="248" t="s">
        <v>10</v>
      </c>
      <c r="R424" s="248"/>
      <c r="S424" s="248"/>
      <c r="T424" s="248"/>
      <c r="U424" s="248"/>
      <c r="V424" s="424">
        <v>1009241443</v>
      </c>
      <c r="W424" s="424"/>
      <c r="X424" s="253"/>
      <c r="Y424" s="253"/>
      <c r="Z424" s="253"/>
      <c r="AA424" s="253"/>
      <c r="AB424" s="253"/>
      <c r="AC424" s="253"/>
      <c r="AD424" s="253"/>
      <c r="AE424" s="253"/>
      <c r="AF424" s="253"/>
    </row>
    <row r="425" spans="2:33" s="245" customFormat="1" ht="11.25" customHeight="1" x14ac:dyDescent="0.3">
      <c r="B425" s="246"/>
      <c r="C425" s="246"/>
      <c r="D425" s="246"/>
      <c r="E425" s="246"/>
      <c r="F425" s="247"/>
      <c r="G425" s="247"/>
      <c r="H425" s="247"/>
      <c r="I425" s="247"/>
      <c r="J425" s="247"/>
      <c r="K425" s="247"/>
      <c r="L425" s="247"/>
      <c r="M425" s="247"/>
      <c r="N425" s="247"/>
      <c r="O425" s="247"/>
      <c r="P425" s="247"/>
      <c r="Q425" s="247"/>
      <c r="R425" s="247"/>
      <c r="S425" s="247"/>
      <c r="T425" s="247"/>
      <c r="U425" s="247"/>
      <c r="V425" s="247"/>
      <c r="W425" s="247"/>
      <c r="X425" s="247"/>
      <c r="Y425" s="247"/>
      <c r="Z425" s="247"/>
      <c r="AA425" s="247"/>
      <c r="AB425" s="247"/>
      <c r="AC425" s="247"/>
      <c r="AD425" s="247"/>
      <c r="AE425" s="247"/>
      <c r="AF425" s="247"/>
    </row>
    <row r="426" spans="2:33" s="245" customFormat="1" ht="29.4" customHeight="1" x14ac:dyDescent="0.3">
      <c r="B426" s="235" t="s">
        <v>173</v>
      </c>
      <c r="C426" s="236">
        <v>1</v>
      </c>
      <c r="D426" s="236">
        <v>2</v>
      </c>
      <c r="E426" s="236">
        <v>3</v>
      </c>
      <c r="F426" s="236">
        <v>4</v>
      </c>
      <c r="G426" s="236">
        <v>5</v>
      </c>
      <c r="H426" s="236">
        <v>6</v>
      </c>
      <c r="I426" s="236">
        <v>7</v>
      </c>
      <c r="J426" s="236">
        <v>8</v>
      </c>
      <c r="K426" s="236">
        <v>9</v>
      </c>
      <c r="L426" s="236">
        <v>10</v>
      </c>
      <c r="M426" s="236">
        <v>11</v>
      </c>
      <c r="N426" s="236">
        <v>12</v>
      </c>
      <c r="O426" s="236">
        <v>13</v>
      </c>
      <c r="P426" s="236">
        <v>14</v>
      </c>
      <c r="Q426" s="236">
        <v>15</v>
      </c>
      <c r="R426" s="236">
        <v>16</v>
      </c>
      <c r="S426" s="236">
        <v>17</v>
      </c>
      <c r="T426" s="236">
        <v>18</v>
      </c>
      <c r="U426" s="236">
        <v>19</v>
      </c>
      <c r="V426" s="236">
        <v>20</v>
      </c>
      <c r="W426" s="236">
        <v>21</v>
      </c>
      <c r="X426" s="236">
        <v>22</v>
      </c>
      <c r="Y426" s="236">
        <v>23</v>
      </c>
      <c r="Z426" s="236">
        <v>24</v>
      </c>
      <c r="AA426" s="236">
        <v>25</v>
      </c>
      <c r="AB426" s="236">
        <v>26</v>
      </c>
      <c r="AC426" s="236">
        <v>27</v>
      </c>
      <c r="AD426" s="236">
        <v>28</v>
      </c>
      <c r="AE426" s="236">
        <v>29</v>
      </c>
      <c r="AF426" s="236">
        <v>30</v>
      </c>
      <c r="AG426" s="236">
        <v>31</v>
      </c>
    </row>
    <row r="427" spans="2:33" s="256" customFormat="1" x14ac:dyDescent="0.25">
      <c r="B427" s="234">
        <v>0</v>
      </c>
      <c r="C427" s="261" t="s">
        <v>282</v>
      </c>
      <c r="D427" s="261" t="s">
        <v>282</v>
      </c>
      <c r="E427" s="261">
        <v>10.87</v>
      </c>
      <c r="F427" s="261">
        <v>10.69</v>
      </c>
      <c r="G427" s="261">
        <v>18.18</v>
      </c>
      <c r="H427" s="261">
        <v>9.3800000000000008</v>
      </c>
      <c r="I427" s="261">
        <v>8.86</v>
      </c>
      <c r="J427" s="261">
        <v>154.41999999999999</v>
      </c>
      <c r="K427" s="261">
        <v>8.93</v>
      </c>
      <c r="L427" s="261">
        <v>20.51</v>
      </c>
      <c r="M427" s="261">
        <v>9.17</v>
      </c>
      <c r="N427" s="261">
        <v>15.51</v>
      </c>
      <c r="O427" s="261">
        <v>8.91</v>
      </c>
      <c r="P427" s="261">
        <v>8.93</v>
      </c>
      <c r="Q427" s="261">
        <v>8.59</v>
      </c>
      <c r="R427" s="261">
        <v>9.1199999999999992</v>
      </c>
      <c r="S427" s="261">
        <v>112.71</v>
      </c>
      <c r="T427" s="261">
        <v>14.54</v>
      </c>
      <c r="U427" s="261">
        <v>9.3800000000000008</v>
      </c>
      <c r="V427" s="261">
        <v>9.1999999999999993</v>
      </c>
      <c r="W427" s="261">
        <v>9.01</v>
      </c>
      <c r="X427" s="261">
        <v>9.1199999999999992</v>
      </c>
      <c r="Y427" s="261">
        <v>18.29</v>
      </c>
      <c r="Z427" s="261">
        <v>182.93</v>
      </c>
      <c r="AA427" s="261">
        <v>45.06</v>
      </c>
      <c r="AB427" s="261">
        <v>20.25</v>
      </c>
      <c r="AC427" s="261">
        <v>48.34</v>
      </c>
      <c r="AD427" s="261">
        <v>10.19</v>
      </c>
      <c r="AE427" s="261">
        <v>9.77</v>
      </c>
      <c r="AF427" s="261">
        <v>9.59</v>
      </c>
      <c r="AG427" s="261">
        <v>9.43</v>
      </c>
    </row>
    <row r="428" spans="2:33" s="256" customFormat="1" x14ac:dyDescent="0.25">
      <c r="B428" s="234">
        <v>4.1666666666666664E-2</v>
      </c>
      <c r="C428" s="261" t="s">
        <v>282</v>
      </c>
      <c r="D428" s="261" t="s">
        <v>282</v>
      </c>
      <c r="E428" s="261">
        <v>11.48</v>
      </c>
      <c r="F428" s="261">
        <v>10.64</v>
      </c>
      <c r="G428" s="261">
        <v>16.64</v>
      </c>
      <c r="H428" s="261">
        <v>8.93</v>
      </c>
      <c r="I428" s="261">
        <v>8.91</v>
      </c>
      <c r="J428" s="261">
        <v>40.82</v>
      </c>
      <c r="K428" s="261">
        <v>10.09</v>
      </c>
      <c r="L428" s="261">
        <v>15.64</v>
      </c>
      <c r="M428" s="261">
        <v>8.8000000000000007</v>
      </c>
      <c r="N428" s="261">
        <v>10.79</v>
      </c>
      <c r="O428" s="261">
        <v>8.83</v>
      </c>
      <c r="P428" s="261">
        <v>8.93</v>
      </c>
      <c r="Q428" s="261">
        <v>8.6999999999999993</v>
      </c>
      <c r="R428" s="261">
        <v>9.14</v>
      </c>
      <c r="S428" s="261">
        <v>9.43</v>
      </c>
      <c r="T428" s="261">
        <v>16.3</v>
      </c>
      <c r="U428" s="261">
        <v>9.43</v>
      </c>
      <c r="V428" s="261">
        <v>22.64</v>
      </c>
      <c r="W428" s="261">
        <v>8.86</v>
      </c>
      <c r="X428" s="261">
        <v>8.86</v>
      </c>
      <c r="Y428" s="261">
        <v>16.45</v>
      </c>
      <c r="Z428" s="261">
        <v>797.32</v>
      </c>
      <c r="AA428" s="261">
        <v>11.71</v>
      </c>
      <c r="AB428" s="261">
        <v>52.82</v>
      </c>
      <c r="AC428" s="261">
        <v>39.51</v>
      </c>
      <c r="AD428" s="261">
        <v>9.7200000000000006</v>
      </c>
      <c r="AE428" s="261">
        <v>9.9</v>
      </c>
      <c r="AF428" s="261">
        <v>9.7200000000000006</v>
      </c>
      <c r="AG428" s="261">
        <v>9.25</v>
      </c>
    </row>
    <row r="429" spans="2:33" s="256" customFormat="1" x14ac:dyDescent="0.25">
      <c r="B429" s="234">
        <v>8.3333333333333329E-2</v>
      </c>
      <c r="C429" s="261" t="s">
        <v>282</v>
      </c>
      <c r="D429" s="261" t="s">
        <v>282</v>
      </c>
      <c r="E429" s="261">
        <v>11.82</v>
      </c>
      <c r="F429" s="261">
        <v>10.56</v>
      </c>
      <c r="G429" s="261">
        <v>18.13</v>
      </c>
      <c r="H429" s="261">
        <v>9.33</v>
      </c>
      <c r="I429" s="261">
        <v>9.01</v>
      </c>
      <c r="J429" s="261">
        <v>240.65</v>
      </c>
      <c r="K429" s="261">
        <v>36.58</v>
      </c>
      <c r="L429" s="261">
        <v>9.69</v>
      </c>
      <c r="M429" s="261">
        <v>8.9600000000000009</v>
      </c>
      <c r="N429" s="261">
        <v>11.48</v>
      </c>
      <c r="O429" s="261">
        <v>8.83</v>
      </c>
      <c r="P429" s="261">
        <v>9.8800000000000008</v>
      </c>
      <c r="Q429" s="261">
        <v>8.44</v>
      </c>
      <c r="R429" s="261">
        <v>9.09</v>
      </c>
      <c r="S429" s="261">
        <v>28.51</v>
      </c>
      <c r="T429" s="261">
        <v>12.79</v>
      </c>
      <c r="U429" s="261">
        <v>9.3800000000000008</v>
      </c>
      <c r="V429" s="261">
        <v>23.84</v>
      </c>
      <c r="W429" s="261">
        <v>9.01</v>
      </c>
      <c r="X429" s="261">
        <v>8.9600000000000009</v>
      </c>
      <c r="Y429" s="261">
        <v>14.33</v>
      </c>
      <c r="Z429" s="261">
        <v>253.64</v>
      </c>
      <c r="AA429" s="261">
        <v>9.9600000000000009</v>
      </c>
      <c r="AB429" s="261">
        <v>186.05</v>
      </c>
      <c r="AC429" s="261">
        <v>51.82</v>
      </c>
      <c r="AD429" s="261">
        <v>10.27</v>
      </c>
      <c r="AE429" s="261">
        <v>11.45</v>
      </c>
      <c r="AF429" s="261">
        <v>10.27</v>
      </c>
      <c r="AG429" s="261">
        <v>9.59</v>
      </c>
    </row>
    <row r="430" spans="2:33" s="256" customFormat="1" x14ac:dyDescent="0.25">
      <c r="B430" s="234">
        <v>0.125</v>
      </c>
      <c r="C430" s="261" t="s">
        <v>282</v>
      </c>
      <c r="D430" s="261" t="s">
        <v>282</v>
      </c>
      <c r="E430" s="261">
        <v>11.66</v>
      </c>
      <c r="F430" s="261">
        <v>11.16</v>
      </c>
      <c r="G430" s="261">
        <v>17.13</v>
      </c>
      <c r="H430" s="261">
        <v>9.0399999999999991</v>
      </c>
      <c r="I430" s="261">
        <v>9.09</v>
      </c>
      <c r="J430" s="261">
        <v>23.19</v>
      </c>
      <c r="K430" s="261">
        <v>17.27</v>
      </c>
      <c r="L430" s="261">
        <v>8.6999999999999993</v>
      </c>
      <c r="M430" s="261">
        <v>8.7200000000000006</v>
      </c>
      <c r="N430" s="261">
        <v>18.89</v>
      </c>
      <c r="O430" s="261">
        <v>8.67</v>
      </c>
      <c r="P430" s="261">
        <v>88.79</v>
      </c>
      <c r="Q430" s="261">
        <v>8.36</v>
      </c>
      <c r="R430" s="261">
        <v>8.41</v>
      </c>
      <c r="S430" s="261">
        <v>15.09</v>
      </c>
      <c r="T430" s="261">
        <v>10.51</v>
      </c>
      <c r="U430" s="261">
        <v>9.3800000000000008</v>
      </c>
      <c r="V430" s="261">
        <v>108.55</v>
      </c>
      <c r="W430" s="261">
        <v>8.91</v>
      </c>
      <c r="X430" s="261">
        <v>9.1199999999999992</v>
      </c>
      <c r="Y430" s="261">
        <v>15.54</v>
      </c>
      <c r="Z430" s="261">
        <v>145.02000000000001</v>
      </c>
      <c r="AA430" s="261">
        <v>9.56</v>
      </c>
      <c r="AB430" s="261">
        <v>355.82</v>
      </c>
      <c r="AC430" s="261">
        <v>57.38</v>
      </c>
      <c r="AD430" s="261">
        <v>10.17</v>
      </c>
      <c r="AE430" s="261">
        <v>12.08</v>
      </c>
      <c r="AF430" s="261">
        <v>10.06</v>
      </c>
      <c r="AG430" s="261">
        <v>13.52</v>
      </c>
    </row>
    <row r="431" spans="2:33" s="256" customFormat="1" x14ac:dyDescent="0.25">
      <c r="B431" s="234">
        <v>0.16666666666666666</v>
      </c>
      <c r="C431" s="261" t="s">
        <v>282</v>
      </c>
      <c r="D431" s="261" t="s">
        <v>282</v>
      </c>
      <c r="E431" s="261">
        <v>10.77</v>
      </c>
      <c r="F431" s="261">
        <v>10.66</v>
      </c>
      <c r="G431" s="261">
        <v>22.03</v>
      </c>
      <c r="H431" s="261">
        <v>8.7200000000000006</v>
      </c>
      <c r="I431" s="261">
        <v>9.0399999999999991</v>
      </c>
      <c r="J431" s="261">
        <v>62.3</v>
      </c>
      <c r="K431" s="261">
        <v>8.99</v>
      </c>
      <c r="L431" s="261">
        <v>8.8000000000000007</v>
      </c>
      <c r="M431" s="261">
        <v>9.75</v>
      </c>
      <c r="N431" s="261">
        <v>12.45</v>
      </c>
      <c r="O431" s="261">
        <v>8.83</v>
      </c>
      <c r="P431" s="261">
        <v>173.71</v>
      </c>
      <c r="Q431" s="261">
        <v>8.6199999999999992</v>
      </c>
      <c r="R431" s="261">
        <v>8.3800000000000008</v>
      </c>
      <c r="S431" s="261">
        <v>11.87</v>
      </c>
      <c r="T431" s="261">
        <v>10.11</v>
      </c>
      <c r="U431" s="261">
        <v>9.3800000000000008</v>
      </c>
      <c r="V431" s="261">
        <v>175.09</v>
      </c>
      <c r="W431" s="261">
        <v>8.8800000000000008</v>
      </c>
      <c r="X431" s="261">
        <v>8.93</v>
      </c>
      <c r="Y431" s="261">
        <v>21.77</v>
      </c>
      <c r="Z431" s="261">
        <v>395.1</v>
      </c>
      <c r="AA431" s="261">
        <v>9.9600000000000009</v>
      </c>
      <c r="AB431" s="261">
        <v>57.35</v>
      </c>
      <c r="AC431" s="261">
        <v>44.75</v>
      </c>
      <c r="AD431" s="261">
        <v>9.77</v>
      </c>
      <c r="AE431" s="261">
        <v>9.48</v>
      </c>
      <c r="AF431" s="261">
        <v>9.98</v>
      </c>
      <c r="AG431" s="261">
        <v>17.760000000000002</v>
      </c>
    </row>
    <row r="432" spans="2:33" s="256" customFormat="1" x14ac:dyDescent="0.25">
      <c r="B432" s="234">
        <v>0.20833333333333334</v>
      </c>
      <c r="C432" s="261" t="s">
        <v>282</v>
      </c>
      <c r="D432" s="261" t="s">
        <v>282</v>
      </c>
      <c r="E432" s="261">
        <v>10.93</v>
      </c>
      <c r="F432" s="261">
        <v>10.45</v>
      </c>
      <c r="G432" s="261">
        <v>16.510000000000002</v>
      </c>
      <c r="H432" s="261">
        <v>8.86</v>
      </c>
      <c r="I432" s="261">
        <v>9.27</v>
      </c>
      <c r="J432" s="261">
        <v>646.48</v>
      </c>
      <c r="K432" s="261">
        <v>268.86</v>
      </c>
      <c r="L432" s="261">
        <v>10.38</v>
      </c>
      <c r="M432" s="261">
        <v>10.029999999999999</v>
      </c>
      <c r="N432" s="261">
        <v>33.06</v>
      </c>
      <c r="O432" s="261">
        <v>8.8800000000000008</v>
      </c>
      <c r="P432" s="261">
        <v>9.2200000000000006</v>
      </c>
      <c r="Q432" s="261">
        <v>8.31</v>
      </c>
      <c r="R432" s="261">
        <v>9.25</v>
      </c>
      <c r="S432" s="261">
        <v>8.91</v>
      </c>
      <c r="T432" s="261">
        <v>9.75</v>
      </c>
      <c r="U432" s="261">
        <v>11.32</v>
      </c>
      <c r="V432" s="261">
        <v>126.65</v>
      </c>
      <c r="W432" s="261">
        <v>8.99</v>
      </c>
      <c r="X432" s="261">
        <v>9.0399999999999991</v>
      </c>
      <c r="Y432" s="261">
        <v>169.72</v>
      </c>
      <c r="Z432" s="261">
        <v>261.06</v>
      </c>
      <c r="AA432" s="261">
        <v>9.75</v>
      </c>
      <c r="AB432" s="261">
        <v>11.89</v>
      </c>
      <c r="AC432" s="261">
        <v>21.48</v>
      </c>
      <c r="AD432" s="261">
        <v>10.56</v>
      </c>
      <c r="AE432" s="261">
        <v>9.75</v>
      </c>
      <c r="AF432" s="261">
        <v>17.53</v>
      </c>
      <c r="AG432" s="261">
        <v>9.1199999999999992</v>
      </c>
    </row>
    <row r="433" spans="2:68" s="256" customFormat="1" x14ac:dyDescent="0.25">
      <c r="B433" s="234">
        <v>0.25</v>
      </c>
      <c r="C433" s="261" t="s">
        <v>282</v>
      </c>
      <c r="D433" s="261" t="s">
        <v>282</v>
      </c>
      <c r="E433" s="261">
        <v>13.23</v>
      </c>
      <c r="F433" s="261">
        <v>10.51</v>
      </c>
      <c r="G433" s="261">
        <v>42.44</v>
      </c>
      <c r="H433" s="261">
        <v>9.09</v>
      </c>
      <c r="I433" s="261">
        <v>9.1199999999999992</v>
      </c>
      <c r="J433" s="261">
        <v>57.12</v>
      </c>
      <c r="K433" s="261">
        <v>153.94999999999999</v>
      </c>
      <c r="L433" s="261">
        <v>14.67</v>
      </c>
      <c r="M433" s="261">
        <v>8.9600000000000009</v>
      </c>
      <c r="N433" s="261">
        <v>203.31</v>
      </c>
      <c r="O433" s="261">
        <v>8.7200000000000006</v>
      </c>
      <c r="P433" s="261">
        <v>10.82</v>
      </c>
      <c r="Q433" s="261">
        <v>32.299999999999997</v>
      </c>
      <c r="R433" s="261">
        <v>17.63</v>
      </c>
      <c r="S433" s="261">
        <v>122.69</v>
      </c>
      <c r="T433" s="261">
        <v>8.93</v>
      </c>
      <c r="U433" s="261">
        <v>9.85</v>
      </c>
      <c r="V433" s="261">
        <v>27.56</v>
      </c>
      <c r="W433" s="261">
        <v>8.8800000000000008</v>
      </c>
      <c r="X433" s="261">
        <v>9.9</v>
      </c>
      <c r="Y433" s="261">
        <v>143.16</v>
      </c>
      <c r="Z433" s="261">
        <v>56.93</v>
      </c>
      <c r="AA433" s="261">
        <v>9.83</v>
      </c>
      <c r="AB433" s="261">
        <v>13.28</v>
      </c>
      <c r="AC433" s="261">
        <v>18.760000000000002</v>
      </c>
      <c r="AD433" s="261">
        <v>14.75</v>
      </c>
      <c r="AE433" s="261">
        <v>9.69</v>
      </c>
      <c r="AF433" s="261">
        <v>10.53</v>
      </c>
      <c r="AG433" s="261">
        <v>9.33</v>
      </c>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row>
    <row r="434" spans="2:68" s="256" customFormat="1" x14ac:dyDescent="0.25">
      <c r="B434" s="234">
        <v>0.29166666666666669</v>
      </c>
      <c r="C434" s="261" t="s">
        <v>282</v>
      </c>
      <c r="D434" s="261" t="s">
        <v>282</v>
      </c>
      <c r="E434" s="261">
        <v>11.19</v>
      </c>
      <c r="F434" s="261">
        <v>10.61</v>
      </c>
      <c r="G434" s="261">
        <v>16.43</v>
      </c>
      <c r="H434" s="261">
        <v>9.48</v>
      </c>
      <c r="I434" s="261">
        <v>8.99</v>
      </c>
      <c r="J434" s="261">
        <v>91.96</v>
      </c>
      <c r="K434" s="261">
        <v>21.77</v>
      </c>
      <c r="L434" s="261">
        <v>18.760000000000002</v>
      </c>
      <c r="M434" s="261">
        <v>30.99</v>
      </c>
      <c r="N434" s="261">
        <v>158.96</v>
      </c>
      <c r="O434" s="261">
        <v>8.8000000000000007</v>
      </c>
      <c r="P434" s="261">
        <v>10.43</v>
      </c>
      <c r="Q434" s="261">
        <v>32.619999999999997</v>
      </c>
      <c r="R434" s="261">
        <v>331.88</v>
      </c>
      <c r="S434" s="261">
        <v>229.17</v>
      </c>
      <c r="T434" s="261">
        <v>70.69</v>
      </c>
      <c r="U434" s="261">
        <v>10.82</v>
      </c>
      <c r="V434" s="261">
        <v>96.76</v>
      </c>
      <c r="W434" s="261">
        <v>8.7200000000000006</v>
      </c>
      <c r="X434" s="261">
        <v>9.48</v>
      </c>
      <c r="Y434" s="261">
        <v>266.93</v>
      </c>
      <c r="Z434" s="261">
        <v>1155.26</v>
      </c>
      <c r="AA434" s="261">
        <v>28.9</v>
      </c>
      <c r="AB434" s="261">
        <v>14.7</v>
      </c>
      <c r="AC434" s="261">
        <v>416.37</v>
      </c>
      <c r="AD434" s="261">
        <v>373.22</v>
      </c>
      <c r="AE434" s="261">
        <v>136.97</v>
      </c>
      <c r="AF434" s="261">
        <v>10.06</v>
      </c>
      <c r="AG434" s="261">
        <v>9.2200000000000006</v>
      </c>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row>
    <row r="435" spans="2:68" s="256" customFormat="1" x14ac:dyDescent="0.25">
      <c r="B435" s="234">
        <v>0.33333333333333331</v>
      </c>
      <c r="C435" s="261" t="s">
        <v>282</v>
      </c>
      <c r="D435" s="261" t="s">
        <v>282</v>
      </c>
      <c r="E435" s="261">
        <v>12.13</v>
      </c>
      <c r="F435" s="261">
        <v>10.35</v>
      </c>
      <c r="G435" s="261">
        <v>56.07</v>
      </c>
      <c r="H435" s="261">
        <v>9.69</v>
      </c>
      <c r="I435" s="261">
        <v>808.74</v>
      </c>
      <c r="J435" s="261">
        <v>583.53</v>
      </c>
      <c r="K435" s="261">
        <v>788.12</v>
      </c>
      <c r="L435" s="261">
        <v>128.80000000000001</v>
      </c>
      <c r="M435" s="261">
        <v>26.02</v>
      </c>
      <c r="N435" s="261">
        <v>1855.06</v>
      </c>
      <c r="O435" s="261">
        <v>8.44</v>
      </c>
      <c r="P435" s="261">
        <v>388.99</v>
      </c>
      <c r="Q435" s="261">
        <v>9.83</v>
      </c>
      <c r="R435" s="261">
        <v>2177.7399999999998</v>
      </c>
      <c r="S435" s="261">
        <v>768.5</v>
      </c>
      <c r="T435" s="261">
        <v>62.04</v>
      </c>
      <c r="U435" s="261">
        <v>50.3</v>
      </c>
      <c r="V435" s="261">
        <v>605.95000000000005</v>
      </c>
      <c r="W435" s="261">
        <v>9.09</v>
      </c>
      <c r="X435" s="261">
        <v>9.27</v>
      </c>
      <c r="Y435" s="261">
        <v>470.89</v>
      </c>
      <c r="Z435" s="261">
        <v>865.7</v>
      </c>
      <c r="AA435" s="261">
        <v>45.85</v>
      </c>
      <c r="AB435" s="261">
        <v>13.76</v>
      </c>
      <c r="AC435" s="261">
        <v>150.26</v>
      </c>
      <c r="AD435" s="261">
        <v>335.86</v>
      </c>
      <c r="AE435" s="261">
        <v>693.28</v>
      </c>
      <c r="AF435" s="261">
        <v>10.3</v>
      </c>
      <c r="AG435" s="261">
        <v>9.67</v>
      </c>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row>
    <row r="436" spans="2:68" s="256" customFormat="1" x14ac:dyDescent="0.25">
      <c r="B436" s="234">
        <v>0.375</v>
      </c>
      <c r="C436" s="261" t="s">
        <v>282</v>
      </c>
      <c r="D436" s="261" t="s">
        <v>282</v>
      </c>
      <c r="E436" s="261">
        <v>10.85</v>
      </c>
      <c r="F436" s="261">
        <v>12.24</v>
      </c>
      <c r="G436" s="261">
        <v>61.67</v>
      </c>
      <c r="H436" s="261">
        <v>184</v>
      </c>
      <c r="I436" s="261">
        <v>167.29</v>
      </c>
      <c r="J436" s="261">
        <v>709.78</v>
      </c>
      <c r="K436" s="261">
        <v>1358.94</v>
      </c>
      <c r="L436" s="261">
        <v>30.79</v>
      </c>
      <c r="M436" s="261">
        <v>1037.97</v>
      </c>
      <c r="N436" s="261">
        <v>10.45</v>
      </c>
      <c r="O436" s="261">
        <v>8.36</v>
      </c>
      <c r="P436" s="261">
        <v>699.04</v>
      </c>
      <c r="Q436" s="261">
        <v>8.59</v>
      </c>
      <c r="R436" s="261">
        <v>736.32</v>
      </c>
      <c r="S436" s="261">
        <v>1243.1099999999999</v>
      </c>
      <c r="T436" s="261">
        <v>264.49</v>
      </c>
      <c r="U436" s="261">
        <v>1429.76</v>
      </c>
      <c r="V436" s="261">
        <v>1160.19</v>
      </c>
      <c r="W436" s="261">
        <v>9.0399999999999991</v>
      </c>
      <c r="X436" s="261">
        <v>10.06</v>
      </c>
      <c r="Y436" s="261">
        <v>886.53</v>
      </c>
      <c r="Z436" s="261">
        <v>806.31</v>
      </c>
      <c r="AA436" s="261">
        <v>28.95</v>
      </c>
      <c r="AB436" s="261">
        <v>27.41</v>
      </c>
      <c r="AC436" s="261">
        <v>403.09</v>
      </c>
      <c r="AD436" s="261">
        <v>391.45</v>
      </c>
      <c r="AE436" s="261">
        <v>1458.11</v>
      </c>
      <c r="AF436" s="261">
        <v>10.87</v>
      </c>
      <c r="AG436" s="261">
        <v>9.3000000000000007</v>
      </c>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row>
    <row r="437" spans="2:68" s="256" customFormat="1" x14ac:dyDescent="0.25">
      <c r="B437" s="234">
        <v>0.41666666666666669</v>
      </c>
      <c r="C437" s="261" t="s">
        <v>282</v>
      </c>
      <c r="D437" s="261" t="s">
        <v>282</v>
      </c>
      <c r="E437" s="261">
        <v>10.93</v>
      </c>
      <c r="F437" s="261">
        <v>10.64</v>
      </c>
      <c r="G437" s="261">
        <v>10.58</v>
      </c>
      <c r="H437" s="261">
        <v>33.770000000000003</v>
      </c>
      <c r="I437" s="261">
        <v>97.02</v>
      </c>
      <c r="J437" s="261">
        <v>512.39</v>
      </c>
      <c r="K437" s="261">
        <v>1076.69</v>
      </c>
      <c r="L437" s="261">
        <v>8.91</v>
      </c>
      <c r="M437" s="261">
        <v>449.02</v>
      </c>
      <c r="N437" s="261">
        <v>9.1199999999999992</v>
      </c>
      <c r="O437" s="261">
        <v>8.44</v>
      </c>
      <c r="P437" s="261">
        <v>135.93</v>
      </c>
      <c r="Q437" s="261">
        <v>8.7799999999999994</v>
      </c>
      <c r="R437" s="261">
        <v>9.8000000000000007</v>
      </c>
      <c r="S437" s="261">
        <v>192.26</v>
      </c>
      <c r="T437" s="261">
        <v>26.91</v>
      </c>
      <c r="U437" s="261">
        <v>547.4</v>
      </c>
      <c r="V437" s="261">
        <v>14.31</v>
      </c>
      <c r="W437" s="261">
        <v>9.1199999999999992</v>
      </c>
      <c r="X437" s="261">
        <v>8.93</v>
      </c>
      <c r="Y437" s="261">
        <v>99.11</v>
      </c>
      <c r="Z437" s="261">
        <v>119.66</v>
      </c>
      <c r="AA437" s="261">
        <v>10.01</v>
      </c>
      <c r="AB437" s="261">
        <v>386.03</v>
      </c>
      <c r="AC437" s="261">
        <v>605.4</v>
      </c>
      <c r="AD437" s="261">
        <v>640.01</v>
      </c>
      <c r="AE437" s="261">
        <v>758.25</v>
      </c>
      <c r="AF437" s="261">
        <v>9.6199999999999992</v>
      </c>
      <c r="AG437" s="261">
        <v>9.35</v>
      </c>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c r="BO437"/>
      <c r="BP437"/>
    </row>
    <row r="438" spans="2:68" s="256" customFormat="1" x14ac:dyDescent="0.25">
      <c r="B438" s="234">
        <v>0.45833333333333331</v>
      </c>
      <c r="C438" s="261" t="s">
        <v>282</v>
      </c>
      <c r="D438" s="261" t="s">
        <v>282</v>
      </c>
      <c r="E438" s="261">
        <v>10.79</v>
      </c>
      <c r="F438" s="261">
        <v>10.45</v>
      </c>
      <c r="G438" s="261">
        <v>10.56</v>
      </c>
      <c r="H438" s="261">
        <v>10.17</v>
      </c>
      <c r="I438" s="261">
        <v>9.1199999999999992</v>
      </c>
      <c r="J438" s="261">
        <v>65.03</v>
      </c>
      <c r="K438" s="261">
        <v>248.98</v>
      </c>
      <c r="L438" s="261">
        <v>8.4600000000000009</v>
      </c>
      <c r="M438" s="261">
        <v>18.649999999999999</v>
      </c>
      <c r="N438" s="261">
        <v>9.3000000000000007</v>
      </c>
      <c r="O438" s="261">
        <v>8.7200000000000006</v>
      </c>
      <c r="P438" s="261">
        <v>8.91</v>
      </c>
      <c r="Q438" s="261">
        <v>8.59</v>
      </c>
      <c r="R438" s="261">
        <v>8.99</v>
      </c>
      <c r="S438" s="261">
        <v>9.3000000000000007</v>
      </c>
      <c r="T438" s="261">
        <v>99.64</v>
      </c>
      <c r="U438" s="261">
        <v>16.87</v>
      </c>
      <c r="V438" s="261">
        <v>9.64</v>
      </c>
      <c r="W438" s="261">
        <v>8.8000000000000007</v>
      </c>
      <c r="X438" s="261">
        <v>9.1199999999999992</v>
      </c>
      <c r="Y438" s="261">
        <v>291.95</v>
      </c>
      <c r="Z438" s="261">
        <v>512.71</v>
      </c>
      <c r="AA438" s="261">
        <v>9.1999999999999993</v>
      </c>
      <c r="AB438" s="261">
        <v>375.55</v>
      </c>
      <c r="AC438" s="261">
        <v>63.35</v>
      </c>
      <c r="AD438" s="261">
        <v>194.3</v>
      </c>
      <c r="AE438" s="261">
        <v>127.02</v>
      </c>
      <c r="AF438" s="261">
        <v>10.19</v>
      </c>
      <c r="AG438" s="261">
        <v>42.76</v>
      </c>
      <c r="AJ438"/>
      <c r="AK438"/>
      <c r="AL438"/>
      <c r="AM438"/>
      <c r="AN438"/>
      <c r="AO438"/>
      <c r="AP438"/>
      <c r="AQ438"/>
      <c r="AR438"/>
      <c r="AS438"/>
      <c r="AT438"/>
      <c r="AU438"/>
      <c r="AV438"/>
      <c r="AW438"/>
      <c r="AX438"/>
      <c r="AY438"/>
      <c r="AZ438"/>
      <c r="BA438"/>
      <c r="BB438"/>
      <c r="BC438"/>
      <c r="BD438"/>
      <c r="BE438"/>
      <c r="BF438"/>
      <c r="BG438"/>
      <c r="BH438"/>
      <c r="BI438"/>
      <c r="BJ438"/>
      <c r="BK438"/>
      <c r="BL438"/>
      <c r="BM438"/>
      <c r="BN438"/>
      <c r="BO438"/>
      <c r="BP438"/>
    </row>
    <row r="439" spans="2:68" s="256" customFormat="1" x14ac:dyDescent="0.25">
      <c r="B439" s="234">
        <v>0.5</v>
      </c>
      <c r="C439" s="261" t="s">
        <v>282</v>
      </c>
      <c r="D439" s="261" t="s">
        <v>282</v>
      </c>
      <c r="E439" s="261">
        <v>10.56</v>
      </c>
      <c r="F439" s="261">
        <v>10.72</v>
      </c>
      <c r="G439" s="261">
        <v>12.76</v>
      </c>
      <c r="H439" s="261">
        <v>10.3</v>
      </c>
      <c r="I439" s="261">
        <v>9.09</v>
      </c>
      <c r="J439" s="261">
        <v>447.13</v>
      </c>
      <c r="K439" s="261">
        <v>9.4600000000000009</v>
      </c>
      <c r="L439" s="261">
        <v>8.83</v>
      </c>
      <c r="M439" s="261">
        <v>9.17</v>
      </c>
      <c r="N439" s="261">
        <v>9.07</v>
      </c>
      <c r="O439" s="261">
        <v>8.49</v>
      </c>
      <c r="P439" s="261">
        <v>8.6999999999999993</v>
      </c>
      <c r="Q439" s="261">
        <v>8.49</v>
      </c>
      <c r="R439" s="261">
        <v>8.86</v>
      </c>
      <c r="S439" s="261">
        <v>9.35</v>
      </c>
      <c r="T439" s="261">
        <v>21.06</v>
      </c>
      <c r="U439" s="261">
        <v>21.59</v>
      </c>
      <c r="V439" s="261">
        <v>9.3800000000000008</v>
      </c>
      <c r="W439" s="261">
        <v>8.65</v>
      </c>
      <c r="X439" s="261">
        <v>8.9600000000000009</v>
      </c>
      <c r="Y439" s="261">
        <v>470.16</v>
      </c>
      <c r="Z439" s="261">
        <v>149.63</v>
      </c>
      <c r="AA439" s="261">
        <v>9.3800000000000008</v>
      </c>
      <c r="AB439" s="261">
        <v>219.69</v>
      </c>
      <c r="AC439" s="261">
        <v>12.71</v>
      </c>
      <c r="AD439" s="261">
        <v>137.63</v>
      </c>
      <c r="AE439" s="261">
        <v>224.64</v>
      </c>
      <c r="AF439" s="261">
        <v>174.57</v>
      </c>
      <c r="AG439" s="261">
        <v>20.57</v>
      </c>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c r="BO439"/>
      <c r="BP439"/>
    </row>
    <row r="440" spans="2:68" s="256" customFormat="1" x14ac:dyDescent="0.25">
      <c r="B440" s="234">
        <v>0.54166666666666663</v>
      </c>
      <c r="C440" s="261" t="s">
        <v>282</v>
      </c>
      <c r="D440" s="261" t="s">
        <v>282</v>
      </c>
      <c r="E440" s="261">
        <v>1131.18</v>
      </c>
      <c r="F440" s="261">
        <v>10.66</v>
      </c>
      <c r="G440" s="261">
        <v>10.48</v>
      </c>
      <c r="H440" s="261">
        <v>9.98</v>
      </c>
      <c r="I440" s="261">
        <v>9.14</v>
      </c>
      <c r="J440" s="261">
        <v>330.17</v>
      </c>
      <c r="K440" s="261">
        <v>9.0399999999999991</v>
      </c>
      <c r="L440" s="261">
        <v>8.7799999999999994</v>
      </c>
      <c r="M440" s="261">
        <v>8.91</v>
      </c>
      <c r="N440" s="261">
        <v>8.6999999999999993</v>
      </c>
      <c r="O440" s="261">
        <v>8.59</v>
      </c>
      <c r="P440" s="261">
        <v>8.75</v>
      </c>
      <c r="Q440" s="261">
        <v>8.7799999999999994</v>
      </c>
      <c r="R440" s="261">
        <v>8.83</v>
      </c>
      <c r="S440" s="261">
        <v>9.1199999999999992</v>
      </c>
      <c r="T440" s="261">
        <v>389.54</v>
      </c>
      <c r="U440" s="261">
        <v>14.88</v>
      </c>
      <c r="V440" s="261">
        <v>9.2200000000000006</v>
      </c>
      <c r="W440" s="261">
        <v>9.64</v>
      </c>
      <c r="X440" s="261">
        <v>8.86</v>
      </c>
      <c r="Y440" s="261">
        <v>309.89</v>
      </c>
      <c r="Z440" s="261">
        <v>295.48</v>
      </c>
      <c r="AA440" s="261">
        <v>84.84</v>
      </c>
      <c r="AB440" s="261">
        <v>10.66</v>
      </c>
      <c r="AC440" s="261">
        <v>23.76</v>
      </c>
      <c r="AD440" s="261">
        <v>96.23</v>
      </c>
      <c r="AE440" s="261">
        <v>36.549999999999997</v>
      </c>
      <c r="AF440" s="261">
        <v>184.95</v>
      </c>
      <c r="AG440" s="261">
        <v>9.09</v>
      </c>
      <c r="AJ440"/>
      <c r="AK440"/>
      <c r="AL440"/>
      <c r="AM440"/>
      <c r="AN440"/>
      <c r="AO440"/>
      <c r="AP440"/>
      <c r="AQ440"/>
      <c r="AR440"/>
      <c r="AS440"/>
      <c r="AT440"/>
      <c r="AU440"/>
      <c r="AV440"/>
      <c r="AW440"/>
      <c r="AX440"/>
      <c r="AY440"/>
      <c r="AZ440"/>
      <c r="BA440"/>
      <c r="BB440"/>
      <c r="BC440"/>
      <c r="BD440"/>
      <c r="BE440"/>
      <c r="BF440"/>
      <c r="BG440"/>
      <c r="BH440"/>
      <c r="BI440"/>
      <c r="BJ440"/>
      <c r="BK440"/>
      <c r="BL440"/>
      <c r="BM440"/>
      <c r="BN440"/>
      <c r="BO440"/>
      <c r="BP440"/>
    </row>
    <row r="441" spans="2:68" s="256" customFormat="1" x14ac:dyDescent="0.25">
      <c r="B441" s="234">
        <v>0.58333333333333337</v>
      </c>
      <c r="C441" s="261" t="s">
        <v>282</v>
      </c>
      <c r="D441" s="261">
        <v>13.15</v>
      </c>
      <c r="E441" s="261">
        <v>548.79</v>
      </c>
      <c r="F441" s="261">
        <v>10.48</v>
      </c>
      <c r="G441" s="261">
        <v>10.27</v>
      </c>
      <c r="H441" s="261">
        <v>8.8000000000000007</v>
      </c>
      <c r="I441" s="261">
        <v>9.01</v>
      </c>
      <c r="J441" s="261">
        <v>578.80999999999995</v>
      </c>
      <c r="K441" s="261">
        <v>8.7799999999999994</v>
      </c>
      <c r="L441" s="261">
        <v>8.4600000000000009</v>
      </c>
      <c r="M441" s="261">
        <v>8.83</v>
      </c>
      <c r="N441" s="261">
        <v>8.6199999999999992</v>
      </c>
      <c r="O441" s="261">
        <v>8.52</v>
      </c>
      <c r="P441" s="261">
        <v>8.44</v>
      </c>
      <c r="Q441" s="261">
        <v>8.59</v>
      </c>
      <c r="R441" s="261">
        <v>8.8000000000000007</v>
      </c>
      <c r="S441" s="261">
        <v>8.8800000000000008</v>
      </c>
      <c r="T441" s="261">
        <v>616.42999999999995</v>
      </c>
      <c r="U441" s="261">
        <v>9.83</v>
      </c>
      <c r="V441" s="261">
        <v>9.1199999999999992</v>
      </c>
      <c r="W441" s="261">
        <v>9.0399999999999991</v>
      </c>
      <c r="X441" s="261">
        <v>9.09</v>
      </c>
      <c r="Y441" s="261">
        <v>123.48</v>
      </c>
      <c r="Z441" s="261">
        <v>522.05999999999995</v>
      </c>
      <c r="AA441" s="261">
        <v>714.63</v>
      </c>
      <c r="AB441" s="261">
        <v>9.77</v>
      </c>
      <c r="AC441" s="261">
        <v>10.53</v>
      </c>
      <c r="AD441" s="261">
        <v>30.58</v>
      </c>
      <c r="AE441" s="261">
        <v>12.63</v>
      </c>
      <c r="AF441" s="261">
        <v>251.83</v>
      </c>
      <c r="AG441" s="261">
        <v>34.92</v>
      </c>
      <c r="AJ441"/>
      <c r="AK441"/>
      <c r="AL441"/>
      <c r="AM441"/>
      <c r="AN441"/>
      <c r="AO441"/>
      <c r="AP441"/>
      <c r="AQ441"/>
      <c r="AR441"/>
      <c r="AS441"/>
      <c r="AT441"/>
      <c r="AU441"/>
      <c r="AV441"/>
      <c r="AW441"/>
      <c r="AX441"/>
      <c r="AY441"/>
      <c r="AZ441"/>
      <c r="BA441"/>
      <c r="BB441"/>
      <c r="BC441"/>
      <c r="BD441"/>
      <c r="BE441"/>
      <c r="BF441"/>
      <c r="BG441"/>
      <c r="BH441"/>
      <c r="BI441"/>
      <c r="BJ441"/>
      <c r="BK441"/>
      <c r="BL441"/>
      <c r="BM441"/>
      <c r="BN441"/>
      <c r="BO441"/>
      <c r="BP441"/>
    </row>
    <row r="442" spans="2:68" s="256" customFormat="1" x14ac:dyDescent="0.25">
      <c r="B442" s="234">
        <v>0.625</v>
      </c>
      <c r="C442" s="261" t="s">
        <v>282</v>
      </c>
      <c r="D442" s="261">
        <v>10.87</v>
      </c>
      <c r="E442" s="261">
        <v>247.83</v>
      </c>
      <c r="F442" s="261">
        <v>10.64</v>
      </c>
      <c r="G442" s="261">
        <v>10.38</v>
      </c>
      <c r="H442" s="261">
        <v>9.51</v>
      </c>
      <c r="I442" s="261">
        <v>8.8800000000000008</v>
      </c>
      <c r="J442" s="261">
        <v>167.76</v>
      </c>
      <c r="K442" s="261">
        <v>8.57</v>
      </c>
      <c r="L442" s="261">
        <v>9.41</v>
      </c>
      <c r="M442" s="261">
        <v>8.7200000000000006</v>
      </c>
      <c r="N442" s="261">
        <v>8.57</v>
      </c>
      <c r="O442" s="261">
        <v>8.3800000000000008</v>
      </c>
      <c r="P442" s="261">
        <v>8.5399999999999991</v>
      </c>
      <c r="Q442" s="261">
        <v>8.44</v>
      </c>
      <c r="R442" s="261">
        <v>8.59</v>
      </c>
      <c r="S442" s="261">
        <v>9.2200000000000006</v>
      </c>
      <c r="T442" s="261">
        <v>190.79</v>
      </c>
      <c r="U442" s="261">
        <v>9.27</v>
      </c>
      <c r="V442" s="261">
        <v>9.48</v>
      </c>
      <c r="W442" s="261">
        <v>8.8000000000000007</v>
      </c>
      <c r="X442" s="261">
        <v>9.14</v>
      </c>
      <c r="Y442" s="261">
        <v>11.27</v>
      </c>
      <c r="Z442" s="261">
        <v>232.45</v>
      </c>
      <c r="AA442" s="261">
        <v>839.92</v>
      </c>
      <c r="AB442" s="261">
        <v>9.43</v>
      </c>
      <c r="AC442" s="261">
        <v>189.3</v>
      </c>
      <c r="AD442" s="261">
        <v>13.02</v>
      </c>
      <c r="AE442" s="261">
        <v>10.14</v>
      </c>
      <c r="AF442" s="261">
        <v>10.11</v>
      </c>
      <c r="AG442" s="261">
        <v>9.98</v>
      </c>
      <c r="AJ442"/>
      <c r="AK442"/>
      <c r="AL442"/>
      <c r="AM442"/>
      <c r="AN442"/>
      <c r="AO442"/>
      <c r="AP442"/>
      <c r="AQ442"/>
      <c r="AR442"/>
      <c r="AS442"/>
      <c r="AT442"/>
      <c r="AU442"/>
      <c r="AV442"/>
      <c r="AW442"/>
      <c r="AX442"/>
      <c r="AY442"/>
      <c r="AZ442"/>
      <c r="BA442"/>
      <c r="BB442"/>
      <c r="BC442"/>
      <c r="BD442"/>
      <c r="BE442"/>
      <c r="BF442"/>
      <c r="BG442"/>
      <c r="BH442"/>
      <c r="BI442"/>
      <c r="BJ442"/>
      <c r="BK442"/>
      <c r="BL442"/>
      <c r="BM442"/>
      <c r="BN442"/>
      <c r="BO442"/>
      <c r="BP442"/>
    </row>
    <row r="443" spans="2:68" s="256" customFormat="1" x14ac:dyDescent="0.25">
      <c r="B443" s="234">
        <v>0.66666666666666663</v>
      </c>
      <c r="C443" s="261" t="s">
        <v>282</v>
      </c>
      <c r="D443" s="261">
        <v>10.77</v>
      </c>
      <c r="E443" s="261">
        <v>11.11</v>
      </c>
      <c r="F443" s="261">
        <v>94.61</v>
      </c>
      <c r="G443" s="261" t="s">
        <v>285</v>
      </c>
      <c r="H443" s="261">
        <v>10.95</v>
      </c>
      <c r="I443" s="261">
        <v>8.7799999999999994</v>
      </c>
      <c r="J443" s="261">
        <v>9.93</v>
      </c>
      <c r="K443" s="261">
        <v>8.59</v>
      </c>
      <c r="L443" s="261">
        <v>10.85</v>
      </c>
      <c r="M443" s="261">
        <v>8.5399999999999991</v>
      </c>
      <c r="N443" s="261">
        <v>8.57</v>
      </c>
      <c r="O443" s="261">
        <v>8.41</v>
      </c>
      <c r="P443" s="261">
        <v>9.7200000000000006</v>
      </c>
      <c r="Q443" s="261">
        <v>8.65</v>
      </c>
      <c r="R443" s="261">
        <v>8.7799999999999994</v>
      </c>
      <c r="S443" s="261">
        <v>9.07</v>
      </c>
      <c r="T443" s="261">
        <v>135.79</v>
      </c>
      <c r="U443" s="261">
        <v>9.25</v>
      </c>
      <c r="V443" s="261">
        <v>9.14</v>
      </c>
      <c r="W443" s="261">
        <v>8.9600000000000009</v>
      </c>
      <c r="X443" s="261">
        <v>8.86</v>
      </c>
      <c r="Y443" s="261">
        <v>10.24</v>
      </c>
      <c r="Z443" s="261">
        <v>10.72</v>
      </c>
      <c r="AA443" s="261">
        <v>342.72</v>
      </c>
      <c r="AB443" s="261">
        <v>9.51</v>
      </c>
      <c r="AC443" s="261">
        <v>11.06</v>
      </c>
      <c r="AD443" s="261">
        <v>9.48</v>
      </c>
      <c r="AE443" s="261">
        <v>10.43</v>
      </c>
      <c r="AF443" s="261">
        <v>9.56</v>
      </c>
      <c r="AG443" s="261">
        <v>9.64</v>
      </c>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row>
    <row r="444" spans="2:68" s="256" customFormat="1" x14ac:dyDescent="0.25">
      <c r="B444" s="234">
        <v>0.70833333333333337</v>
      </c>
      <c r="C444" s="261" t="s">
        <v>282</v>
      </c>
      <c r="D444" s="261">
        <v>11.37</v>
      </c>
      <c r="E444" s="261">
        <v>11</v>
      </c>
      <c r="F444" s="261">
        <v>10.61</v>
      </c>
      <c r="G444" s="261" t="s">
        <v>285</v>
      </c>
      <c r="H444" s="261">
        <v>8.8800000000000008</v>
      </c>
      <c r="I444" s="261">
        <v>8.7200000000000006</v>
      </c>
      <c r="J444" s="261">
        <v>9.56</v>
      </c>
      <c r="K444" s="261">
        <v>9.09</v>
      </c>
      <c r="L444" s="261">
        <v>9.41</v>
      </c>
      <c r="M444" s="261">
        <v>8.91</v>
      </c>
      <c r="N444" s="261">
        <v>8.7799999999999994</v>
      </c>
      <c r="O444" s="261">
        <v>8.49</v>
      </c>
      <c r="P444" s="261">
        <v>8.7799999999999994</v>
      </c>
      <c r="Q444" s="261">
        <v>8.4600000000000009</v>
      </c>
      <c r="R444" s="261">
        <v>8.9600000000000009</v>
      </c>
      <c r="S444" s="261">
        <v>8.9600000000000009</v>
      </c>
      <c r="T444" s="261">
        <v>9.3800000000000008</v>
      </c>
      <c r="U444" s="261">
        <v>9.4600000000000009</v>
      </c>
      <c r="V444" s="261">
        <v>9.41</v>
      </c>
      <c r="W444" s="261">
        <v>9.09</v>
      </c>
      <c r="X444" s="261">
        <v>8.59</v>
      </c>
      <c r="Y444" s="261">
        <v>10.4</v>
      </c>
      <c r="Z444" s="261">
        <v>10.17</v>
      </c>
      <c r="AA444" s="261">
        <v>237.24</v>
      </c>
      <c r="AB444" s="261">
        <v>10.17</v>
      </c>
      <c r="AC444" s="261">
        <v>10.220000000000001</v>
      </c>
      <c r="AD444" s="261">
        <v>9.6199999999999992</v>
      </c>
      <c r="AE444" s="261">
        <v>10.11</v>
      </c>
      <c r="AF444" s="261">
        <v>10.43</v>
      </c>
      <c r="AG444" s="261">
        <v>9.59</v>
      </c>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c r="BO444"/>
      <c r="BP444"/>
    </row>
    <row r="445" spans="2:68" s="256" customFormat="1" x14ac:dyDescent="0.25">
      <c r="B445" s="234">
        <v>0.75</v>
      </c>
      <c r="C445" s="261" t="s">
        <v>282</v>
      </c>
      <c r="D445" s="261">
        <v>11.21</v>
      </c>
      <c r="E445" s="261">
        <v>10.9</v>
      </c>
      <c r="F445" s="261">
        <v>10.58</v>
      </c>
      <c r="G445" s="261">
        <v>10.72</v>
      </c>
      <c r="H445" s="261">
        <v>8.8800000000000008</v>
      </c>
      <c r="I445" s="261">
        <v>9.1199999999999992</v>
      </c>
      <c r="J445" s="261">
        <v>9.1199999999999992</v>
      </c>
      <c r="K445" s="261">
        <v>8.99</v>
      </c>
      <c r="L445" s="261">
        <v>9.14</v>
      </c>
      <c r="M445" s="261">
        <v>9.0399999999999991</v>
      </c>
      <c r="N445" s="261">
        <v>8.8000000000000007</v>
      </c>
      <c r="O445" s="261">
        <v>8.93</v>
      </c>
      <c r="P445" s="261">
        <v>8.7200000000000006</v>
      </c>
      <c r="Q445" s="261">
        <v>8.4600000000000009</v>
      </c>
      <c r="R445" s="261">
        <v>9.27</v>
      </c>
      <c r="S445" s="261">
        <v>98.46</v>
      </c>
      <c r="T445" s="261">
        <v>14.15</v>
      </c>
      <c r="U445" s="261">
        <v>9.17</v>
      </c>
      <c r="V445" s="261">
        <v>8.8800000000000008</v>
      </c>
      <c r="W445" s="261">
        <v>8.99</v>
      </c>
      <c r="X445" s="261">
        <v>8.9600000000000009</v>
      </c>
      <c r="Y445" s="261">
        <v>10.06</v>
      </c>
      <c r="Z445" s="261">
        <v>10.64</v>
      </c>
      <c r="AA445" s="261">
        <v>1178</v>
      </c>
      <c r="AB445" s="261">
        <v>50.57</v>
      </c>
      <c r="AC445" s="261">
        <v>13</v>
      </c>
      <c r="AD445" s="261">
        <v>12.45</v>
      </c>
      <c r="AE445" s="261">
        <v>9.93</v>
      </c>
      <c r="AF445" s="261">
        <v>11</v>
      </c>
      <c r="AG445" s="261">
        <v>10.43</v>
      </c>
      <c r="AJ445"/>
      <c r="AK445"/>
      <c r="AL445"/>
      <c r="AM445"/>
      <c r="AN445"/>
      <c r="AO445"/>
      <c r="AP445"/>
      <c r="AQ445"/>
      <c r="AR445"/>
      <c r="AS445"/>
      <c r="AT445"/>
      <c r="AU445"/>
      <c r="AV445"/>
      <c r="AW445"/>
      <c r="AX445"/>
      <c r="AY445"/>
      <c r="AZ445"/>
      <c r="BA445"/>
      <c r="BB445"/>
      <c r="BC445"/>
      <c r="BD445"/>
      <c r="BE445"/>
      <c r="BF445"/>
      <c r="BG445"/>
      <c r="BH445"/>
      <c r="BI445"/>
      <c r="BJ445"/>
      <c r="BK445"/>
      <c r="BL445"/>
      <c r="BM445"/>
      <c r="BN445"/>
      <c r="BO445"/>
      <c r="BP445"/>
    </row>
    <row r="446" spans="2:68" s="256" customFormat="1" x14ac:dyDescent="0.25">
      <c r="B446" s="234">
        <v>0.79166666666666663</v>
      </c>
      <c r="C446" s="261" t="s">
        <v>282</v>
      </c>
      <c r="D446" s="261">
        <v>11.06</v>
      </c>
      <c r="E446" s="261">
        <v>10.64</v>
      </c>
      <c r="F446" s="261">
        <v>10.61</v>
      </c>
      <c r="G446" s="261">
        <v>9.09</v>
      </c>
      <c r="H446" s="261">
        <v>8.6999999999999993</v>
      </c>
      <c r="I446" s="261">
        <v>8.75</v>
      </c>
      <c r="J446" s="261">
        <v>10.82</v>
      </c>
      <c r="K446" s="261">
        <v>8.9600000000000009</v>
      </c>
      <c r="L446" s="261">
        <v>8.91</v>
      </c>
      <c r="M446" s="261">
        <v>11.48</v>
      </c>
      <c r="N446" s="261">
        <v>8.83</v>
      </c>
      <c r="O446" s="261">
        <v>9.09</v>
      </c>
      <c r="P446" s="261">
        <v>8.67</v>
      </c>
      <c r="Q446" s="261">
        <v>8.65</v>
      </c>
      <c r="R446" s="261">
        <v>9.09</v>
      </c>
      <c r="S446" s="261">
        <v>58.85</v>
      </c>
      <c r="T446" s="261">
        <v>80.040000000000006</v>
      </c>
      <c r="U446" s="261">
        <v>9.59</v>
      </c>
      <c r="V446" s="261">
        <v>9.09</v>
      </c>
      <c r="W446" s="261">
        <v>9.09</v>
      </c>
      <c r="X446" s="261">
        <v>2159.33</v>
      </c>
      <c r="Y446" s="261">
        <v>9.9600000000000009</v>
      </c>
      <c r="Z446" s="261">
        <v>10.27</v>
      </c>
      <c r="AA446" s="261">
        <v>267.97000000000003</v>
      </c>
      <c r="AB446" s="261">
        <v>367.59</v>
      </c>
      <c r="AC446" s="261">
        <v>13.49</v>
      </c>
      <c r="AD446" s="261">
        <v>15.64</v>
      </c>
      <c r="AE446" s="261">
        <v>9.85</v>
      </c>
      <c r="AF446" s="261">
        <v>10.48</v>
      </c>
      <c r="AG446" s="261">
        <v>207.24</v>
      </c>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c r="BO446"/>
      <c r="BP446"/>
    </row>
    <row r="447" spans="2:68" s="256" customFormat="1" x14ac:dyDescent="0.25">
      <c r="B447" s="234">
        <v>0.83333333333333337</v>
      </c>
      <c r="C447" s="261" t="s">
        <v>282</v>
      </c>
      <c r="D447" s="261">
        <v>11.21</v>
      </c>
      <c r="E447" s="261">
        <v>10.53</v>
      </c>
      <c r="F447" s="261">
        <v>10.51</v>
      </c>
      <c r="G447" s="261">
        <v>9.25</v>
      </c>
      <c r="H447" s="261">
        <v>8.83</v>
      </c>
      <c r="I447" s="261">
        <v>8.8800000000000008</v>
      </c>
      <c r="J447" s="261">
        <v>9.01</v>
      </c>
      <c r="K447" s="261">
        <v>9.48</v>
      </c>
      <c r="L447" s="261">
        <v>8.9600000000000009</v>
      </c>
      <c r="M447" s="261">
        <v>10.09</v>
      </c>
      <c r="N447" s="261">
        <v>8.6199999999999992</v>
      </c>
      <c r="O447" s="261">
        <v>9.43</v>
      </c>
      <c r="P447" s="261">
        <v>8.57</v>
      </c>
      <c r="Q447" s="261">
        <v>9.59</v>
      </c>
      <c r="R447" s="261">
        <v>8.65</v>
      </c>
      <c r="S447" s="261">
        <v>10.43</v>
      </c>
      <c r="T447" s="261">
        <v>164.4</v>
      </c>
      <c r="U447" s="261">
        <v>9.51</v>
      </c>
      <c r="V447" s="261">
        <v>9.3800000000000008</v>
      </c>
      <c r="W447" s="261">
        <v>9.1999999999999993</v>
      </c>
      <c r="X447" s="261">
        <v>297.11</v>
      </c>
      <c r="Y447" s="261">
        <v>208.63</v>
      </c>
      <c r="Z447" s="261">
        <v>9.9600000000000009</v>
      </c>
      <c r="AA447" s="261">
        <v>22.87</v>
      </c>
      <c r="AB447" s="261">
        <v>73.62</v>
      </c>
      <c r="AC447" s="261">
        <v>13.81</v>
      </c>
      <c r="AD447" s="261">
        <v>10.66</v>
      </c>
      <c r="AE447" s="261">
        <v>9.75</v>
      </c>
      <c r="AF447" s="261">
        <v>9.83</v>
      </c>
      <c r="AG447" s="261">
        <v>62.62</v>
      </c>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row>
    <row r="448" spans="2:68" s="256" customFormat="1" x14ac:dyDescent="0.25">
      <c r="B448" s="234">
        <v>0.875</v>
      </c>
      <c r="C448" s="261" t="s">
        <v>282</v>
      </c>
      <c r="D448" s="261">
        <v>10.87</v>
      </c>
      <c r="E448" s="261">
        <v>19.91</v>
      </c>
      <c r="F448" s="261">
        <v>12.6</v>
      </c>
      <c r="G448" s="261">
        <v>9.43</v>
      </c>
      <c r="H448" s="261">
        <v>8.5399999999999991</v>
      </c>
      <c r="I448" s="261">
        <v>99.77</v>
      </c>
      <c r="J448" s="261">
        <v>8.91</v>
      </c>
      <c r="K448" s="261">
        <v>9.4600000000000009</v>
      </c>
      <c r="L448" s="261">
        <v>9.9600000000000009</v>
      </c>
      <c r="M448" s="261">
        <v>16.45</v>
      </c>
      <c r="N448" s="261">
        <v>8.5399999999999991</v>
      </c>
      <c r="O448" s="261">
        <v>9.07</v>
      </c>
      <c r="P448" s="261">
        <v>8.6999999999999993</v>
      </c>
      <c r="Q448" s="261">
        <v>8.7799999999999994</v>
      </c>
      <c r="R448" s="261">
        <v>8.67</v>
      </c>
      <c r="S448" s="261">
        <v>27.69</v>
      </c>
      <c r="T448" s="261">
        <v>11.32</v>
      </c>
      <c r="U448" s="261">
        <v>9.3800000000000008</v>
      </c>
      <c r="V448" s="261">
        <v>8.8800000000000008</v>
      </c>
      <c r="W448" s="261">
        <v>9.6199999999999992</v>
      </c>
      <c r="X448" s="261">
        <v>10.98</v>
      </c>
      <c r="Y448" s="261">
        <v>824.04</v>
      </c>
      <c r="Z448" s="261">
        <v>10.43</v>
      </c>
      <c r="AA448" s="261">
        <v>14.83</v>
      </c>
      <c r="AB448" s="261">
        <v>484.31</v>
      </c>
      <c r="AC448" s="261">
        <v>9.7200000000000006</v>
      </c>
      <c r="AD448" s="261">
        <v>9.8000000000000007</v>
      </c>
      <c r="AE448" s="261">
        <v>9.77</v>
      </c>
      <c r="AF448" s="261">
        <v>9.9</v>
      </c>
      <c r="AG448" s="261">
        <v>616.75</v>
      </c>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row>
    <row r="449" spans="2:68" s="256" customFormat="1" x14ac:dyDescent="0.25">
      <c r="B449" s="234">
        <v>0.91666666666666663</v>
      </c>
      <c r="C449" s="261" t="s">
        <v>282</v>
      </c>
      <c r="D449" s="261">
        <v>10.98</v>
      </c>
      <c r="E449" s="261">
        <v>11.37</v>
      </c>
      <c r="F449" s="261">
        <v>23.03</v>
      </c>
      <c r="G449" s="261">
        <v>9.35</v>
      </c>
      <c r="H449" s="261">
        <v>8.67</v>
      </c>
      <c r="I449" s="261">
        <v>472.31</v>
      </c>
      <c r="J449" s="261">
        <v>8.9600000000000009</v>
      </c>
      <c r="K449" s="261">
        <v>8.99</v>
      </c>
      <c r="L449" s="261">
        <v>9.75</v>
      </c>
      <c r="M449" s="261">
        <v>9.48</v>
      </c>
      <c r="N449" s="261">
        <v>8.9600000000000009</v>
      </c>
      <c r="O449" s="261">
        <v>8.9600000000000009</v>
      </c>
      <c r="P449" s="261">
        <v>8.44</v>
      </c>
      <c r="Q449" s="261">
        <v>8.91</v>
      </c>
      <c r="R449" s="261">
        <v>8.86</v>
      </c>
      <c r="S449" s="261">
        <v>13.81</v>
      </c>
      <c r="T449" s="261">
        <v>9.33</v>
      </c>
      <c r="U449" s="261">
        <v>9.2200000000000006</v>
      </c>
      <c r="V449" s="261">
        <v>9.0399999999999991</v>
      </c>
      <c r="W449" s="261">
        <v>9.2200000000000006</v>
      </c>
      <c r="X449" s="261">
        <v>26.15</v>
      </c>
      <c r="Y449" s="261">
        <v>423.63</v>
      </c>
      <c r="Z449" s="261">
        <v>10.17</v>
      </c>
      <c r="AA449" s="261">
        <v>11.11</v>
      </c>
      <c r="AB449" s="261">
        <v>55.65</v>
      </c>
      <c r="AC449" s="261">
        <v>10.19</v>
      </c>
      <c r="AD449" s="261">
        <v>25.28</v>
      </c>
      <c r="AE449" s="261">
        <v>9.77</v>
      </c>
      <c r="AF449" s="261">
        <v>9.67</v>
      </c>
      <c r="AG449" s="261">
        <v>213.84</v>
      </c>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row>
    <row r="450" spans="2:68" s="256" customFormat="1" x14ac:dyDescent="0.25">
      <c r="B450" s="234">
        <v>0.95833333333333337</v>
      </c>
      <c r="C450" s="261" t="s">
        <v>282</v>
      </c>
      <c r="D450" s="261">
        <v>11.03</v>
      </c>
      <c r="E450" s="261">
        <v>10.82</v>
      </c>
      <c r="F450" s="261">
        <v>14.65</v>
      </c>
      <c r="G450" s="261">
        <v>9.48</v>
      </c>
      <c r="H450" s="261">
        <v>8.93</v>
      </c>
      <c r="I450" s="261">
        <v>101.16</v>
      </c>
      <c r="J450" s="261">
        <v>8.83</v>
      </c>
      <c r="K450" s="261">
        <v>12.29</v>
      </c>
      <c r="L450" s="261">
        <v>9.17</v>
      </c>
      <c r="M450" s="261">
        <v>11.87</v>
      </c>
      <c r="N450" s="261">
        <v>8.5399999999999991</v>
      </c>
      <c r="O450" s="261">
        <v>8.6999999999999993</v>
      </c>
      <c r="P450" s="261">
        <v>8.5399999999999991</v>
      </c>
      <c r="Q450" s="261">
        <v>9.14</v>
      </c>
      <c r="R450" s="261">
        <v>14.72</v>
      </c>
      <c r="S450" s="261">
        <v>18.260000000000002</v>
      </c>
      <c r="T450" s="261">
        <v>9.35</v>
      </c>
      <c r="U450" s="261">
        <v>9.01</v>
      </c>
      <c r="V450" s="261">
        <v>9.2200000000000006</v>
      </c>
      <c r="W450" s="261">
        <v>9.2200000000000006</v>
      </c>
      <c r="X450" s="261">
        <v>35.549999999999997</v>
      </c>
      <c r="Y450" s="261">
        <v>13.83</v>
      </c>
      <c r="Z450" s="261">
        <v>13.05</v>
      </c>
      <c r="AA450" s="261">
        <v>10.32</v>
      </c>
      <c r="AB450" s="261">
        <v>39.880000000000003</v>
      </c>
      <c r="AC450" s="261">
        <v>11.16</v>
      </c>
      <c r="AD450" s="261">
        <v>40.770000000000003</v>
      </c>
      <c r="AE450" s="261">
        <v>9.48</v>
      </c>
      <c r="AF450" s="261">
        <v>10.24</v>
      </c>
      <c r="AG450" s="261">
        <v>13.13</v>
      </c>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row>
    <row r="451" spans="2:68" s="257" customFormat="1" ht="33" customHeight="1" x14ac:dyDescent="0.3">
      <c r="B451" s="235" t="s">
        <v>221</v>
      </c>
      <c r="C451" s="264" t="s">
        <v>282</v>
      </c>
      <c r="D451" s="264" t="s">
        <v>282</v>
      </c>
      <c r="E451" s="264">
        <v>90.5</v>
      </c>
      <c r="F451" s="264">
        <v>14.9</v>
      </c>
      <c r="G451" s="264">
        <v>18.5</v>
      </c>
      <c r="H451" s="264">
        <v>17.600000000000001</v>
      </c>
      <c r="I451" s="264">
        <v>79.5</v>
      </c>
      <c r="J451" s="264">
        <v>199.4</v>
      </c>
      <c r="K451" s="264">
        <v>171.3</v>
      </c>
      <c r="L451" s="264">
        <v>16.5</v>
      </c>
      <c r="M451" s="264">
        <v>72.900000000000006</v>
      </c>
      <c r="N451" s="264">
        <v>102.2</v>
      </c>
      <c r="O451" s="264">
        <v>8.6999999999999993</v>
      </c>
      <c r="P451" s="264">
        <v>69.099999999999994</v>
      </c>
      <c r="Q451" s="264">
        <v>10.7</v>
      </c>
      <c r="R451" s="264">
        <v>143.69999999999999</v>
      </c>
      <c r="S451" s="264">
        <v>126.4</v>
      </c>
      <c r="T451" s="264">
        <v>94.1</v>
      </c>
      <c r="U451" s="264">
        <v>93.9</v>
      </c>
      <c r="V451" s="264">
        <v>103.8</v>
      </c>
      <c r="W451" s="264">
        <v>9</v>
      </c>
      <c r="X451" s="264">
        <v>112.6</v>
      </c>
      <c r="Y451" s="264">
        <v>201.7</v>
      </c>
      <c r="Z451" s="264">
        <v>284.89999999999998</v>
      </c>
      <c r="AA451" s="264">
        <v>165.1</v>
      </c>
      <c r="AB451" s="264">
        <v>119</v>
      </c>
      <c r="AC451" s="264">
        <v>93.7</v>
      </c>
      <c r="AD451" s="264">
        <v>100.9</v>
      </c>
      <c r="AE451" s="264">
        <v>150.4</v>
      </c>
      <c r="AF451" s="264">
        <v>34.6</v>
      </c>
      <c r="AG451" s="264">
        <v>57.3</v>
      </c>
      <c r="AH451" s="258"/>
      <c r="AI451" s="258"/>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row>
    <row r="452" spans="2:68" s="257" customFormat="1" ht="27" customHeight="1" x14ac:dyDescent="0.3">
      <c r="B452" s="235" t="s">
        <v>216</v>
      </c>
      <c r="C452" s="425" t="s">
        <v>217</v>
      </c>
      <c r="D452" s="425"/>
      <c r="E452" s="425"/>
      <c r="F452" s="425"/>
      <c r="G452" s="425"/>
      <c r="H452" s="425"/>
      <c r="I452" s="425"/>
      <c r="J452" s="425"/>
      <c r="K452" s="425"/>
      <c r="L452" s="425"/>
      <c r="M452" s="425"/>
      <c r="N452" s="425"/>
      <c r="O452" s="425"/>
      <c r="P452" s="425"/>
      <c r="Q452" s="425"/>
      <c r="R452" s="425"/>
      <c r="S452" s="425"/>
      <c r="T452" s="425"/>
      <c r="U452" s="425"/>
      <c r="V452" s="425"/>
      <c r="W452" s="425"/>
      <c r="X452" s="425"/>
      <c r="Y452" s="425"/>
      <c r="Z452" s="425"/>
      <c r="AA452" s="425"/>
      <c r="AB452" s="425"/>
      <c r="AC452" s="425"/>
      <c r="AD452" s="425"/>
      <c r="AE452" s="425"/>
      <c r="AF452" s="425"/>
      <c r="AG452" s="425"/>
      <c r="AJ452"/>
      <c r="AK452"/>
      <c r="AL452"/>
      <c r="AM452"/>
      <c r="AN452"/>
      <c r="AO452"/>
      <c r="AP452"/>
      <c r="AQ452"/>
      <c r="AR452"/>
      <c r="AS452"/>
      <c r="AT452"/>
      <c r="AU452"/>
      <c r="AV452"/>
      <c r="AW452"/>
      <c r="AX452"/>
      <c r="AY452"/>
      <c r="AZ452"/>
      <c r="BA452"/>
      <c r="BB452"/>
      <c r="BC452"/>
      <c r="BD452"/>
      <c r="BE452"/>
      <c r="BF452"/>
      <c r="BG452"/>
      <c r="BH452"/>
      <c r="BI452"/>
      <c r="BJ452"/>
      <c r="BK452"/>
      <c r="BL452"/>
      <c r="BM452"/>
      <c r="BN452"/>
      <c r="BO452"/>
      <c r="BP452"/>
    </row>
    <row r="453" spans="2:68" s="245" customFormat="1" ht="12" customHeight="1" x14ac:dyDescent="0.3">
      <c r="B453" s="265" t="s">
        <v>283</v>
      </c>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row>
    <row r="454" spans="2:68" s="245" customFormat="1" ht="12" customHeight="1" x14ac:dyDescent="0.3">
      <c r="B454" s="265" t="s">
        <v>286</v>
      </c>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c r="BO454"/>
      <c r="BP454"/>
    </row>
    <row r="455" spans="2:68" s="245" customFormat="1" ht="12" customHeight="1" x14ac:dyDescent="0.3">
      <c r="B455" s="262"/>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c r="BO455"/>
      <c r="BP455"/>
    </row>
    <row r="456" spans="2:68" s="245" customFormat="1" x14ac:dyDescent="0.3">
      <c r="B456" s="260"/>
    </row>
  </sheetData>
  <mergeCells count="60">
    <mergeCell ref="B416:C416"/>
    <mergeCell ref="B420:AF420"/>
    <mergeCell ref="V424:W424"/>
    <mergeCell ref="C452:AG452"/>
    <mergeCell ref="B371:C371"/>
    <mergeCell ref="B375:AF375"/>
    <mergeCell ref="V379:W379"/>
    <mergeCell ref="C407:AF407"/>
    <mergeCell ref="B412:E414"/>
    <mergeCell ref="F412:AF414"/>
    <mergeCell ref="B326:C326"/>
    <mergeCell ref="B330:AG330"/>
    <mergeCell ref="V334:W334"/>
    <mergeCell ref="C362:AG362"/>
    <mergeCell ref="B367:E369"/>
    <mergeCell ref="F367:AF369"/>
    <mergeCell ref="B279:C279"/>
    <mergeCell ref="B283:AG283"/>
    <mergeCell ref="V287:W287"/>
    <mergeCell ref="C315:AG315"/>
    <mergeCell ref="B322:E324"/>
    <mergeCell ref="F322:AG324"/>
    <mergeCell ref="B235:C235"/>
    <mergeCell ref="B239:AF239"/>
    <mergeCell ref="V243:W243"/>
    <mergeCell ref="C271:AF271"/>
    <mergeCell ref="B275:E277"/>
    <mergeCell ref="F275:AG277"/>
    <mergeCell ref="B189:C189"/>
    <mergeCell ref="B193:AG193"/>
    <mergeCell ref="V197:W197"/>
    <mergeCell ref="C225:AG225"/>
    <mergeCell ref="B231:E233"/>
    <mergeCell ref="F231:AF233"/>
    <mergeCell ref="B145:AF145"/>
    <mergeCell ref="V149:W149"/>
    <mergeCell ref="C177:AF177"/>
    <mergeCell ref="B185:E187"/>
    <mergeCell ref="F185:AG187"/>
    <mergeCell ref="V102:W102"/>
    <mergeCell ref="C130:AG130"/>
    <mergeCell ref="B137:E139"/>
    <mergeCell ref="F137:AF139"/>
    <mergeCell ref="B141:C141"/>
    <mergeCell ref="C86:AE86"/>
    <mergeCell ref="B90:E92"/>
    <mergeCell ref="F90:AG92"/>
    <mergeCell ref="B94:C94"/>
    <mergeCell ref="B98:AG98"/>
    <mergeCell ref="B46:E48"/>
    <mergeCell ref="F46:AE48"/>
    <mergeCell ref="B50:C50"/>
    <mergeCell ref="B54:AE54"/>
    <mergeCell ref="V58:W58"/>
    <mergeCell ref="C42:AG42"/>
    <mergeCell ref="B2:E4"/>
    <mergeCell ref="F2:AG4"/>
    <mergeCell ref="B10:AG10"/>
    <mergeCell ref="B6:C6"/>
    <mergeCell ref="V14:W14"/>
  </mergeCells>
  <printOptions horizontalCentered="1" verticalCentered="1"/>
  <pageMargins left="0.19685039370078741" right="0.19685039370078741" top="0.41" bottom="0.47" header="0.31496062992125984" footer="0.31496062992125984"/>
  <pageSetup paperSize="9" scale="65" orientation="landscape" r:id="rId1"/>
  <rowBreaks count="9" manualBreakCount="9">
    <brk id="44" max="33" man="1"/>
    <brk id="88" max="33" man="1"/>
    <brk id="135" max="33" man="1"/>
    <brk id="183" max="33" man="1"/>
    <brk id="229" max="33" man="1"/>
    <brk id="273" max="33" man="1"/>
    <brk id="320" max="33" man="1"/>
    <brk id="365" max="33" man="1"/>
    <brk id="410" max="3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91"/>
  <sheetViews>
    <sheetView view="pageBreakPreview" zoomScale="70" zoomScaleNormal="90" zoomScaleSheetLayoutView="70" zoomScalePageLayoutView="60" workbookViewId="0">
      <selection activeCell="E6" sqref="E6"/>
    </sheetView>
  </sheetViews>
  <sheetFormatPr baseColWidth="10" defaultColWidth="11.44140625" defaultRowHeight="13.2" x14ac:dyDescent="0.25"/>
  <cols>
    <col min="1" max="1" width="2.109375" style="12" customWidth="1"/>
    <col min="2" max="2" width="10.33203125" style="13" bestFit="1" customWidth="1"/>
    <col min="3" max="3" width="6.44140625" style="13" customWidth="1"/>
    <col min="4" max="4" width="11" style="13" customWidth="1"/>
    <col min="5" max="7" width="13.5546875" style="12" customWidth="1"/>
    <col min="8" max="8" width="13.5546875" style="14" customWidth="1"/>
    <col min="9" max="9" width="13.5546875" style="12" customWidth="1"/>
    <col min="10" max="11" width="16.5546875" style="12" hidden="1" customWidth="1"/>
    <col min="12" max="12" width="11.88671875" style="12" customWidth="1"/>
    <col min="13" max="13" width="11.44140625" style="12" customWidth="1"/>
    <col min="14" max="14" width="3.109375" style="20" customWidth="1"/>
    <col min="15" max="15" width="11.44140625" style="12"/>
    <col min="23" max="16384" width="11.44140625" style="12"/>
  </cols>
  <sheetData>
    <row r="1" spans="1:22" ht="13.8" thickBot="1" x14ac:dyDescent="0.3">
      <c r="A1" s="20"/>
      <c r="B1" s="21"/>
      <c r="C1" s="21"/>
      <c r="D1" s="21"/>
      <c r="E1" s="20"/>
      <c r="F1" s="20"/>
      <c r="G1" s="20"/>
      <c r="H1" s="22"/>
      <c r="I1" s="20"/>
      <c r="J1" s="20"/>
      <c r="K1" s="20"/>
      <c r="L1" s="20"/>
      <c r="M1" s="20"/>
    </row>
    <row r="2" spans="1:22" s="15" customFormat="1" ht="12" customHeight="1" x14ac:dyDescent="0.25">
      <c r="A2" s="23"/>
      <c r="B2" s="24"/>
      <c r="C2" s="25"/>
      <c r="D2" s="25"/>
      <c r="E2" s="543" t="s">
        <v>363</v>
      </c>
      <c r="F2" s="544"/>
      <c r="G2" s="544"/>
      <c r="H2" s="544"/>
      <c r="I2" s="544"/>
      <c r="J2" s="544"/>
      <c r="K2" s="544"/>
      <c r="L2" s="217"/>
      <c r="M2" s="217"/>
      <c r="N2" s="23"/>
      <c r="P2"/>
      <c r="Q2"/>
      <c r="R2"/>
      <c r="S2"/>
      <c r="T2"/>
      <c r="U2"/>
      <c r="V2"/>
    </row>
    <row r="3" spans="1:22" s="15" customFormat="1" ht="12" customHeight="1" x14ac:dyDescent="0.25">
      <c r="A3" s="23"/>
      <c r="B3" s="26"/>
      <c r="C3" s="27"/>
      <c r="D3" s="27"/>
      <c r="E3" s="545"/>
      <c r="F3" s="503"/>
      <c r="G3" s="503"/>
      <c r="H3" s="503"/>
      <c r="I3" s="503"/>
      <c r="J3" s="503"/>
      <c r="K3" s="503"/>
      <c r="L3" s="217"/>
      <c r="M3" s="217"/>
      <c r="N3" s="23"/>
      <c r="P3"/>
      <c r="Q3"/>
      <c r="R3"/>
      <c r="S3"/>
      <c r="T3"/>
      <c r="U3"/>
      <c r="V3"/>
    </row>
    <row r="4" spans="1:22" s="15" customFormat="1" ht="12" customHeight="1" x14ac:dyDescent="0.25">
      <c r="A4" s="23"/>
      <c r="B4" s="26"/>
      <c r="C4" s="27"/>
      <c r="D4" s="27"/>
      <c r="E4" s="545"/>
      <c r="F4" s="503"/>
      <c r="G4" s="503"/>
      <c r="H4" s="503"/>
      <c r="I4" s="503"/>
      <c r="J4" s="503"/>
      <c r="K4" s="503"/>
      <c r="L4" s="217"/>
      <c r="M4" s="217"/>
      <c r="N4" s="23"/>
      <c r="P4"/>
      <c r="Q4"/>
      <c r="R4"/>
      <c r="S4"/>
      <c r="T4"/>
      <c r="U4"/>
      <c r="V4"/>
    </row>
    <row r="5" spans="1:22" s="15" customFormat="1" ht="12" customHeight="1" thickBot="1" x14ac:dyDescent="0.3">
      <c r="A5" s="23"/>
      <c r="B5" s="28"/>
      <c r="C5" s="29"/>
      <c r="D5" s="29"/>
      <c r="E5" s="546"/>
      <c r="F5" s="547"/>
      <c r="G5" s="547"/>
      <c r="H5" s="547"/>
      <c r="I5" s="547"/>
      <c r="J5" s="547"/>
      <c r="K5" s="547"/>
      <c r="L5" s="217"/>
      <c r="M5" s="217"/>
      <c r="N5" s="23"/>
      <c r="P5"/>
      <c r="Q5"/>
      <c r="R5"/>
      <c r="S5"/>
      <c r="T5"/>
      <c r="U5"/>
      <c r="V5"/>
    </row>
    <row r="6" spans="1:22" s="18" customFormat="1" ht="12" customHeight="1" x14ac:dyDescent="0.25">
      <c r="A6" s="30"/>
      <c r="B6" s="31"/>
      <c r="C6" s="31"/>
      <c r="D6" s="31"/>
      <c r="E6" s="32"/>
      <c r="F6" s="32"/>
      <c r="G6" s="32"/>
      <c r="H6" s="33"/>
      <c r="I6" s="33"/>
      <c r="J6" s="33"/>
      <c r="K6" s="33"/>
      <c r="L6" s="217"/>
      <c r="M6" s="217"/>
      <c r="N6" s="23"/>
      <c r="P6"/>
      <c r="Q6"/>
      <c r="R6"/>
      <c r="S6"/>
      <c r="T6"/>
      <c r="U6"/>
      <c r="V6"/>
    </row>
    <row r="7" spans="1:22" s="15" customFormat="1" ht="34.200000000000003" customHeight="1" x14ac:dyDescent="0.25">
      <c r="A7" s="35"/>
      <c r="B7" s="514" t="s">
        <v>171</v>
      </c>
      <c r="C7" s="514"/>
      <c r="D7" s="514"/>
      <c r="E7" s="452" t="s">
        <v>209</v>
      </c>
      <c r="F7" s="452"/>
      <c r="G7" s="452"/>
      <c r="H7" s="452"/>
      <c r="I7" s="452"/>
      <c r="J7" s="137"/>
      <c r="K7" s="137"/>
      <c r="L7" s="217"/>
      <c r="M7" s="217"/>
      <c r="N7" s="23"/>
      <c r="P7"/>
      <c r="Q7"/>
      <c r="R7"/>
      <c r="S7"/>
      <c r="T7"/>
      <c r="U7"/>
      <c r="V7"/>
    </row>
    <row r="8" spans="1:22" s="15" customFormat="1" ht="7.5" customHeight="1" x14ac:dyDescent="0.25">
      <c r="A8" s="35"/>
      <c r="B8" s="164"/>
      <c r="C8" s="164"/>
      <c r="D8" s="164"/>
      <c r="E8" s="162"/>
      <c r="F8" s="162"/>
      <c r="G8" s="162"/>
      <c r="H8" s="162"/>
      <c r="I8" s="162"/>
      <c r="J8" s="162"/>
      <c r="K8" s="162"/>
      <c r="L8" s="217"/>
      <c r="M8" s="217"/>
      <c r="N8" s="23"/>
      <c r="P8"/>
      <c r="Q8"/>
      <c r="R8"/>
      <c r="S8"/>
      <c r="T8"/>
      <c r="U8"/>
      <c r="V8"/>
    </row>
    <row r="9" spans="1:22" s="15" customFormat="1" ht="15.75" customHeight="1" x14ac:dyDescent="0.25">
      <c r="A9" s="35"/>
      <c r="B9" s="127" t="s">
        <v>140</v>
      </c>
      <c r="C9" s="127"/>
      <c r="D9" s="127"/>
      <c r="E9" s="136" t="s">
        <v>210</v>
      </c>
      <c r="F9" s="136"/>
      <c r="G9" s="183" t="s">
        <v>243</v>
      </c>
      <c r="H9" s="183"/>
      <c r="I9" s="173" t="s">
        <v>244</v>
      </c>
      <c r="J9" s="173"/>
      <c r="K9" s="173"/>
      <c r="L9" s="217"/>
      <c r="M9" s="217"/>
      <c r="N9" s="23"/>
      <c r="P9"/>
      <c r="Q9"/>
      <c r="R9"/>
      <c r="S9"/>
      <c r="T9"/>
      <c r="U9"/>
      <c r="V9"/>
    </row>
    <row r="10" spans="1:22" ht="11.25" customHeight="1" thickBot="1" x14ac:dyDescent="0.3">
      <c r="A10" s="20"/>
      <c r="B10" s="21"/>
      <c r="C10" s="21"/>
      <c r="D10" s="21"/>
      <c r="E10" s="20"/>
      <c r="F10" s="20"/>
      <c r="G10" s="20"/>
      <c r="H10" s="22"/>
      <c r="I10" s="20"/>
      <c r="J10" s="20"/>
      <c r="K10" s="20"/>
      <c r="L10" s="217"/>
      <c r="M10" s="217"/>
      <c r="N10" s="23"/>
    </row>
    <row r="11" spans="1:22" ht="12.75" customHeight="1" x14ac:dyDescent="0.25">
      <c r="A11" s="20"/>
      <c r="B11" s="517" t="s">
        <v>103</v>
      </c>
      <c r="C11" s="517"/>
      <c r="D11" s="517"/>
      <c r="E11" s="517"/>
      <c r="F11" s="517"/>
      <c r="G11" s="517"/>
      <c r="H11" s="517"/>
      <c r="I11" s="517"/>
      <c r="J11" s="325"/>
      <c r="K11" s="326"/>
      <c r="L11" s="217"/>
      <c r="M11" s="217"/>
      <c r="N11" s="23"/>
    </row>
    <row r="12" spans="1:22" s="16" customFormat="1" ht="15" customHeight="1" x14ac:dyDescent="0.25">
      <c r="A12" s="36"/>
      <c r="B12" s="515" t="s">
        <v>237</v>
      </c>
      <c r="C12" s="515"/>
      <c r="D12" s="516" t="s">
        <v>102</v>
      </c>
      <c r="E12" s="518" t="s">
        <v>144</v>
      </c>
      <c r="F12" s="518"/>
      <c r="G12" s="518"/>
      <c r="H12" s="518"/>
      <c r="I12" s="518"/>
      <c r="J12" s="327"/>
      <c r="K12" s="328"/>
      <c r="L12" s="217"/>
      <c r="M12" s="217"/>
      <c r="N12" s="23"/>
      <c r="P12"/>
      <c r="Q12"/>
      <c r="R12"/>
      <c r="S12"/>
      <c r="T12"/>
      <c r="U12"/>
      <c r="V12"/>
    </row>
    <row r="13" spans="1:22" ht="15" customHeight="1" x14ac:dyDescent="0.25">
      <c r="A13" s="20"/>
      <c r="B13" s="515"/>
      <c r="C13" s="515"/>
      <c r="D13" s="516"/>
      <c r="E13" s="37">
        <v>43846.583333333336</v>
      </c>
      <c r="F13" s="37">
        <v>43847.618055555555</v>
      </c>
      <c r="G13" s="37">
        <v>43848.586805555555</v>
      </c>
      <c r="H13" s="37">
        <v>43849.559027777781</v>
      </c>
      <c r="I13" s="37">
        <v>43850.541666666664</v>
      </c>
      <c r="J13" s="37">
        <f>'4.25'!$E17</f>
        <v>0</v>
      </c>
      <c r="K13" s="153">
        <f>'4.25'!$E18</f>
        <v>0</v>
      </c>
      <c r="L13" s="217"/>
      <c r="M13" s="217"/>
    </row>
    <row r="14" spans="1:22" x14ac:dyDescent="0.25">
      <c r="A14" s="20"/>
      <c r="B14" s="329" t="s">
        <v>99</v>
      </c>
      <c r="C14" s="38" t="s">
        <v>98</v>
      </c>
      <c r="D14" s="39" t="s">
        <v>130</v>
      </c>
      <c r="E14" s="40">
        <f>+'4.26'!E14</f>
        <v>40.270000000000003</v>
      </c>
      <c r="F14" s="40">
        <f>+'4.26'!F14</f>
        <v>73.87</v>
      </c>
      <c r="G14" s="40">
        <f>+'4.26'!G14</f>
        <v>49.21</v>
      </c>
      <c r="H14" s="40">
        <f>+'4.26'!H14</f>
        <v>67.430000000000007</v>
      </c>
      <c r="I14" s="40">
        <f>+'4.26'!I14</f>
        <v>78.489999999999995</v>
      </c>
      <c r="J14" s="40">
        <f>+'4.26'!J14</f>
        <v>0</v>
      </c>
      <c r="K14" s="154">
        <f>+'4.26'!K14</f>
        <v>0</v>
      </c>
      <c r="L14" s="217"/>
      <c r="M14" s="217"/>
    </row>
    <row r="15" spans="1:22" x14ac:dyDescent="0.25">
      <c r="A15" s="20"/>
      <c r="B15" s="329" t="s">
        <v>77</v>
      </c>
      <c r="C15" s="38" t="s">
        <v>76</v>
      </c>
      <c r="D15" s="39" t="s">
        <v>130</v>
      </c>
      <c r="E15" s="40">
        <f>+'4.26'!E15</f>
        <v>0.83899999999999997</v>
      </c>
      <c r="F15" s="40">
        <f>+'4.26'!F15</f>
        <v>0.79600000000000004</v>
      </c>
      <c r="G15" s="40">
        <f>+'4.26'!G15</f>
        <v>0.65800000000000003</v>
      </c>
      <c r="H15" s="40">
        <f>+'4.26'!H15</f>
        <v>1.3839999999999999</v>
      </c>
      <c r="I15" s="40">
        <f>+'4.26'!I15</f>
        <v>4.7519999999999998</v>
      </c>
      <c r="J15" s="40">
        <f>+'4.26'!J15</f>
        <v>0</v>
      </c>
      <c r="K15" s="154">
        <f>+'4.26'!K15</f>
        <v>0</v>
      </c>
      <c r="L15" s="217"/>
      <c r="M15" s="217"/>
    </row>
    <row r="16" spans="1:22" x14ac:dyDescent="0.25">
      <c r="A16" s="20"/>
      <c r="B16" s="329" t="s">
        <v>141</v>
      </c>
      <c r="C16" s="38" t="s">
        <v>97</v>
      </c>
      <c r="D16" s="39" t="s">
        <v>130</v>
      </c>
      <c r="E16" s="40">
        <f>+'4.26'!E16</f>
        <v>2.448</v>
      </c>
      <c r="F16" s="40">
        <f>+'4.26'!F16</f>
        <v>2.3090000000000002</v>
      </c>
      <c r="G16" s="40">
        <f>+'4.26'!G16</f>
        <v>1.766</v>
      </c>
      <c r="H16" s="40">
        <f>+'4.26'!H16</f>
        <v>5.5309999999999997</v>
      </c>
      <c r="I16" s="40">
        <f>+'4.26'!I16</f>
        <v>12.81</v>
      </c>
      <c r="J16" s="40">
        <f>+'4.26'!J16</f>
        <v>0</v>
      </c>
      <c r="K16" s="154">
        <f>+'4.26'!K16</f>
        <v>0</v>
      </c>
      <c r="L16" s="217"/>
      <c r="M16" s="217"/>
    </row>
    <row r="17" spans="1:13" x14ac:dyDescent="0.25">
      <c r="A17" s="20"/>
      <c r="B17" s="329" t="s">
        <v>96</v>
      </c>
      <c r="C17" s="38" t="s">
        <v>95</v>
      </c>
      <c r="D17" s="39" t="s">
        <v>130</v>
      </c>
      <c r="E17" s="40">
        <f>+'4.26'!E17</f>
        <v>6.1139999999999999</v>
      </c>
      <c r="F17" s="40">
        <f>+'4.26'!F17</f>
        <v>7.7850000000000001</v>
      </c>
      <c r="G17" s="40">
        <f>+'4.26'!G17</f>
        <v>4.6790000000000003</v>
      </c>
      <c r="H17" s="40">
        <f>+'4.26'!H17</f>
        <v>10.55</v>
      </c>
      <c r="I17" s="40">
        <f>+'4.26'!I17</f>
        <v>14.69</v>
      </c>
      <c r="J17" s="40">
        <f>+'4.26'!J17</f>
        <v>0</v>
      </c>
      <c r="K17" s="154">
        <f>+'4.26'!K17</f>
        <v>0</v>
      </c>
      <c r="L17" s="217"/>
      <c r="M17" s="217"/>
    </row>
    <row r="18" spans="1:13" x14ac:dyDescent="0.25">
      <c r="A18" s="20"/>
      <c r="B18" s="329" t="s">
        <v>94</v>
      </c>
      <c r="C18" s="38" t="s">
        <v>93</v>
      </c>
      <c r="D18" s="39" t="s">
        <v>130</v>
      </c>
      <c r="E18" s="40" t="str">
        <f>+'4.26'!E18</f>
        <v>&lt; 0,010</v>
      </c>
      <c r="F18" s="40" t="str">
        <f>+'4.26'!F18</f>
        <v>&lt; 0,010</v>
      </c>
      <c r="G18" s="40" t="str">
        <f>+'4.26'!G18</f>
        <v>&lt; 0,010</v>
      </c>
      <c r="H18" s="40" t="str">
        <f>+'4.26'!H18</f>
        <v>&lt; 0,010</v>
      </c>
      <c r="I18" s="40" t="str">
        <f>+'4.26'!I18</f>
        <v>&lt; 0,010</v>
      </c>
      <c r="J18" s="40">
        <f>+'4.26'!J18</f>
        <v>0</v>
      </c>
      <c r="K18" s="154">
        <f>+'4.26'!K18</f>
        <v>0</v>
      </c>
      <c r="L18" s="217"/>
      <c r="M18" s="217"/>
    </row>
    <row r="19" spans="1:13" x14ac:dyDescent="0.25">
      <c r="A19" s="20"/>
      <c r="B19" s="329" t="s">
        <v>104</v>
      </c>
      <c r="C19" s="38" t="s">
        <v>116</v>
      </c>
      <c r="D19" s="39" t="s">
        <v>130</v>
      </c>
      <c r="E19" s="40">
        <f>+'4.26'!E19</f>
        <v>0.26040000000000002</v>
      </c>
      <c r="F19" s="40">
        <f>+'4.26'!F19</f>
        <v>0.22539999999999999</v>
      </c>
      <c r="G19" s="40">
        <f>+'4.26'!G19</f>
        <v>0.2167</v>
      </c>
      <c r="H19" s="40">
        <f>+'4.26'!H19</f>
        <v>0.3322</v>
      </c>
      <c r="I19" s="40">
        <f>+'4.26'!I19</f>
        <v>1.06</v>
      </c>
      <c r="J19" s="40">
        <f>+'4.26'!J19</f>
        <v>0</v>
      </c>
      <c r="K19" s="154">
        <f>+'4.26'!K19</f>
        <v>0</v>
      </c>
      <c r="L19" s="217"/>
      <c r="M19" s="217"/>
    </row>
    <row r="20" spans="1:13" x14ac:dyDescent="0.25">
      <c r="A20" s="20"/>
      <c r="B20" s="329" t="s">
        <v>105</v>
      </c>
      <c r="C20" s="38" t="s">
        <v>117</v>
      </c>
      <c r="D20" s="39" t="s">
        <v>130</v>
      </c>
      <c r="E20" s="40" t="str">
        <f>+'4.26'!E20</f>
        <v>&lt; 1,45</v>
      </c>
      <c r="F20" s="40" t="str">
        <f>+'4.26'!F20</f>
        <v>&lt; 1,45</v>
      </c>
      <c r="G20" s="40">
        <f>+'4.26'!G20</f>
        <v>1.8</v>
      </c>
      <c r="H20" s="40" t="str">
        <f>+'4.26'!H20</f>
        <v>&lt; 1,45</v>
      </c>
      <c r="I20" s="40" t="str">
        <f>+'4.26'!I20</f>
        <v>&lt; 1,45</v>
      </c>
      <c r="J20" s="40">
        <f>+'4.26'!J20</f>
        <v>0</v>
      </c>
      <c r="K20" s="154">
        <f>+'4.26'!K20</f>
        <v>0</v>
      </c>
      <c r="L20" s="217"/>
      <c r="M20" s="217"/>
    </row>
    <row r="21" spans="1:13" x14ac:dyDescent="0.25">
      <c r="A21" s="20"/>
      <c r="B21" s="329" t="s">
        <v>92</v>
      </c>
      <c r="C21" s="38" t="s">
        <v>91</v>
      </c>
      <c r="D21" s="39" t="s">
        <v>130</v>
      </c>
      <c r="E21" s="40">
        <f>+'4.26'!E21</f>
        <v>0.2</v>
      </c>
      <c r="F21" s="40">
        <f>+'4.26'!F21</f>
        <v>0.20699999999999999</v>
      </c>
      <c r="G21" s="40">
        <f>+'4.26'!G21</f>
        <v>0.245</v>
      </c>
      <c r="H21" s="40">
        <f>+'4.26'!H21</f>
        <v>0.54600000000000004</v>
      </c>
      <c r="I21" s="40">
        <f>+'4.26'!I21</f>
        <v>1.6419999999999999</v>
      </c>
      <c r="J21" s="40">
        <f>+'4.26'!J21</f>
        <v>0</v>
      </c>
      <c r="K21" s="154">
        <f>+'4.26'!K21</f>
        <v>0</v>
      </c>
      <c r="L21" s="217"/>
      <c r="M21" s="217"/>
    </row>
    <row r="22" spans="1:13" x14ac:dyDescent="0.25">
      <c r="A22" s="20"/>
      <c r="B22" s="329" t="s">
        <v>106</v>
      </c>
      <c r="C22" s="38" t="s">
        <v>119</v>
      </c>
      <c r="D22" s="39" t="s">
        <v>130</v>
      </c>
      <c r="E22" s="40">
        <f>+'4.26'!E22</f>
        <v>944.8</v>
      </c>
      <c r="F22" s="40">
        <f>+'4.26'!F22</f>
        <v>1359</v>
      </c>
      <c r="G22" s="40">
        <f>+'4.26'!G22</f>
        <v>1267</v>
      </c>
      <c r="H22" s="40">
        <f>+'4.26'!H22</f>
        <v>1246</v>
      </c>
      <c r="I22" s="40">
        <f>+'4.26'!I22</f>
        <v>1082</v>
      </c>
      <c r="J22" s="40">
        <f>+'4.26'!J22</f>
        <v>0</v>
      </c>
      <c r="K22" s="154">
        <f>+'4.26'!K22</f>
        <v>0</v>
      </c>
      <c r="L22" s="217"/>
      <c r="M22" s="217"/>
    </row>
    <row r="23" spans="1:13" x14ac:dyDescent="0.25">
      <c r="A23" s="20"/>
      <c r="B23" s="329" t="s">
        <v>90</v>
      </c>
      <c r="C23" s="38" t="s">
        <v>89</v>
      </c>
      <c r="D23" s="39" t="s">
        <v>130</v>
      </c>
      <c r="E23" s="40">
        <f>+'4.26'!E23</f>
        <v>7.4999999999999997E-2</v>
      </c>
      <c r="F23" s="40">
        <f>+'4.26'!F23</f>
        <v>7.2999999999999995E-2</v>
      </c>
      <c r="G23" s="40">
        <f>+'4.26'!G23</f>
        <v>7.3999999999999996E-2</v>
      </c>
      <c r="H23" s="40" t="str">
        <f>+'4.26'!H23</f>
        <v>&lt; 0,033</v>
      </c>
      <c r="I23" s="40">
        <f>+'4.26'!I23</f>
        <v>0.14599999999999999</v>
      </c>
      <c r="J23" s="40">
        <f>+'4.26'!J23</f>
        <v>0</v>
      </c>
      <c r="K23" s="154">
        <f>+'4.26'!K23</f>
        <v>0</v>
      </c>
      <c r="L23" s="217"/>
      <c r="M23" s="217"/>
    </row>
    <row r="24" spans="1:13" x14ac:dyDescent="0.25">
      <c r="A24" s="20"/>
      <c r="B24" s="329" t="s">
        <v>86</v>
      </c>
      <c r="C24" s="38" t="s">
        <v>85</v>
      </c>
      <c r="D24" s="39" t="s">
        <v>130</v>
      </c>
      <c r="E24" s="40">
        <f>+'4.26'!E24</f>
        <v>32.770000000000003</v>
      </c>
      <c r="F24" s="40">
        <f>+'4.26'!F24</f>
        <v>35.75</v>
      </c>
      <c r="G24" s="40">
        <f>+'4.26'!G24</f>
        <v>43.97</v>
      </c>
      <c r="H24" s="40">
        <f>+'4.26'!H24</f>
        <v>36.26</v>
      </c>
      <c r="I24" s="40">
        <f>+'4.26'!I24</f>
        <v>41.91</v>
      </c>
      <c r="J24" s="40">
        <f>+'4.26'!J24</f>
        <v>0</v>
      </c>
      <c r="K24" s="154">
        <f>+'4.26'!K24</f>
        <v>0</v>
      </c>
      <c r="L24" s="217"/>
      <c r="M24" s="217"/>
    </row>
    <row r="25" spans="1:13" x14ac:dyDescent="0.25">
      <c r="A25" s="20"/>
      <c r="B25" s="329" t="s">
        <v>88</v>
      </c>
      <c r="C25" s="38" t="s">
        <v>87</v>
      </c>
      <c r="D25" s="39" t="s">
        <v>130</v>
      </c>
      <c r="E25" s="40">
        <f>+'4.26'!E25</f>
        <v>11.87</v>
      </c>
      <c r="F25" s="40">
        <f>+'4.26'!F25</f>
        <v>32.71</v>
      </c>
      <c r="G25" s="40">
        <f>+'4.26'!G25</f>
        <v>36.22</v>
      </c>
      <c r="H25" s="40">
        <f>+'4.26'!H25</f>
        <v>12.79</v>
      </c>
      <c r="I25" s="40">
        <f>+'4.26'!I25</f>
        <v>21.55</v>
      </c>
      <c r="J25" s="40">
        <f>+'4.26'!J25</f>
        <v>0</v>
      </c>
      <c r="K25" s="154">
        <f>+'4.26'!K25</f>
        <v>0</v>
      </c>
      <c r="L25" s="217"/>
      <c r="M25" s="217"/>
    </row>
    <row r="26" spans="1:13" x14ac:dyDescent="0.25">
      <c r="A26" s="20"/>
      <c r="B26" s="329" t="s">
        <v>107</v>
      </c>
      <c r="C26" s="38" t="s">
        <v>120</v>
      </c>
      <c r="D26" s="39" t="s">
        <v>130</v>
      </c>
      <c r="E26" s="40">
        <f>+'4.26'!E26</f>
        <v>0.106</v>
      </c>
      <c r="F26" s="40">
        <f>+'4.26'!F26</f>
        <v>0.18</v>
      </c>
      <c r="G26" s="40">
        <f>+'4.26'!G26</f>
        <v>0.129</v>
      </c>
      <c r="H26" s="40">
        <f>+'4.26'!H26</f>
        <v>0.38200000000000001</v>
      </c>
      <c r="I26" s="40">
        <f>+'4.26'!I26</f>
        <v>0.56999999999999995</v>
      </c>
      <c r="J26" s="40">
        <f>+'4.26'!J26</f>
        <v>0</v>
      </c>
      <c r="K26" s="154">
        <f>+'4.26'!K26</f>
        <v>0</v>
      </c>
      <c r="L26" s="217"/>
      <c r="M26" s="217"/>
    </row>
    <row r="27" spans="1:13" x14ac:dyDescent="0.25">
      <c r="A27" s="20"/>
      <c r="B27" s="329" t="s">
        <v>108</v>
      </c>
      <c r="C27" s="38" t="s">
        <v>121</v>
      </c>
      <c r="D27" s="39" t="s">
        <v>130</v>
      </c>
      <c r="E27" s="40">
        <f>+'4.26'!E27</f>
        <v>1.131</v>
      </c>
      <c r="F27" s="40">
        <f>+'4.26'!F27</f>
        <v>1.2949999999999999</v>
      </c>
      <c r="G27" s="40">
        <f>+'4.26'!G27</f>
        <v>1.1890000000000001</v>
      </c>
      <c r="H27" s="40">
        <f>+'4.26'!H27</f>
        <v>1.5249999999999999</v>
      </c>
      <c r="I27" s="40">
        <f>+'4.26'!I27</f>
        <v>1.631</v>
      </c>
      <c r="J27" s="40">
        <f>+'4.26'!J27</f>
        <v>0</v>
      </c>
      <c r="K27" s="154">
        <f>+'4.26'!K27</f>
        <v>0</v>
      </c>
      <c r="L27" s="217"/>
      <c r="M27" s="217"/>
    </row>
    <row r="28" spans="1:13" x14ac:dyDescent="0.25">
      <c r="A28" s="20"/>
      <c r="B28" s="329" t="s">
        <v>142</v>
      </c>
      <c r="C28" s="38" t="s">
        <v>118</v>
      </c>
      <c r="D28" s="39" t="s">
        <v>130</v>
      </c>
      <c r="E28" s="40">
        <f>+'4.26'!E28</f>
        <v>227.5</v>
      </c>
      <c r="F28" s="40">
        <f>+'4.26'!F28</f>
        <v>241.4</v>
      </c>
      <c r="G28" s="40">
        <f>+'4.26'!G28</f>
        <v>236.4</v>
      </c>
      <c r="H28" s="40">
        <f>+'4.26'!H28</f>
        <v>237.1</v>
      </c>
      <c r="I28" s="40">
        <f>+'4.26'!I28</f>
        <v>409.2</v>
      </c>
      <c r="J28" s="40">
        <f>+'4.26'!J28</f>
        <v>0</v>
      </c>
      <c r="K28" s="154">
        <f>+'4.26'!K28</f>
        <v>0</v>
      </c>
      <c r="L28" s="217"/>
      <c r="M28" s="217"/>
    </row>
    <row r="29" spans="1:13" x14ac:dyDescent="0.25">
      <c r="A29" s="20"/>
      <c r="B29" s="329" t="s">
        <v>109</v>
      </c>
      <c r="C29" s="38" t="s">
        <v>122</v>
      </c>
      <c r="D29" s="39" t="s">
        <v>130</v>
      </c>
      <c r="E29" s="40">
        <f>+'4.26'!E29</f>
        <v>156</v>
      </c>
      <c r="F29" s="40">
        <f>+'4.26'!F29</f>
        <v>332.9</v>
      </c>
      <c r="G29" s="40">
        <f>+'4.26'!G29</f>
        <v>293.39999999999998</v>
      </c>
      <c r="H29" s="40">
        <f>+'4.26'!H29</f>
        <v>208.7</v>
      </c>
      <c r="I29" s="40">
        <f>+'4.26'!I29</f>
        <v>460.2</v>
      </c>
      <c r="J29" s="40">
        <f>+'4.26'!J29</f>
        <v>0</v>
      </c>
      <c r="K29" s="154">
        <f>+'4.26'!K29</f>
        <v>0</v>
      </c>
      <c r="L29" s="217"/>
      <c r="M29" s="217"/>
    </row>
    <row r="30" spans="1:13" x14ac:dyDescent="0.25">
      <c r="A30" s="20"/>
      <c r="B30" s="329" t="s">
        <v>110</v>
      </c>
      <c r="C30" s="38" t="s">
        <v>123</v>
      </c>
      <c r="D30" s="39" t="s">
        <v>130</v>
      </c>
      <c r="E30" s="40">
        <f>+'4.26'!E30</f>
        <v>0.18</v>
      </c>
      <c r="F30" s="40">
        <f>+'4.26'!F30</f>
        <v>0.23</v>
      </c>
      <c r="G30" s="40">
        <f>+'4.26'!G30</f>
        <v>0.61</v>
      </c>
      <c r="H30" s="40">
        <f>+'4.26'!H30</f>
        <v>0.26</v>
      </c>
      <c r="I30" s="40">
        <f>+'4.26'!I30</f>
        <v>0.23</v>
      </c>
      <c r="J30" s="40">
        <f>+'4.26'!J30</f>
        <v>0</v>
      </c>
      <c r="K30" s="154">
        <f>+'4.26'!K30</f>
        <v>0</v>
      </c>
      <c r="L30" s="217"/>
      <c r="M30" s="217"/>
    </row>
    <row r="31" spans="1:13" x14ac:dyDescent="0.25">
      <c r="A31" s="20"/>
      <c r="B31" s="329" t="s">
        <v>111</v>
      </c>
      <c r="C31" s="38" t="s">
        <v>124</v>
      </c>
      <c r="D31" s="39" t="s">
        <v>130</v>
      </c>
      <c r="E31" s="40">
        <f>+'4.26'!E31</f>
        <v>43.9</v>
      </c>
      <c r="F31" s="40">
        <f>+'4.26'!F31</f>
        <v>65.400000000000006</v>
      </c>
      <c r="G31" s="40">
        <f>+'4.26'!G31</f>
        <v>45.1</v>
      </c>
      <c r="H31" s="40">
        <f>+'4.26'!H31</f>
        <v>55.7</v>
      </c>
      <c r="I31" s="40">
        <f>+'4.26'!I31</f>
        <v>84.4</v>
      </c>
      <c r="J31" s="40">
        <f>+'4.26'!J31</f>
        <v>0</v>
      </c>
      <c r="K31" s="154">
        <f>+'4.26'!K31</f>
        <v>0</v>
      </c>
      <c r="L31" s="217"/>
      <c r="M31" s="217"/>
    </row>
    <row r="32" spans="1:13" x14ac:dyDescent="0.25">
      <c r="A32" s="20"/>
      <c r="B32" s="329" t="s">
        <v>84</v>
      </c>
      <c r="C32" s="38" t="s">
        <v>83</v>
      </c>
      <c r="D32" s="39" t="s">
        <v>130</v>
      </c>
      <c r="E32" s="40">
        <f>+'4.26'!E32</f>
        <v>4.4169999999999998</v>
      </c>
      <c r="F32" s="40">
        <f>+'4.26'!F32</f>
        <v>6.5739999999999998</v>
      </c>
      <c r="G32" s="40">
        <f>+'4.26'!G32</f>
        <v>4.867</v>
      </c>
      <c r="H32" s="40">
        <f>+'4.26'!H32</f>
        <v>6.7140000000000004</v>
      </c>
      <c r="I32" s="40">
        <f>+'4.26'!I32</f>
        <v>15.32</v>
      </c>
      <c r="J32" s="40">
        <f>+'4.26'!J32</f>
        <v>0</v>
      </c>
      <c r="K32" s="154">
        <f>+'4.26'!K32</f>
        <v>0</v>
      </c>
      <c r="L32" s="217"/>
      <c r="M32" s="217"/>
    </row>
    <row r="33" spans="1:13" x14ac:dyDescent="0.25">
      <c r="A33" s="20"/>
      <c r="B33" s="329" t="s">
        <v>67</v>
      </c>
      <c r="C33" s="38" t="s">
        <v>66</v>
      </c>
      <c r="D33" s="39" t="s">
        <v>130</v>
      </c>
      <c r="E33" s="40" t="str">
        <f>+'4.26'!E33</f>
        <v>&lt; 0,021</v>
      </c>
      <c r="F33" s="40">
        <f>+'4.26'!F33</f>
        <v>0.11799999999999999</v>
      </c>
      <c r="G33" s="40">
        <f>+'4.26'!G33</f>
        <v>0.189</v>
      </c>
      <c r="H33" s="40">
        <f>+'4.26'!H33</f>
        <v>0.14000000000000001</v>
      </c>
      <c r="I33" s="40">
        <f>+'4.26'!I33</f>
        <v>0.24399999999999999</v>
      </c>
      <c r="J33" s="40">
        <f>+'4.26'!J33</f>
        <v>0</v>
      </c>
      <c r="K33" s="154">
        <f>+'4.26'!K33</f>
        <v>0</v>
      </c>
      <c r="L33" s="217"/>
      <c r="M33" s="217"/>
    </row>
    <row r="34" spans="1:13" x14ac:dyDescent="0.25">
      <c r="A34" s="20"/>
      <c r="B34" s="329" t="s">
        <v>82</v>
      </c>
      <c r="C34" s="38" t="s">
        <v>81</v>
      </c>
      <c r="D34" s="39" t="s">
        <v>130</v>
      </c>
      <c r="E34" s="40">
        <f>+'4.26'!E34</f>
        <v>1.127</v>
      </c>
      <c r="F34" s="40">
        <f>+'4.26'!F34</f>
        <v>1.032</v>
      </c>
      <c r="G34" s="40">
        <f>+'4.26'!G34</f>
        <v>1.875</v>
      </c>
      <c r="H34" s="40">
        <f>+'4.26'!H34</f>
        <v>0.95399999999999996</v>
      </c>
      <c r="I34" s="40">
        <f>+'4.26'!I34</f>
        <v>2.335</v>
      </c>
      <c r="J34" s="40">
        <f>+'4.26'!J34</f>
        <v>0</v>
      </c>
      <c r="K34" s="154">
        <f>+'4.26'!K34</f>
        <v>0</v>
      </c>
      <c r="L34" s="217"/>
      <c r="M34" s="217"/>
    </row>
    <row r="35" spans="1:13" x14ac:dyDescent="0.25">
      <c r="A35" s="20"/>
      <c r="B35" s="329" t="s">
        <v>143</v>
      </c>
      <c r="C35" s="38" t="s">
        <v>80</v>
      </c>
      <c r="D35" s="39" t="s">
        <v>130</v>
      </c>
      <c r="E35" s="40" t="str">
        <f>+'4.26'!E35</f>
        <v>&lt; 0,197</v>
      </c>
      <c r="F35" s="40">
        <f>+'4.26'!F35</f>
        <v>0.38900000000000001</v>
      </c>
      <c r="G35" s="40">
        <f>+'4.26'!G35</f>
        <v>0.56899999999999995</v>
      </c>
      <c r="H35" s="40" t="str">
        <f>+'4.26'!H35</f>
        <v>&lt; 0,197</v>
      </c>
      <c r="I35" s="40">
        <f>+'4.26'!I35</f>
        <v>4.04</v>
      </c>
      <c r="J35" s="40">
        <f>+'4.26'!J35</f>
        <v>0</v>
      </c>
      <c r="K35" s="154">
        <f>+'4.26'!K35</f>
        <v>0</v>
      </c>
      <c r="L35" s="217"/>
      <c r="M35" s="217"/>
    </row>
    <row r="36" spans="1:13" x14ac:dyDescent="0.25">
      <c r="A36" s="20"/>
      <c r="B36" s="329" t="s">
        <v>101</v>
      </c>
      <c r="C36" s="38" t="s">
        <v>100</v>
      </c>
      <c r="D36" s="39" t="s">
        <v>130</v>
      </c>
      <c r="E36" s="40">
        <f>+'4.26'!E36</f>
        <v>0.13059999999999999</v>
      </c>
      <c r="F36" s="40">
        <f>+'4.26'!F36</f>
        <v>0.1138</v>
      </c>
      <c r="G36" s="40">
        <f>+'4.26'!G36</f>
        <v>0.37069999999999997</v>
      </c>
      <c r="H36" s="40">
        <f>+'4.26'!H36</f>
        <v>0.15479999999999999</v>
      </c>
      <c r="I36" s="40">
        <f>+'4.26'!I36</f>
        <v>0.35959999999999998</v>
      </c>
      <c r="J36" s="40">
        <f>+'4.26'!J36</f>
        <v>0</v>
      </c>
      <c r="K36" s="154">
        <f>+'4.26'!K36</f>
        <v>0</v>
      </c>
      <c r="L36" s="217"/>
      <c r="M36" s="217"/>
    </row>
    <row r="37" spans="1:13" x14ac:dyDescent="0.25">
      <c r="A37" s="20"/>
      <c r="B37" s="329" t="s">
        <v>79</v>
      </c>
      <c r="C37" s="38" t="s">
        <v>78</v>
      </c>
      <c r="D37" s="39" t="s">
        <v>130</v>
      </c>
      <c r="E37" s="40">
        <f>+'4.26'!E37</f>
        <v>8.7170000000000005</v>
      </c>
      <c r="F37" s="40">
        <f>+'4.26'!F37</f>
        <v>7.9790000000000001</v>
      </c>
      <c r="G37" s="40">
        <f>+'4.26'!G37</f>
        <v>5.8550000000000004</v>
      </c>
      <c r="H37" s="40">
        <f>+'4.26'!H37</f>
        <v>12.69</v>
      </c>
      <c r="I37" s="40">
        <f>+'4.26'!I37</f>
        <v>45.34</v>
      </c>
      <c r="J37" s="40">
        <f>+'4.26'!J37</f>
        <v>0</v>
      </c>
      <c r="K37" s="154">
        <f>+'4.26'!K37</f>
        <v>0</v>
      </c>
      <c r="L37" s="217"/>
      <c r="M37" s="217"/>
    </row>
    <row r="38" spans="1:13" x14ac:dyDescent="0.25">
      <c r="A38" s="20"/>
      <c r="B38" s="329" t="s">
        <v>112</v>
      </c>
      <c r="C38" s="38" t="s">
        <v>125</v>
      </c>
      <c r="D38" s="39" t="s">
        <v>130</v>
      </c>
      <c r="E38" s="40">
        <f>+'4.26'!E38</f>
        <v>46.3</v>
      </c>
      <c r="F38" s="40">
        <f>+'4.26'!F38</f>
        <v>71.900000000000006</v>
      </c>
      <c r="G38" s="40">
        <f>+'4.26'!G38</f>
        <v>111.3</v>
      </c>
      <c r="H38" s="40">
        <f>+'4.26'!H38</f>
        <v>101</v>
      </c>
      <c r="I38" s="40">
        <f>+'4.26'!I38</f>
        <v>64.3</v>
      </c>
      <c r="J38" s="40">
        <f>+'4.26'!J38</f>
        <v>0</v>
      </c>
      <c r="K38" s="154">
        <f>+'4.26'!K38</f>
        <v>0</v>
      </c>
      <c r="L38" s="217"/>
      <c r="M38" s="217"/>
    </row>
    <row r="39" spans="1:13" x14ac:dyDescent="0.25">
      <c r="A39" s="20"/>
      <c r="B39" s="329" t="s">
        <v>75</v>
      </c>
      <c r="C39" s="38" t="s">
        <v>74</v>
      </c>
      <c r="D39" s="39" t="s">
        <v>130</v>
      </c>
      <c r="E39" s="40" t="str">
        <f>+'4.26'!E39</f>
        <v>&lt; 0,421</v>
      </c>
      <c r="F39" s="40" t="str">
        <f>+'4.26'!F39</f>
        <v>&lt; 0,421</v>
      </c>
      <c r="G39" s="40" t="str">
        <f>+'4.26'!G39</f>
        <v>&lt; 0,421</v>
      </c>
      <c r="H39" s="40" t="str">
        <f>+'4.26'!H39</f>
        <v>&lt; 0,421</v>
      </c>
      <c r="I39" s="40">
        <f>+'4.26'!I39</f>
        <v>2.226</v>
      </c>
      <c r="J39" s="40">
        <f>+'4.26'!J39</f>
        <v>0</v>
      </c>
      <c r="K39" s="154">
        <f>+'4.26'!K39</f>
        <v>0</v>
      </c>
      <c r="L39" s="217"/>
      <c r="M39" s="217"/>
    </row>
    <row r="40" spans="1:13" x14ac:dyDescent="0.25">
      <c r="A40" s="20"/>
      <c r="B40" s="329" t="s">
        <v>113</v>
      </c>
      <c r="C40" s="38" t="s">
        <v>126</v>
      </c>
      <c r="D40" s="39" t="s">
        <v>130</v>
      </c>
      <c r="E40" s="40">
        <f>+'4.26'!E40</f>
        <v>57.7</v>
      </c>
      <c r="F40" s="40">
        <f>+'4.26'!F40</f>
        <v>147.4</v>
      </c>
      <c r="G40" s="40">
        <f>+'4.26'!G40</f>
        <v>137.5</v>
      </c>
      <c r="H40" s="40">
        <f>+'4.26'!H40</f>
        <v>124</v>
      </c>
      <c r="I40" s="40">
        <f>+'4.26'!I40</f>
        <v>149.1</v>
      </c>
      <c r="J40" s="40">
        <f>+'4.26'!J40</f>
        <v>0</v>
      </c>
      <c r="K40" s="154">
        <f>+'4.26'!K40</f>
        <v>0</v>
      </c>
      <c r="L40" s="217"/>
      <c r="M40" s="217"/>
    </row>
    <row r="41" spans="1:13" x14ac:dyDescent="0.25">
      <c r="A41" s="20"/>
      <c r="B41" s="329" t="s">
        <v>114</v>
      </c>
      <c r="C41" s="38" t="s">
        <v>127</v>
      </c>
      <c r="D41" s="39" t="s">
        <v>130</v>
      </c>
      <c r="E41" s="40" t="str">
        <f>+'4.26'!E41</f>
        <v>&lt; 191,7</v>
      </c>
      <c r="F41" s="40" t="str">
        <f>+'4.26'!F41</f>
        <v>&lt; 191,7</v>
      </c>
      <c r="G41" s="40" t="str">
        <f>+'4.26'!G41</f>
        <v>&lt; 191,7</v>
      </c>
      <c r="H41" s="40" t="str">
        <f>+'4.26'!H41</f>
        <v>&lt; 191,7</v>
      </c>
      <c r="I41" s="40" t="str">
        <f>+'4.26'!I41</f>
        <v>&lt; 191,7</v>
      </c>
      <c r="J41" s="40">
        <f>+'4.26'!J41</f>
        <v>0</v>
      </c>
      <c r="K41" s="154">
        <f>+'4.26'!K41</f>
        <v>0</v>
      </c>
      <c r="L41" s="217"/>
      <c r="M41" s="217"/>
    </row>
    <row r="42" spans="1:13" x14ac:dyDescent="0.25">
      <c r="A42" s="20"/>
      <c r="B42" s="329" t="s">
        <v>73</v>
      </c>
      <c r="C42" s="38" t="s">
        <v>72</v>
      </c>
      <c r="D42" s="39" t="s">
        <v>130</v>
      </c>
      <c r="E42" s="40" t="str">
        <f>+'4.26'!E42</f>
        <v>&lt; 0,008</v>
      </c>
      <c r="F42" s="40" t="str">
        <f>+'4.26'!F42</f>
        <v>&lt; 0,008</v>
      </c>
      <c r="G42" s="40" t="str">
        <f>+'4.26'!G42</f>
        <v>&lt; 0,008</v>
      </c>
      <c r="H42" s="40" t="str">
        <f>+'4.26'!H42</f>
        <v>&lt; 0,008</v>
      </c>
      <c r="I42" s="40">
        <f>+'4.26'!I42</f>
        <v>0.06</v>
      </c>
      <c r="J42" s="40">
        <f>+'4.26'!J42</f>
        <v>0</v>
      </c>
      <c r="K42" s="154">
        <f>+'4.26'!K42</f>
        <v>0</v>
      </c>
      <c r="L42" s="217"/>
      <c r="M42" s="217"/>
    </row>
    <row r="43" spans="1:13" x14ac:dyDescent="0.25">
      <c r="A43" s="20"/>
      <c r="B43" s="329" t="s">
        <v>115</v>
      </c>
      <c r="C43" s="38" t="s">
        <v>128</v>
      </c>
      <c r="D43" s="39" t="s">
        <v>130</v>
      </c>
      <c r="E43" s="40">
        <f>+'4.26'!E43</f>
        <v>1.94</v>
      </c>
      <c r="F43" s="40">
        <f>+'4.26'!F43</f>
        <v>2.2599999999999998</v>
      </c>
      <c r="G43" s="40">
        <f>+'4.26'!G43</f>
        <v>2.2599999999999998</v>
      </c>
      <c r="H43" s="40">
        <f>+'4.26'!H43</f>
        <v>2.0099999999999998</v>
      </c>
      <c r="I43" s="40">
        <f>+'4.26'!I43</f>
        <v>2.5499999999999998</v>
      </c>
      <c r="J43" s="40">
        <f>+'4.26'!J43</f>
        <v>0</v>
      </c>
      <c r="K43" s="154">
        <f>+'4.26'!K43</f>
        <v>0</v>
      </c>
      <c r="L43" s="217"/>
      <c r="M43" s="217"/>
    </row>
    <row r="44" spans="1:13" x14ac:dyDescent="0.25">
      <c r="A44" s="20"/>
      <c r="B44" s="329" t="s">
        <v>234</v>
      </c>
      <c r="C44" s="38" t="s">
        <v>235</v>
      </c>
      <c r="D44" s="39" t="s">
        <v>130</v>
      </c>
      <c r="E44" s="40" t="str">
        <f>+'4.26'!E44</f>
        <v>&lt; 0,0071</v>
      </c>
      <c r="F44" s="40" t="str">
        <f>+'4.26'!F44</f>
        <v>&lt; 0,0071</v>
      </c>
      <c r="G44" s="40" t="str">
        <f>+'4.26'!G44</f>
        <v>&lt; 0,0071</v>
      </c>
      <c r="H44" s="40" t="str">
        <f>+'4.26'!H44</f>
        <v>&lt; 0,0071</v>
      </c>
      <c r="I44" s="40" t="str">
        <f>+'4.26'!I44</f>
        <v>&lt; 0,0071</v>
      </c>
      <c r="J44" s="40">
        <f>+'4.26'!J44</f>
        <v>0</v>
      </c>
      <c r="K44" s="154">
        <f>+'4.26'!K44</f>
        <v>0</v>
      </c>
      <c r="L44" s="217"/>
      <c r="M44" s="217"/>
    </row>
    <row r="45" spans="1:13" x14ac:dyDescent="0.25">
      <c r="A45" s="20"/>
      <c r="B45" s="329" t="s">
        <v>71</v>
      </c>
      <c r="C45" s="38" t="s">
        <v>70</v>
      </c>
      <c r="D45" s="39" t="s">
        <v>130</v>
      </c>
      <c r="E45" s="40">
        <f>+'4.26'!E45</f>
        <v>0.19500000000000001</v>
      </c>
      <c r="F45" s="40">
        <f>+'4.26'!F45</f>
        <v>0.33200000000000002</v>
      </c>
      <c r="G45" s="40">
        <f>+'4.26'!G45</f>
        <v>0.27500000000000002</v>
      </c>
      <c r="H45" s="40">
        <f>+'4.26'!H45</f>
        <v>0.251</v>
      </c>
      <c r="I45" s="40">
        <f>+'4.26'!I45</f>
        <v>0.41099999999999998</v>
      </c>
      <c r="J45" s="40">
        <f>+'4.26'!J45</f>
        <v>0</v>
      </c>
      <c r="K45" s="154">
        <f>+'4.26'!K45</f>
        <v>0</v>
      </c>
      <c r="L45" s="217"/>
      <c r="M45" s="217"/>
    </row>
    <row r="46" spans="1:13" ht="13.8" thickBot="1" x14ac:dyDescent="0.3">
      <c r="A46" s="20"/>
      <c r="B46" s="329" t="s">
        <v>69</v>
      </c>
      <c r="C46" s="38" t="s">
        <v>68</v>
      </c>
      <c r="D46" s="39" t="s">
        <v>130</v>
      </c>
      <c r="E46" s="40">
        <f>+'4.26'!E46</f>
        <v>30.52</v>
      </c>
      <c r="F46" s="40">
        <f>+'4.26'!F46</f>
        <v>30.86</v>
      </c>
      <c r="G46" s="40">
        <f>+'4.26'!G46</f>
        <v>28.64</v>
      </c>
      <c r="H46" s="40">
        <f>+'4.26'!H46</f>
        <v>79.989999999999995</v>
      </c>
      <c r="I46" s="40">
        <f>+'4.26'!I46</f>
        <v>255.2</v>
      </c>
      <c r="J46" s="155">
        <f>+'4.26'!J46</f>
        <v>0</v>
      </c>
      <c r="K46" s="156">
        <f>+'4.26'!K46</f>
        <v>0</v>
      </c>
      <c r="L46" s="217"/>
      <c r="M46" s="217"/>
    </row>
    <row r="47" spans="1:13" ht="4.5" customHeight="1" x14ac:dyDescent="0.25">
      <c r="A47" s="20"/>
      <c r="B47" s="41"/>
      <c r="C47" s="42"/>
      <c r="D47" s="43"/>
      <c r="E47" s="41"/>
      <c r="F47" s="44"/>
      <c r="G47" s="41"/>
      <c r="H47" s="41"/>
      <c r="I47" s="41"/>
      <c r="J47" s="41"/>
      <c r="K47" s="41"/>
      <c r="L47" s="41"/>
      <c r="M47" s="41"/>
    </row>
    <row r="48" spans="1:13" x14ac:dyDescent="0.25">
      <c r="A48" s="20"/>
      <c r="B48" s="163" t="s">
        <v>297</v>
      </c>
      <c r="C48" s="20"/>
      <c r="D48" s="43"/>
      <c r="E48" s="45"/>
      <c r="F48" s="20"/>
      <c r="G48" s="20"/>
      <c r="H48" s="22"/>
      <c r="I48" s="20"/>
      <c r="J48" s="20"/>
      <c r="K48" s="20"/>
      <c r="L48" s="20"/>
      <c r="M48" s="20"/>
    </row>
    <row r="49" spans="1:22" x14ac:dyDescent="0.25">
      <c r="A49" s="20"/>
      <c r="B49" s="23" t="s">
        <v>239</v>
      </c>
      <c r="C49" s="42"/>
      <c r="D49" s="43"/>
      <c r="E49" s="20"/>
      <c r="F49" s="23"/>
      <c r="G49" s="46"/>
      <c r="H49" s="22"/>
      <c r="I49" s="20"/>
      <c r="J49" s="20"/>
      <c r="K49" s="20"/>
      <c r="L49" s="20"/>
      <c r="M49" s="20"/>
    </row>
    <row r="50" spans="1:22" x14ac:dyDescent="0.25">
      <c r="A50" s="20"/>
      <c r="B50" s="23"/>
      <c r="C50" s="42"/>
      <c r="D50" s="43"/>
      <c r="E50" s="20"/>
      <c r="F50" s="23"/>
      <c r="G50" s="46"/>
      <c r="H50" s="22"/>
      <c r="I50" s="20"/>
      <c r="J50" s="20"/>
      <c r="K50" s="20"/>
      <c r="L50" s="20"/>
      <c r="M50" s="20"/>
    </row>
    <row r="51" spans="1:22" x14ac:dyDescent="0.25">
      <c r="A51" s="20"/>
      <c r="B51" s="41"/>
      <c r="C51" s="42"/>
      <c r="D51" s="43"/>
      <c r="E51" s="46"/>
      <c r="F51" s="23"/>
      <c r="G51" s="46"/>
      <c r="H51" s="22"/>
      <c r="I51" s="20"/>
      <c r="J51" s="20"/>
      <c r="K51" s="20"/>
      <c r="L51" s="20"/>
      <c r="M51" s="20"/>
    </row>
    <row r="52" spans="1:22" ht="12.75" customHeight="1" x14ac:dyDescent="0.25">
      <c r="A52" s="20"/>
      <c r="B52" s="516" t="s">
        <v>240</v>
      </c>
      <c r="C52" s="516"/>
      <c r="D52" s="516"/>
      <c r="E52" s="516"/>
      <c r="F52" s="516"/>
      <c r="G52" s="516"/>
      <c r="H52" s="516"/>
      <c r="I52" s="516"/>
      <c r="J52" s="516"/>
      <c r="K52" s="516"/>
      <c r="L52" s="516"/>
      <c r="M52" s="516"/>
    </row>
    <row r="53" spans="1:22" s="16" customFormat="1" ht="10.5" customHeight="1" x14ac:dyDescent="0.25">
      <c r="A53" s="36"/>
      <c r="B53" s="515" t="s">
        <v>241</v>
      </c>
      <c r="C53" s="515"/>
      <c r="D53" s="516" t="s">
        <v>102</v>
      </c>
      <c r="E53" s="518" t="str">
        <f>E12</f>
        <v>Fecha</v>
      </c>
      <c r="F53" s="518"/>
      <c r="G53" s="518"/>
      <c r="H53" s="518"/>
      <c r="I53" s="518"/>
      <c r="J53" s="518"/>
      <c r="K53" s="518"/>
      <c r="L53" s="548" t="s">
        <v>185</v>
      </c>
      <c r="M53" s="548"/>
      <c r="N53" s="36"/>
      <c r="P53"/>
      <c r="Q53"/>
      <c r="R53"/>
      <c r="S53"/>
      <c r="T53"/>
      <c r="U53"/>
      <c r="V53"/>
    </row>
    <row r="54" spans="1:22" ht="12.75" customHeight="1" x14ac:dyDescent="0.25">
      <c r="A54" s="20"/>
      <c r="B54" s="515"/>
      <c r="C54" s="515"/>
      <c r="D54" s="516"/>
      <c r="E54" s="37">
        <f>'4.25'!$E12</f>
        <v>43846.583333333336</v>
      </c>
      <c r="F54" s="37">
        <f>'4.25'!$E13</f>
        <v>43847.618055555555</v>
      </c>
      <c r="G54" s="37">
        <f>'4.25'!$E14</f>
        <v>43848.586805555555</v>
      </c>
      <c r="H54" s="37">
        <f>'4.25'!$E15</f>
        <v>43849.559027777781</v>
      </c>
      <c r="I54" s="37">
        <f>'4.25'!$E16</f>
        <v>43850.541666666664</v>
      </c>
      <c r="J54" s="37">
        <f>'4.25'!$E17</f>
        <v>0</v>
      </c>
      <c r="K54" s="37">
        <f>'4.25'!$E18</f>
        <v>0</v>
      </c>
      <c r="L54" s="548"/>
      <c r="M54" s="548"/>
    </row>
    <row r="55" spans="1:22" s="16" customFormat="1" ht="31.5" customHeight="1" x14ac:dyDescent="0.25">
      <c r="A55" s="36"/>
      <c r="B55" s="518" t="s">
        <v>242</v>
      </c>
      <c r="C55" s="518"/>
      <c r="D55" s="518"/>
      <c r="E55" s="47">
        <f>+'4.27'!L12</f>
        <v>997.61240835440753</v>
      </c>
      <c r="F55" s="47">
        <f>+'4.27'!L13</f>
        <v>979.39794778935777</v>
      </c>
      <c r="G55" s="47">
        <f>+'4.27'!L14</f>
        <v>977.67471700354076</v>
      </c>
      <c r="H55" s="47">
        <f>+'4.27'!L15</f>
        <v>973.02477100659746</v>
      </c>
      <c r="I55" s="47">
        <f>+'4.27'!L16</f>
        <v>993.58645823940049</v>
      </c>
      <c r="J55" s="47" t="e">
        <f>+'4.27'!L17</f>
        <v>#DIV/0!</v>
      </c>
      <c r="K55" s="47" t="e">
        <f>+'4.27'!L18</f>
        <v>#DIV/0!</v>
      </c>
      <c r="L55" s="37" t="s">
        <v>186</v>
      </c>
      <c r="M55" s="281" t="s">
        <v>187</v>
      </c>
      <c r="N55" s="36"/>
      <c r="P55"/>
      <c r="Q55"/>
      <c r="R55"/>
      <c r="S55"/>
      <c r="T55"/>
      <c r="U55"/>
      <c r="V55"/>
    </row>
    <row r="56" spans="1:22" ht="13.8" x14ac:dyDescent="0.25">
      <c r="A56" s="20"/>
      <c r="B56" s="329" t="s">
        <v>99</v>
      </c>
      <c r="C56" s="38" t="s">
        <v>98</v>
      </c>
      <c r="D56" s="39" t="s">
        <v>131</v>
      </c>
      <c r="E56" s="48">
        <f t="shared" ref="E56:I65" si="0">IF(ISNUMBER(FIND("&lt;",E14)),"N.D.",PRODUCT(E14,1/E$55))</f>
        <v>4.0366378427897268E-2</v>
      </c>
      <c r="F56" s="48">
        <f t="shared" si="0"/>
        <v>7.5423886854914524E-2</v>
      </c>
      <c r="G56" s="48">
        <f t="shared" si="0"/>
        <v>5.0333714418659532E-2</v>
      </c>
      <c r="H56" s="48">
        <f t="shared" si="0"/>
        <v>6.9299366274348226E-2</v>
      </c>
      <c r="I56" s="48">
        <f t="shared" si="0"/>
        <v>7.8996648302837633E-2</v>
      </c>
      <c r="J56" s="48" t="e">
        <f t="shared" ref="J56" si="1">IF(ISNUMBER(FIND("&lt;",J14)),"N.D.",PRODUCT(J14,1/J$55))</f>
        <v>#DIV/0!</v>
      </c>
      <c r="K56" s="48" t="e">
        <f t="shared" ref="K56:K88" si="2">IF(ISNUMBER(FIND("&lt;",K14)),"N.D.",PRODUCT(K14,1/K$55))</f>
        <v>#DIV/0!</v>
      </c>
      <c r="L56" s="218" t="s">
        <v>129</v>
      </c>
      <c r="M56" s="48" t="s">
        <v>129</v>
      </c>
    </row>
    <row r="57" spans="1:22" ht="13.8" x14ac:dyDescent="0.25">
      <c r="A57" s="20"/>
      <c r="B57" s="329" t="s">
        <v>77</v>
      </c>
      <c r="C57" s="38" t="s">
        <v>76</v>
      </c>
      <c r="D57" s="39" t="s">
        <v>131</v>
      </c>
      <c r="E57" s="48">
        <f t="shared" si="0"/>
        <v>8.4100798363560478E-4</v>
      </c>
      <c r="F57" s="48">
        <f t="shared" si="0"/>
        <v>8.127441984095297E-4</v>
      </c>
      <c r="G57" s="48">
        <f t="shared" si="0"/>
        <v>6.7302548440312899E-4</v>
      </c>
      <c r="H57" s="48">
        <f t="shared" si="0"/>
        <v>1.4223687219886985E-3</v>
      </c>
      <c r="I57" s="48">
        <f t="shared" si="0"/>
        <v>4.7826738786480374E-3</v>
      </c>
      <c r="J57" s="48" t="e">
        <f t="shared" ref="J57" si="3">IF(ISNUMBER(FIND("&lt;",J15)),"N.D.",PRODUCT(J15,1/J$55))</f>
        <v>#DIV/0!</v>
      </c>
      <c r="K57" s="48" t="e">
        <f t="shared" si="2"/>
        <v>#DIV/0!</v>
      </c>
      <c r="L57" s="218">
        <v>25</v>
      </c>
      <c r="M57" s="48" t="s">
        <v>188</v>
      </c>
    </row>
    <row r="58" spans="1:22" ht="13.8" x14ac:dyDescent="0.25">
      <c r="A58" s="20"/>
      <c r="B58" s="329" t="s">
        <v>141</v>
      </c>
      <c r="C58" s="38" t="s">
        <v>97</v>
      </c>
      <c r="D58" s="39" t="s">
        <v>131</v>
      </c>
      <c r="E58" s="48">
        <f t="shared" si="0"/>
        <v>2.4538588128009066E-3</v>
      </c>
      <c r="F58" s="48">
        <f t="shared" si="0"/>
        <v>2.3575707966427186E-3</v>
      </c>
      <c r="G58" s="48">
        <f t="shared" si="0"/>
        <v>1.8063267560120451E-3</v>
      </c>
      <c r="H58" s="48">
        <f t="shared" si="0"/>
        <v>5.6843362726296896E-3</v>
      </c>
      <c r="I58" s="48">
        <f t="shared" si="0"/>
        <v>1.2892687791557526E-2</v>
      </c>
      <c r="J58" s="48" t="e">
        <f t="shared" ref="J58" si="4">IF(ISNUMBER(FIND("&lt;",J16)),"N.D.",PRODUCT(J16,1/J$55))</f>
        <v>#DIV/0!</v>
      </c>
      <c r="K58" s="48" t="e">
        <f t="shared" si="2"/>
        <v>#DIV/0!</v>
      </c>
      <c r="L58" s="218">
        <v>0.3</v>
      </c>
      <c r="M58" s="48" t="s">
        <v>189</v>
      </c>
    </row>
    <row r="59" spans="1:22" ht="13.8" x14ac:dyDescent="0.25">
      <c r="A59" s="20"/>
      <c r="B59" s="329" t="s">
        <v>96</v>
      </c>
      <c r="C59" s="38" t="s">
        <v>95</v>
      </c>
      <c r="D59" s="39" t="s">
        <v>131</v>
      </c>
      <c r="E59" s="48">
        <f t="shared" si="0"/>
        <v>6.1286326721669698E-3</v>
      </c>
      <c r="F59" s="48">
        <f t="shared" si="0"/>
        <v>7.9487607846962169E-3</v>
      </c>
      <c r="G59" s="48">
        <f t="shared" si="0"/>
        <v>4.7858453518575079E-3</v>
      </c>
      <c r="H59" s="48">
        <f t="shared" si="0"/>
        <v>1.0842478335968764E-2</v>
      </c>
      <c r="I59" s="48">
        <f t="shared" si="0"/>
        <v>1.4784823080248246E-2</v>
      </c>
      <c r="J59" s="48" t="e">
        <f t="shared" ref="J59" si="5">IF(ISNUMBER(FIND("&lt;",J17)),"N.D.",PRODUCT(J17,1/J$55))</f>
        <v>#DIV/0!</v>
      </c>
      <c r="K59" s="48" t="e">
        <f t="shared" si="2"/>
        <v>#DIV/0!</v>
      </c>
      <c r="L59" s="218" t="s">
        <v>129</v>
      </c>
      <c r="M59" s="48" t="s">
        <v>129</v>
      </c>
    </row>
    <row r="60" spans="1:22" ht="13.8" x14ac:dyDescent="0.25">
      <c r="A60" s="20"/>
      <c r="B60" s="329" t="s">
        <v>94</v>
      </c>
      <c r="C60" s="38" t="s">
        <v>93</v>
      </c>
      <c r="D60" s="39" t="s">
        <v>131</v>
      </c>
      <c r="E60" s="48" t="str">
        <f t="shared" si="0"/>
        <v>N.D.</v>
      </c>
      <c r="F60" s="48" t="str">
        <f t="shared" si="0"/>
        <v>N.D.</v>
      </c>
      <c r="G60" s="48" t="str">
        <f t="shared" si="0"/>
        <v>N.D.</v>
      </c>
      <c r="H60" s="48" t="str">
        <f t="shared" si="0"/>
        <v>N.D.</v>
      </c>
      <c r="I60" s="48" t="str">
        <f t="shared" si="0"/>
        <v>N.D.</v>
      </c>
      <c r="J60" s="48" t="e">
        <f t="shared" ref="J60" si="6">IF(ISNUMBER(FIND("&lt;",J18)),"N.D.",PRODUCT(J18,1/J$55))</f>
        <v>#DIV/0!</v>
      </c>
      <c r="K60" s="48" t="e">
        <f t="shared" si="2"/>
        <v>#DIV/0!</v>
      </c>
      <c r="L60" s="218">
        <v>0.01</v>
      </c>
      <c r="M60" s="48" t="s">
        <v>190</v>
      </c>
    </row>
    <row r="61" spans="1:22" ht="13.8" x14ac:dyDescent="0.25">
      <c r="A61" s="20"/>
      <c r="B61" s="329" t="s">
        <v>104</v>
      </c>
      <c r="C61" s="38" t="s">
        <v>116</v>
      </c>
      <c r="D61" s="39" t="s">
        <v>131</v>
      </c>
      <c r="E61" s="48">
        <f t="shared" si="0"/>
        <v>2.6102321685186116E-4</v>
      </c>
      <c r="F61" s="48">
        <f t="shared" si="0"/>
        <v>2.3014138482601503E-4</v>
      </c>
      <c r="G61" s="48">
        <f t="shared" si="0"/>
        <v>2.2164836241665356E-4</v>
      </c>
      <c r="H61" s="48">
        <f t="shared" si="0"/>
        <v>3.4140960219988846E-4</v>
      </c>
      <c r="I61" s="48">
        <f t="shared" si="0"/>
        <v>1.0668422372405134E-3</v>
      </c>
      <c r="J61" s="48" t="e">
        <f t="shared" ref="J61" si="7">IF(ISNUMBER(FIND("&lt;",J19)),"N.D.",PRODUCT(J19,1/J$55))</f>
        <v>#DIV/0!</v>
      </c>
      <c r="K61" s="48" t="e">
        <f t="shared" si="2"/>
        <v>#DIV/0!</v>
      </c>
      <c r="L61" s="218" t="s">
        <v>129</v>
      </c>
      <c r="M61" s="48" t="s">
        <v>129</v>
      </c>
    </row>
    <row r="62" spans="1:22" ht="13.8" x14ac:dyDescent="0.25">
      <c r="A62" s="20"/>
      <c r="B62" s="329" t="s">
        <v>105</v>
      </c>
      <c r="C62" s="38" t="s">
        <v>117</v>
      </c>
      <c r="D62" s="39" t="s">
        <v>131</v>
      </c>
      <c r="E62" s="48" t="str">
        <f t="shared" si="0"/>
        <v>N.D.</v>
      </c>
      <c r="F62" s="48" t="str">
        <f t="shared" si="0"/>
        <v>N.D.</v>
      </c>
      <c r="G62" s="48">
        <f t="shared" si="0"/>
        <v>1.8411031488231491E-3</v>
      </c>
      <c r="H62" s="48" t="str">
        <f t="shared" si="0"/>
        <v>N.D.</v>
      </c>
      <c r="I62" s="48" t="str">
        <f t="shared" si="0"/>
        <v>N.D.</v>
      </c>
      <c r="J62" s="48" t="e">
        <f t="shared" ref="J62" si="8">IF(ISNUMBER(FIND("&lt;",J20)),"N.D.",PRODUCT(J20,1/J$55))</f>
        <v>#DIV/0!</v>
      </c>
      <c r="K62" s="48" t="e">
        <f t="shared" si="2"/>
        <v>#DIV/0!</v>
      </c>
      <c r="L62" s="218">
        <v>120</v>
      </c>
      <c r="M62" s="48" t="s">
        <v>191</v>
      </c>
    </row>
    <row r="63" spans="1:22" ht="13.8" x14ac:dyDescent="0.25">
      <c r="A63" s="20"/>
      <c r="B63" s="329" t="s">
        <v>92</v>
      </c>
      <c r="C63" s="38" t="s">
        <v>91</v>
      </c>
      <c r="D63" s="39" t="s">
        <v>131</v>
      </c>
      <c r="E63" s="48">
        <f t="shared" si="0"/>
        <v>2.0047866117654467E-4</v>
      </c>
      <c r="F63" s="48">
        <f t="shared" si="0"/>
        <v>2.1135433300348321E-4</v>
      </c>
      <c r="G63" s="48">
        <f t="shared" si="0"/>
        <v>2.5059459525648417E-4</v>
      </c>
      <c r="H63" s="48">
        <f t="shared" si="0"/>
        <v>5.6113679350132189E-4</v>
      </c>
      <c r="I63" s="48">
        <f t="shared" si="0"/>
        <v>1.6525990127820027E-3</v>
      </c>
      <c r="J63" s="48" t="e">
        <f t="shared" ref="J63" si="9">IF(ISNUMBER(FIND("&lt;",J21)),"N.D.",PRODUCT(J21,1/J$55))</f>
        <v>#DIV/0!</v>
      </c>
      <c r="K63" s="48" t="e">
        <f t="shared" si="2"/>
        <v>#DIV/0!</v>
      </c>
      <c r="L63" s="218">
        <v>2.5000000000000001E-2</v>
      </c>
      <c r="M63" s="48" t="s">
        <v>192</v>
      </c>
    </row>
    <row r="64" spans="1:22" ht="13.8" x14ac:dyDescent="0.25">
      <c r="A64" s="20"/>
      <c r="B64" s="329" t="s">
        <v>106</v>
      </c>
      <c r="C64" s="38" t="s">
        <v>119</v>
      </c>
      <c r="D64" s="39" t="s">
        <v>131</v>
      </c>
      <c r="E64" s="48">
        <f t="shared" si="0"/>
        <v>0.94706119539799694</v>
      </c>
      <c r="F64" s="48">
        <f t="shared" si="0"/>
        <v>1.3875871427619983</v>
      </c>
      <c r="G64" s="48">
        <f t="shared" si="0"/>
        <v>1.2959320497549609</v>
      </c>
      <c r="H64" s="48">
        <f t="shared" si="0"/>
        <v>1.2805429390158369</v>
      </c>
      <c r="I64" s="48">
        <f t="shared" si="0"/>
        <v>1.088984245937958</v>
      </c>
      <c r="J64" s="48" t="e">
        <f t="shared" ref="J64" si="10">IF(ISNUMBER(FIND("&lt;",J22)),"N.D.",PRODUCT(J22,1/J$55))</f>
        <v>#DIV/0!</v>
      </c>
      <c r="K64" s="48" t="e">
        <f t="shared" si="2"/>
        <v>#DIV/0!</v>
      </c>
      <c r="L64" s="218" t="s">
        <v>129</v>
      </c>
      <c r="M64" s="48" t="s">
        <v>129</v>
      </c>
    </row>
    <row r="65" spans="1:22" ht="13.8" x14ac:dyDescent="0.25">
      <c r="A65" s="20"/>
      <c r="B65" s="329" t="s">
        <v>90</v>
      </c>
      <c r="C65" s="38" t="s">
        <v>89</v>
      </c>
      <c r="D65" s="39" t="s">
        <v>131</v>
      </c>
      <c r="E65" s="48">
        <f t="shared" si="0"/>
        <v>7.517949794120424E-5</v>
      </c>
      <c r="F65" s="48">
        <f t="shared" si="0"/>
        <v>7.4535586035044796E-5</v>
      </c>
      <c r="G65" s="48">
        <f t="shared" si="0"/>
        <v>7.5689796118285011E-5</v>
      </c>
      <c r="H65" s="48" t="str">
        <f t="shared" si="0"/>
        <v>N.D.</v>
      </c>
      <c r="I65" s="48">
        <f t="shared" si="0"/>
        <v>1.4694242135576883E-4</v>
      </c>
      <c r="J65" s="48" t="e">
        <f t="shared" ref="J65" si="11">IF(ISNUMBER(FIND("&lt;",J23)),"N.D.",PRODUCT(J23,1/J$55))</f>
        <v>#DIV/0!</v>
      </c>
      <c r="K65" s="48" t="e">
        <f t="shared" si="2"/>
        <v>#DIV/0!</v>
      </c>
      <c r="L65" s="218">
        <v>0.1</v>
      </c>
      <c r="M65" s="48" t="s">
        <v>193</v>
      </c>
    </row>
    <row r="66" spans="1:22" ht="13.8" x14ac:dyDescent="0.25">
      <c r="A66" s="20"/>
      <c r="B66" s="329" t="s">
        <v>86</v>
      </c>
      <c r="C66" s="38" t="s">
        <v>85</v>
      </c>
      <c r="D66" s="39" t="s">
        <v>131</v>
      </c>
      <c r="E66" s="48">
        <f t="shared" ref="E66:I75" si="12">IF(ISNUMBER(FIND("&lt;",E24)),"N.D.",PRODUCT(E24,1/E$55))</f>
        <v>3.2848428633776842E-2</v>
      </c>
      <c r="F66" s="48">
        <f t="shared" si="12"/>
        <v>3.6502016448669204E-2</v>
      </c>
      <c r="G66" s="48">
        <f t="shared" si="12"/>
        <v>4.4974058585418808E-2</v>
      </c>
      <c r="H66" s="48">
        <f t="shared" si="12"/>
        <v>3.7265238337651885E-2</v>
      </c>
      <c r="I66" s="48">
        <f t="shared" si="12"/>
        <v>4.2180526568631992E-2</v>
      </c>
      <c r="J66" s="48" t="e">
        <f t="shared" ref="J66" si="13">IF(ISNUMBER(FIND("&lt;",J24)),"N.D.",PRODUCT(J24,1/J$55))</f>
        <v>#DIV/0!</v>
      </c>
      <c r="K66" s="48" t="e">
        <f t="shared" si="2"/>
        <v>#DIV/0!</v>
      </c>
      <c r="L66" s="218">
        <v>50</v>
      </c>
      <c r="M66" s="48" t="s">
        <v>194</v>
      </c>
    </row>
    <row r="67" spans="1:22" ht="13.8" x14ac:dyDescent="0.25">
      <c r="A67" s="20"/>
      <c r="B67" s="329" t="s">
        <v>88</v>
      </c>
      <c r="C67" s="38" t="s">
        <v>87</v>
      </c>
      <c r="D67" s="39" t="s">
        <v>131</v>
      </c>
      <c r="E67" s="48">
        <f t="shared" si="12"/>
        <v>1.1898408540827925E-2</v>
      </c>
      <c r="F67" s="48">
        <f t="shared" si="12"/>
        <v>3.3398068756250898E-2</v>
      </c>
      <c r="G67" s="48">
        <f t="shared" si="12"/>
        <v>3.7047086694652474E-2</v>
      </c>
      <c r="H67" s="48">
        <f t="shared" si="12"/>
        <v>1.3144578001615212E-2</v>
      </c>
      <c r="I67" s="48">
        <f t="shared" si="12"/>
        <v>2.1689103974087798E-2</v>
      </c>
      <c r="J67" s="48" t="e">
        <f t="shared" ref="J67" si="14">IF(ISNUMBER(FIND("&lt;",J25)),"N.D.",PRODUCT(J25,1/J$55))</f>
        <v>#DIV/0!</v>
      </c>
      <c r="K67" s="48" t="e">
        <f t="shared" si="2"/>
        <v>#DIV/0!</v>
      </c>
      <c r="L67" s="218">
        <v>0.5</v>
      </c>
      <c r="M67" s="48" t="s">
        <v>195</v>
      </c>
    </row>
    <row r="68" spans="1:22" s="17" customFormat="1" ht="13.8" x14ac:dyDescent="0.25">
      <c r="A68" s="20"/>
      <c r="B68" s="329" t="s">
        <v>107</v>
      </c>
      <c r="C68" s="38" t="s">
        <v>120</v>
      </c>
      <c r="D68" s="39" t="s">
        <v>131</v>
      </c>
      <c r="E68" s="48">
        <f t="shared" si="12"/>
        <v>1.0625369042356867E-4</v>
      </c>
      <c r="F68" s="48">
        <f t="shared" si="12"/>
        <v>1.8378637652476801E-4</v>
      </c>
      <c r="G68" s="48">
        <f t="shared" si="12"/>
        <v>1.31945725665659E-4</v>
      </c>
      <c r="H68" s="48">
        <f t="shared" si="12"/>
        <v>3.9259021083792113E-4</v>
      </c>
      <c r="I68" s="48">
        <f t="shared" si="12"/>
        <v>5.7367931625197416E-4</v>
      </c>
      <c r="J68" s="48" t="e">
        <f t="shared" ref="J68" si="15">IF(ISNUMBER(FIND("&lt;",J26)),"N.D.",PRODUCT(J26,1/J$55))</f>
        <v>#DIV/0!</v>
      </c>
      <c r="K68" s="48" t="e">
        <f t="shared" si="2"/>
        <v>#DIV/0!</v>
      </c>
      <c r="L68" s="218">
        <v>10</v>
      </c>
      <c r="M68" s="48" t="s">
        <v>196</v>
      </c>
      <c r="N68" s="20"/>
      <c r="P68"/>
      <c r="Q68"/>
      <c r="R68"/>
      <c r="S68"/>
      <c r="T68"/>
      <c r="U68"/>
      <c r="V68"/>
    </row>
    <row r="69" spans="1:22" ht="13.8" x14ac:dyDescent="0.25">
      <c r="A69" s="20"/>
      <c r="B69" s="329" t="s">
        <v>108</v>
      </c>
      <c r="C69" s="38" t="s">
        <v>121</v>
      </c>
      <c r="D69" s="39" t="s">
        <v>131</v>
      </c>
      <c r="E69" s="48">
        <f t="shared" si="12"/>
        <v>1.1337068289533601E-3</v>
      </c>
      <c r="F69" s="48">
        <f t="shared" si="12"/>
        <v>1.3222408755531919E-3</v>
      </c>
      <c r="G69" s="48">
        <f t="shared" si="12"/>
        <v>1.216150913305958E-3</v>
      </c>
      <c r="H69" s="48">
        <f t="shared" si="12"/>
        <v>1.5672776741566222E-3</v>
      </c>
      <c r="I69" s="48">
        <f t="shared" si="12"/>
        <v>1.6415280084332805E-3</v>
      </c>
      <c r="J69" s="48" t="e">
        <f t="shared" ref="J69" si="16">IF(ISNUMBER(FIND("&lt;",J27)),"N.D.",PRODUCT(J27,1/J$55))</f>
        <v>#DIV/0!</v>
      </c>
      <c r="K69" s="48" t="e">
        <f t="shared" si="2"/>
        <v>#DIV/0!</v>
      </c>
      <c r="L69" s="218">
        <v>120</v>
      </c>
      <c r="M69" s="48" t="s">
        <v>197</v>
      </c>
    </row>
    <row r="70" spans="1:22" ht="13.8" x14ac:dyDescent="0.25">
      <c r="A70" s="20"/>
      <c r="B70" s="329" t="s">
        <v>142</v>
      </c>
      <c r="C70" s="38" t="s">
        <v>118</v>
      </c>
      <c r="D70" s="39" t="s">
        <v>131</v>
      </c>
      <c r="E70" s="48">
        <f t="shared" si="12"/>
        <v>0.22804447708831954</v>
      </c>
      <c r="F70" s="48">
        <f t="shared" si="12"/>
        <v>0.24647795162821665</v>
      </c>
      <c r="G70" s="48">
        <f t="shared" si="12"/>
        <v>0.24179821354544023</v>
      </c>
      <c r="H70" s="48">
        <f t="shared" si="12"/>
        <v>0.24367313871641647</v>
      </c>
      <c r="I70" s="48">
        <f t="shared" si="12"/>
        <v>0.41184136177246988</v>
      </c>
      <c r="J70" s="48" t="e">
        <f t="shared" ref="J70" si="17">IF(ISNUMBER(FIND("&lt;",J28)),"N.D.",PRODUCT(J28,1/J$55))</f>
        <v>#DIV/0!</v>
      </c>
      <c r="K70" s="48" t="e">
        <f t="shared" si="2"/>
        <v>#DIV/0!</v>
      </c>
      <c r="L70" s="218" t="s">
        <v>129</v>
      </c>
      <c r="M70" s="48" t="s">
        <v>129</v>
      </c>
    </row>
    <row r="71" spans="1:22" ht="13.8" x14ac:dyDescent="0.25">
      <c r="A71" s="20"/>
      <c r="B71" s="329" t="s">
        <v>109</v>
      </c>
      <c r="C71" s="38" t="s">
        <v>122</v>
      </c>
      <c r="D71" s="39" t="s">
        <v>131</v>
      </c>
      <c r="E71" s="48">
        <f t="shared" si="12"/>
        <v>0.15637335571770483</v>
      </c>
      <c r="F71" s="48">
        <f t="shared" si="12"/>
        <v>0.339902693028307</v>
      </c>
      <c r="G71" s="48">
        <f t="shared" si="12"/>
        <v>0.30009981325817325</v>
      </c>
      <c r="H71" s="48">
        <f t="shared" si="12"/>
        <v>0.21448580366982756</v>
      </c>
      <c r="I71" s="48">
        <f t="shared" si="12"/>
        <v>0.46317056375290971</v>
      </c>
      <c r="J71" s="48" t="e">
        <f t="shared" ref="J71" si="18">IF(ISNUMBER(FIND("&lt;",J29)),"N.D.",PRODUCT(J29,1/J$55))</f>
        <v>#DIV/0!</v>
      </c>
      <c r="K71" s="48" t="e">
        <f t="shared" si="2"/>
        <v>#DIV/0!</v>
      </c>
      <c r="L71" s="218">
        <v>4</v>
      </c>
      <c r="M71" s="48" t="s">
        <v>198</v>
      </c>
    </row>
    <row r="72" spans="1:22" ht="13.8" x14ac:dyDescent="0.25">
      <c r="A72" s="20"/>
      <c r="B72" s="329" t="s">
        <v>110</v>
      </c>
      <c r="C72" s="38" t="s">
        <v>123</v>
      </c>
      <c r="D72" s="39" t="s">
        <v>131</v>
      </c>
      <c r="E72" s="48">
        <f t="shared" si="12"/>
        <v>1.8043079505889018E-4</v>
      </c>
      <c r="F72" s="48">
        <f t="shared" si="12"/>
        <v>2.3483814778164802E-4</v>
      </c>
      <c r="G72" s="48">
        <f t="shared" si="12"/>
        <v>6.2392940043451157E-4</v>
      </c>
      <c r="H72" s="48">
        <f t="shared" si="12"/>
        <v>2.6720799690539134E-4</v>
      </c>
      <c r="I72" s="48">
        <f t="shared" si="12"/>
        <v>2.3148463638237557E-4</v>
      </c>
      <c r="J72" s="48" t="e">
        <f t="shared" ref="J72" si="19">IF(ISNUMBER(FIND("&lt;",J30)),"N.D.",PRODUCT(J30,1/J$55))</f>
        <v>#DIV/0!</v>
      </c>
      <c r="K72" s="48" t="e">
        <f t="shared" si="2"/>
        <v>#DIV/0!</v>
      </c>
      <c r="L72" s="218" t="s">
        <v>129</v>
      </c>
      <c r="M72" s="48" t="s">
        <v>129</v>
      </c>
    </row>
    <row r="73" spans="1:22" ht="13.8" x14ac:dyDescent="0.25">
      <c r="A73" s="20"/>
      <c r="B73" s="329" t="s">
        <v>111</v>
      </c>
      <c r="C73" s="38" t="s">
        <v>124</v>
      </c>
      <c r="D73" s="39" t="s">
        <v>131</v>
      </c>
      <c r="E73" s="48">
        <f t="shared" si="12"/>
        <v>4.4005066128251551E-2</v>
      </c>
      <c r="F73" s="48">
        <f t="shared" si="12"/>
        <v>6.6775716803999047E-2</v>
      </c>
      <c r="G73" s="48">
        <f t="shared" si="12"/>
        <v>4.6129862228846678E-2</v>
      </c>
      <c r="H73" s="48">
        <f t="shared" si="12"/>
        <v>5.7244174721654995E-2</v>
      </c>
      <c r="I73" s="48">
        <f t="shared" si="12"/>
        <v>8.49447970029239E-2</v>
      </c>
      <c r="J73" s="48" t="e">
        <f t="shared" ref="J73" si="20">IF(ISNUMBER(FIND("&lt;",J31)),"N.D.",PRODUCT(J31,1/J$55))</f>
        <v>#DIV/0!</v>
      </c>
      <c r="K73" s="48" t="e">
        <f t="shared" si="2"/>
        <v>#DIV/0!</v>
      </c>
      <c r="L73" s="218" t="s">
        <v>129</v>
      </c>
      <c r="M73" s="48" t="s">
        <v>129</v>
      </c>
    </row>
    <row r="74" spans="1:22" ht="13.8" x14ac:dyDescent="0.25">
      <c r="A74" s="20"/>
      <c r="B74" s="329" t="s">
        <v>84</v>
      </c>
      <c r="C74" s="38" t="s">
        <v>83</v>
      </c>
      <c r="D74" s="39" t="s">
        <v>131</v>
      </c>
      <c r="E74" s="48">
        <f t="shared" si="12"/>
        <v>4.4275712320839882E-3</v>
      </c>
      <c r="F74" s="48">
        <f t="shared" si="12"/>
        <v>6.7122868848545824E-3</v>
      </c>
      <c r="G74" s="48">
        <f t="shared" si="12"/>
        <v>4.9781383474012588E-3</v>
      </c>
      <c r="H74" s="48">
        <f t="shared" si="12"/>
        <v>6.900132658549221E-3</v>
      </c>
      <c r="I74" s="48">
        <f t="shared" si="12"/>
        <v>1.5418889692947798E-2</v>
      </c>
      <c r="J74" s="48" t="e">
        <f t="shared" ref="J74" si="21">IF(ISNUMBER(FIND("&lt;",J32)),"N.D.",PRODUCT(J32,1/J$55))</f>
        <v>#DIV/0!</v>
      </c>
      <c r="K74" s="48" t="e">
        <f t="shared" si="2"/>
        <v>#DIV/0!</v>
      </c>
      <c r="L74" s="218">
        <v>0.2</v>
      </c>
      <c r="M74" s="48" t="s">
        <v>199</v>
      </c>
    </row>
    <row r="75" spans="1:22" ht="13.8" x14ac:dyDescent="0.25">
      <c r="A75" s="20"/>
      <c r="B75" s="329" t="s">
        <v>67</v>
      </c>
      <c r="C75" s="38" t="s">
        <v>66</v>
      </c>
      <c r="D75" s="39" t="s">
        <v>131</v>
      </c>
      <c r="E75" s="48" t="str">
        <f t="shared" si="12"/>
        <v>N.D.</v>
      </c>
      <c r="F75" s="48">
        <f t="shared" si="12"/>
        <v>1.204821801662368E-4</v>
      </c>
      <c r="G75" s="48">
        <f t="shared" si="12"/>
        <v>1.9331583062643065E-4</v>
      </c>
      <c r="H75" s="48">
        <f t="shared" si="12"/>
        <v>1.4388122910290304E-4</v>
      </c>
      <c r="I75" s="48">
        <f t="shared" si="12"/>
        <v>2.4557500555347667E-4</v>
      </c>
      <c r="J75" s="48" t="e">
        <f t="shared" ref="J75" si="22">IF(ISNUMBER(FIND("&lt;",J33)),"N.D.",PRODUCT(J33,1/J$55))</f>
        <v>#DIV/0!</v>
      </c>
      <c r="K75" s="48" t="e">
        <f t="shared" si="2"/>
        <v>#DIV/0!</v>
      </c>
      <c r="L75" s="218">
        <v>2</v>
      </c>
      <c r="M75" s="48" t="s">
        <v>200</v>
      </c>
    </row>
    <row r="76" spans="1:22" ht="13.8" x14ac:dyDescent="0.25">
      <c r="A76" s="20"/>
      <c r="B76" s="329" t="s">
        <v>82</v>
      </c>
      <c r="C76" s="38" t="s">
        <v>81</v>
      </c>
      <c r="D76" s="39" t="s">
        <v>131</v>
      </c>
      <c r="E76" s="48">
        <f t="shared" ref="E76:I85" si="23">IF(ISNUMBER(FIND("&lt;",E34)),"N.D.",PRODUCT(E34,1/E$55))</f>
        <v>1.1296972557298293E-3</v>
      </c>
      <c r="F76" s="48">
        <f t="shared" si="23"/>
        <v>1.0537085587420032E-3</v>
      </c>
      <c r="G76" s="48">
        <f t="shared" si="23"/>
        <v>1.9178157800241135E-3</v>
      </c>
      <c r="H76" s="48">
        <f t="shared" si="23"/>
        <v>9.8044780402978195E-4</v>
      </c>
      <c r="I76" s="48">
        <f t="shared" si="23"/>
        <v>2.3500722867515083E-3</v>
      </c>
      <c r="J76" s="48" t="e">
        <f t="shared" ref="J76" si="24">IF(ISNUMBER(FIND("&lt;",J34)),"N.D.",PRODUCT(J34,1/J$55))</f>
        <v>#DIV/0!</v>
      </c>
      <c r="K76" s="48" t="e">
        <f t="shared" si="2"/>
        <v>#DIV/0!</v>
      </c>
      <c r="L76" s="218">
        <v>120</v>
      </c>
      <c r="M76" s="48" t="s">
        <v>201</v>
      </c>
    </row>
    <row r="77" spans="1:22" ht="13.8" x14ac:dyDescent="0.25">
      <c r="A77" s="20"/>
      <c r="B77" s="329" t="s">
        <v>143</v>
      </c>
      <c r="C77" s="38" t="s">
        <v>80</v>
      </c>
      <c r="D77" s="39" t="s">
        <v>131</v>
      </c>
      <c r="E77" s="48" t="str">
        <f t="shared" si="23"/>
        <v>N.D.</v>
      </c>
      <c r="F77" s="48">
        <f t="shared" si="23"/>
        <v>3.9718278037852644E-4</v>
      </c>
      <c r="G77" s="48">
        <f t="shared" si="23"/>
        <v>5.8199316204465097E-4</v>
      </c>
      <c r="H77" s="48" t="str">
        <f t="shared" si="23"/>
        <v>N.D.</v>
      </c>
      <c r="I77" s="48">
        <f t="shared" si="23"/>
        <v>4.0660779608034667E-3</v>
      </c>
      <c r="J77" s="48" t="e">
        <f t="shared" ref="J77" si="25">IF(ISNUMBER(FIND("&lt;",J35)),"N.D.",PRODUCT(J35,1/J$55))</f>
        <v>#DIV/0!</v>
      </c>
      <c r="K77" s="48" t="e">
        <f t="shared" si="2"/>
        <v>#DIV/0!</v>
      </c>
      <c r="L77" s="218">
        <v>0.1</v>
      </c>
      <c r="M77" s="48" t="s">
        <v>202</v>
      </c>
    </row>
    <row r="78" spans="1:22" ht="13.8" x14ac:dyDescent="0.25">
      <c r="A78" s="20"/>
      <c r="B78" s="329" t="s">
        <v>101</v>
      </c>
      <c r="C78" s="38" t="s">
        <v>100</v>
      </c>
      <c r="D78" s="39" t="s">
        <v>131</v>
      </c>
      <c r="E78" s="48">
        <f t="shared" si="23"/>
        <v>1.3091256574828365E-4</v>
      </c>
      <c r="F78" s="48">
        <f t="shared" si="23"/>
        <v>1.1619383138065889E-4</v>
      </c>
      <c r="G78" s="48">
        <f t="shared" si="23"/>
        <v>3.7916496514930073E-4</v>
      </c>
      <c r="H78" s="48">
        <f t="shared" si="23"/>
        <v>1.5909153046520991E-4</v>
      </c>
      <c r="I78" s="48">
        <f t="shared" si="23"/>
        <v>3.6192119670914021E-4</v>
      </c>
      <c r="J78" s="48" t="e">
        <f t="shared" ref="J78" si="26">IF(ISNUMBER(FIND("&lt;",J36)),"N.D.",PRODUCT(J36,1/J$55))</f>
        <v>#DIV/0!</v>
      </c>
      <c r="K78" s="48" t="e">
        <f t="shared" si="2"/>
        <v>#DIV/0!</v>
      </c>
      <c r="L78" s="218">
        <v>1</v>
      </c>
      <c r="M78" s="48" t="s">
        <v>203</v>
      </c>
    </row>
    <row r="79" spans="1:22" ht="13.8" x14ac:dyDescent="0.25">
      <c r="A79" s="20"/>
      <c r="B79" s="329" t="s">
        <v>79</v>
      </c>
      <c r="C79" s="38" t="s">
        <v>78</v>
      </c>
      <c r="D79" s="39" t="s">
        <v>131</v>
      </c>
      <c r="E79" s="48">
        <f t="shared" si="23"/>
        <v>8.7378624473797E-3</v>
      </c>
      <c r="F79" s="48">
        <f t="shared" si="23"/>
        <v>8.14684165717291E-3</v>
      </c>
      <c r="G79" s="48">
        <f t="shared" si="23"/>
        <v>5.988699409088632E-3</v>
      </c>
      <c r="H79" s="48">
        <f t="shared" si="23"/>
        <v>1.3041805695113137E-2</v>
      </c>
      <c r="I79" s="48">
        <f t="shared" si="23"/>
        <v>4.5632667015551777E-2</v>
      </c>
      <c r="J79" s="48" t="e">
        <f t="shared" ref="J79" si="27">IF(ISNUMBER(FIND("&lt;",J37)),"N.D.",PRODUCT(J37,1/J$55))</f>
        <v>#DIV/0!</v>
      </c>
      <c r="K79" s="48" t="e">
        <f t="shared" si="2"/>
        <v>#DIV/0!</v>
      </c>
      <c r="L79" s="218">
        <v>0.5</v>
      </c>
      <c r="M79" s="48" t="s">
        <v>204</v>
      </c>
    </row>
    <row r="80" spans="1:22" ht="13.8" x14ac:dyDescent="0.25">
      <c r="A80" s="20"/>
      <c r="B80" s="329" t="s">
        <v>112</v>
      </c>
      <c r="C80" s="38" t="s">
        <v>125</v>
      </c>
      <c r="D80" s="39" t="s">
        <v>131</v>
      </c>
      <c r="E80" s="48">
        <f t="shared" si="23"/>
        <v>4.6410810062370085E-2</v>
      </c>
      <c r="F80" s="48">
        <f t="shared" si="23"/>
        <v>7.3412447067393444E-2</v>
      </c>
      <c r="G80" s="48">
        <f t="shared" si="23"/>
        <v>0.11384154470223137</v>
      </c>
      <c r="H80" s="48">
        <f t="shared" si="23"/>
        <v>0.10380002956709433</v>
      </c>
      <c r="I80" s="48">
        <f t="shared" si="23"/>
        <v>6.4715052692985858E-2</v>
      </c>
      <c r="J80" s="48" t="e">
        <f t="shared" ref="J80" si="28">IF(ISNUMBER(FIND("&lt;",J38)),"N.D.",PRODUCT(J38,1/J$55))</f>
        <v>#DIV/0!</v>
      </c>
      <c r="K80" s="48" t="e">
        <f t="shared" si="2"/>
        <v>#DIV/0!</v>
      </c>
      <c r="L80" s="218" t="s">
        <v>129</v>
      </c>
      <c r="M80" s="48" t="s">
        <v>129</v>
      </c>
    </row>
    <row r="81" spans="1:13" ht="13.8" x14ac:dyDescent="0.25">
      <c r="A81" s="20"/>
      <c r="B81" s="329" t="s">
        <v>75</v>
      </c>
      <c r="C81" s="38" t="s">
        <v>74</v>
      </c>
      <c r="D81" s="39" t="s">
        <v>131</v>
      </c>
      <c r="E81" s="48" t="str">
        <f t="shared" si="23"/>
        <v>N.D.</v>
      </c>
      <c r="F81" s="48" t="str">
        <f t="shared" si="23"/>
        <v>N.D.</v>
      </c>
      <c r="G81" s="48" t="str">
        <f t="shared" si="23"/>
        <v>N.D.</v>
      </c>
      <c r="H81" s="48" t="str">
        <f t="shared" si="23"/>
        <v>N.D.</v>
      </c>
      <c r="I81" s="48">
        <f t="shared" si="23"/>
        <v>2.2403686982050783E-3</v>
      </c>
      <c r="J81" s="48" t="e">
        <f t="shared" ref="J81" si="29">IF(ISNUMBER(FIND("&lt;",J39)),"N.D.",PRODUCT(J39,1/J$55))</f>
        <v>#DIV/0!</v>
      </c>
      <c r="K81" s="48" t="e">
        <f t="shared" si="2"/>
        <v>#DIV/0!</v>
      </c>
      <c r="L81" s="218">
        <v>10</v>
      </c>
      <c r="M81" s="48" t="s">
        <v>205</v>
      </c>
    </row>
    <row r="82" spans="1:13" ht="13.8" x14ac:dyDescent="0.25">
      <c r="A82" s="20"/>
      <c r="B82" s="329" t="s">
        <v>113</v>
      </c>
      <c r="C82" s="38" t="s">
        <v>126</v>
      </c>
      <c r="D82" s="39" t="s">
        <v>131</v>
      </c>
      <c r="E82" s="48">
        <f t="shared" si="23"/>
        <v>5.7838093749433141E-2</v>
      </c>
      <c r="F82" s="48">
        <f t="shared" si="23"/>
        <v>0.15050062166528225</v>
      </c>
      <c r="G82" s="48">
        <f t="shared" si="23"/>
        <v>0.14063982386843499</v>
      </c>
      <c r="H82" s="48">
        <f t="shared" si="23"/>
        <v>0.12743766006257126</v>
      </c>
      <c r="I82" s="48">
        <f t="shared" si="23"/>
        <v>0.15006243167222694</v>
      </c>
      <c r="J82" s="48" t="e">
        <f t="shared" ref="J82" si="30">IF(ISNUMBER(FIND("&lt;",J40)),"N.D.",PRODUCT(J40,1/J$55))</f>
        <v>#DIV/0!</v>
      </c>
      <c r="K82" s="48" t="e">
        <f t="shared" si="2"/>
        <v>#DIV/0!</v>
      </c>
      <c r="L82" s="218" t="s">
        <v>129</v>
      </c>
      <c r="M82" s="48" t="s">
        <v>129</v>
      </c>
    </row>
    <row r="83" spans="1:13" ht="13.8" x14ac:dyDescent="0.25">
      <c r="A83" s="20"/>
      <c r="B83" s="329" t="s">
        <v>114</v>
      </c>
      <c r="C83" s="38" t="s">
        <v>127</v>
      </c>
      <c r="D83" s="39" t="s">
        <v>131</v>
      </c>
      <c r="E83" s="48" t="str">
        <f t="shared" si="23"/>
        <v>N.D.</v>
      </c>
      <c r="F83" s="48" t="str">
        <f t="shared" si="23"/>
        <v>N.D.</v>
      </c>
      <c r="G83" s="48" t="str">
        <f t="shared" si="23"/>
        <v>N.D.</v>
      </c>
      <c r="H83" s="48" t="str">
        <f t="shared" si="23"/>
        <v>N.D.</v>
      </c>
      <c r="I83" s="48" t="str">
        <f t="shared" si="23"/>
        <v>N.D.</v>
      </c>
      <c r="J83" s="48" t="e">
        <f t="shared" ref="J83" si="31">IF(ISNUMBER(FIND("&lt;",J41)),"N.D.",PRODUCT(J41,1/J$55))</f>
        <v>#DIV/0!</v>
      </c>
      <c r="K83" s="48" t="e">
        <f t="shared" si="2"/>
        <v>#DIV/0!</v>
      </c>
      <c r="L83" s="218" t="s">
        <v>129</v>
      </c>
      <c r="M83" s="48" t="s">
        <v>129</v>
      </c>
    </row>
    <row r="84" spans="1:13" ht="13.8" x14ac:dyDescent="0.25">
      <c r="A84" s="20"/>
      <c r="B84" s="329" t="s">
        <v>73</v>
      </c>
      <c r="C84" s="38" t="s">
        <v>72</v>
      </c>
      <c r="D84" s="39" t="s">
        <v>131</v>
      </c>
      <c r="E84" s="48" t="str">
        <f t="shared" si="23"/>
        <v>N.D.</v>
      </c>
      <c r="F84" s="48" t="str">
        <f t="shared" si="23"/>
        <v>N.D.</v>
      </c>
      <c r="G84" s="48" t="str">
        <f t="shared" si="23"/>
        <v>N.D.</v>
      </c>
      <c r="H84" s="48" t="str">
        <f t="shared" si="23"/>
        <v>N.D.</v>
      </c>
      <c r="I84" s="48">
        <f t="shared" si="23"/>
        <v>6.0387296447576227E-5</v>
      </c>
      <c r="J84" s="48" t="e">
        <f t="shared" ref="J84" si="32">IF(ISNUMBER(FIND("&lt;",J42)),"N.D.",PRODUCT(J42,1/J$55))</f>
        <v>#DIV/0!</v>
      </c>
      <c r="K84" s="48" t="e">
        <f t="shared" si="2"/>
        <v>#DIV/0!</v>
      </c>
      <c r="L84" s="218" t="s">
        <v>129</v>
      </c>
      <c r="M84" s="48" t="s">
        <v>129</v>
      </c>
    </row>
    <row r="85" spans="1:13" ht="13.8" x14ac:dyDescent="0.25">
      <c r="A85" s="20"/>
      <c r="B85" s="329" t="s">
        <v>115</v>
      </c>
      <c r="C85" s="38" t="s">
        <v>128</v>
      </c>
      <c r="D85" s="39" t="s">
        <v>131</v>
      </c>
      <c r="E85" s="48">
        <f t="shared" si="23"/>
        <v>1.9446430134124832E-3</v>
      </c>
      <c r="F85" s="48">
        <f t="shared" si="23"/>
        <v>2.3075400608109759E-3</v>
      </c>
      <c r="G85" s="48">
        <f t="shared" si="23"/>
        <v>2.3116072868557313E-3</v>
      </c>
      <c r="H85" s="48">
        <f t="shared" si="23"/>
        <v>2.065723360691679E-3</v>
      </c>
      <c r="I85" s="48">
        <f t="shared" si="23"/>
        <v>2.5664600990219898E-3</v>
      </c>
      <c r="J85" s="48" t="e">
        <f>IF(ISNUMBER(FIND("&lt;",J43)),"N.D.",PRODUCT(J43,1/J$55))</f>
        <v>#DIV/0!</v>
      </c>
      <c r="K85" s="48" t="e">
        <f t="shared" si="2"/>
        <v>#DIV/0!</v>
      </c>
      <c r="L85" s="218">
        <v>120</v>
      </c>
      <c r="M85" s="48" t="s">
        <v>206</v>
      </c>
    </row>
    <row r="86" spans="1:13" ht="13.8" x14ac:dyDescent="0.25">
      <c r="A86" s="20"/>
      <c r="B86" s="329" t="s">
        <v>234</v>
      </c>
      <c r="C86" s="38" t="s">
        <v>235</v>
      </c>
      <c r="D86" s="39" t="s">
        <v>131</v>
      </c>
      <c r="E86" s="48" t="str">
        <f t="shared" ref="E86:I88" si="33">IF(ISNUMBER(FIND("&lt;",E44)),"N.D.",PRODUCT(E44,1/E$55))</f>
        <v>N.D.</v>
      </c>
      <c r="F86" s="48" t="str">
        <f t="shared" si="33"/>
        <v>N.D.</v>
      </c>
      <c r="G86" s="48" t="str">
        <f t="shared" si="33"/>
        <v>N.D.</v>
      </c>
      <c r="H86" s="48" t="str">
        <f t="shared" si="33"/>
        <v>N.D.</v>
      </c>
      <c r="I86" s="48" t="str">
        <f t="shared" si="33"/>
        <v>N.D.</v>
      </c>
      <c r="J86" s="48" t="e">
        <f>IF(ISNUMBER(FIND("&lt;",J44)),"N.D.",PRODUCT(J44,1/J$55))</f>
        <v>#DIV/0!</v>
      </c>
      <c r="K86" s="48" t="e">
        <f t="shared" si="2"/>
        <v>#DIV/0!</v>
      </c>
      <c r="L86" s="218">
        <v>0.15</v>
      </c>
      <c r="M86" s="48" t="s">
        <v>236</v>
      </c>
    </row>
    <row r="87" spans="1:13" ht="13.8" x14ac:dyDescent="0.25">
      <c r="A87" s="20"/>
      <c r="B87" s="329" t="s">
        <v>71</v>
      </c>
      <c r="C87" s="38" t="s">
        <v>70</v>
      </c>
      <c r="D87" s="39" t="s">
        <v>131</v>
      </c>
      <c r="E87" s="48">
        <f t="shared" si="33"/>
        <v>1.9546669464713106E-4</v>
      </c>
      <c r="F87" s="48">
        <f t="shared" si="33"/>
        <v>3.3898376114568321E-4</v>
      </c>
      <c r="G87" s="48">
        <f t="shared" si="33"/>
        <v>2.8127964773687E-4</v>
      </c>
      <c r="H87" s="48">
        <f t="shared" si="33"/>
        <v>2.5795848932020472E-4</v>
      </c>
      <c r="I87" s="48">
        <f t="shared" si="33"/>
        <v>4.1365298066589715E-4</v>
      </c>
      <c r="J87" s="48" t="e">
        <f t="shared" ref="J87" si="34">IF(ISNUMBER(FIND("&lt;",J45)),"N.D.",PRODUCT(J45,1/J$55))</f>
        <v>#DIV/0!</v>
      </c>
      <c r="K87" s="48" t="e">
        <f t="shared" si="2"/>
        <v>#DIV/0!</v>
      </c>
      <c r="L87" s="218">
        <v>2</v>
      </c>
      <c r="M87" s="48" t="s">
        <v>207</v>
      </c>
    </row>
    <row r="88" spans="1:13" ht="13.8" x14ac:dyDescent="0.25">
      <c r="A88" s="20"/>
      <c r="B88" s="329" t="s">
        <v>69</v>
      </c>
      <c r="C88" s="38" t="s">
        <v>68</v>
      </c>
      <c r="D88" s="39" t="s">
        <v>131</v>
      </c>
      <c r="E88" s="48">
        <f t="shared" si="33"/>
        <v>3.0593043695540716E-2</v>
      </c>
      <c r="F88" s="48">
        <f t="shared" si="33"/>
        <v>3.1509153219746337E-2</v>
      </c>
      <c r="G88" s="48">
        <f t="shared" si="33"/>
        <v>2.9293996767941661E-2</v>
      </c>
      <c r="H88" s="48">
        <f t="shared" si="33"/>
        <v>8.2207567971008658E-2</v>
      </c>
      <c r="I88" s="48">
        <f t="shared" si="33"/>
        <v>0.25684730089035757</v>
      </c>
      <c r="J88" s="48" t="e">
        <f t="shared" ref="J88" si="35">IF(ISNUMBER(FIND("&lt;",J46)),"N.D.",PRODUCT(J46,1/J$55))</f>
        <v>#DIV/0!</v>
      </c>
      <c r="K88" s="48" t="e">
        <f t="shared" si="2"/>
        <v>#DIV/0!</v>
      </c>
      <c r="L88" s="218">
        <v>120</v>
      </c>
      <c r="M88" s="48" t="s">
        <v>208</v>
      </c>
    </row>
    <row r="89" spans="1:13" ht="6.75" customHeight="1" x14ac:dyDescent="0.25">
      <c r="A89" s="20"/>
      <c r="B89" s="41"/>
      <c r="C89" s="42"/>
      <c r="D89" s="43"/>
      <c r="E89" s="49"/>
      <c r="F89" s="49"/>
      <c r="G89" s="49"/>
      <c r="H89" s="49"/>
      <c r="I89" s="49"/>
      <c r="J89" s="49"/>
      <c r="K89" s="49"/>
      <c r="L89" s="49"/>
      <c r="M89" s="49"/>
    </row>
    <row r="90" spans="1:13" x14ac:dyDescent="0.25">
      <c r="A90" s="20"/>
      <c r="B90" s="320" t="s">
        <v>298</v>
      </c>
      <c r="C90" s="20"/>
      <c r="D90" s="21"/>
      <c r="E90" s="20"/>
      <c r="F90" s="20"/>
      <c r="G90" s="50"/>
      <c r="H90" s="50"/>
      <c r="I90" s="50"/>
      <c r="J90" s="50"/>
      <c r="K90" s="50"/>
      <c r="L90" s="50"/>
      <c r="M90" s="50"/>
    </row>
    <row r="91" spans="1:13" x14ac:dyDescent="0.25">
      <c r="A91" s="20"/>
      <c r="B91" s="21"/>
      <c r="C91" s="21"/>
      <c r="D91" s="21"/>
      <c r="E91" s="20"/>
      <c r="F91" s="20"/>
      <c r="G91" s="20"/>
      <c r="H91" s="22"/>
      <c r="I91" s="20"/>
      <c r="J91" s="20"/>
      <c r="K91" s="20"/>
      <c r="L91" s="20"/>
      <c r="M91" s="20"/>
    </row>
  </sheetData>
  <mergeCells count="13">
    <mergeCell ref="B53:C54"/>
    <mergeCell ref="D53:D54"/>
    <mergeCell ref="E53:K53"/>
    <mergeCell ref="B55:D55"/>
    <mergeCell ref="L53:M54"/>
    <mergeCell ref="B52:M52"/>
    <mergeCell ref="E2:K5"/>
    <mergeCell ref="B7:D7"/>
    <mergeCell ref="B12:C13"/>
    <mergeCell ref="D12:D13"/>
    <mergeCell ref="E7:I7"/>
    <mergeCell ref="B11:I11"/>
    <mergeCell ref="E12:I12"/>
  </mergeCells>
  <printOptions horizontalCentered="1"/>
  <pageMargins left="0.43307086614173229" right="0.27559055118110237" top="0.39370078740157483" bottom="0.39370078740157483" header="0.31496062992125984" footer="0.31496062992125984"/>
  <pageSetup paperSize="9" scale="6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5C03C-D221-4357-A817-51383F1D11D9}">
  <dimension ref="A1:G493"/>
  <sheetViews>
    <sheetView showGridLines="0" view="pageBreakPreview" zoomScale="70" zoomScaleNormal="100" zoomScaleSheetLayoutView="70" workbookViewId="0">
      <selection activeCell="C5" sqref="C5"/>
    </sheetView>
  </sheetViews>
  <sheetFormatPr baseColWidth="10" defaultRowHeight="13.2" x14ac:dyDescent="0.25"/>
  <cols>
    <col min="1" max="1" width="3.109375" style="299" customWidth="1"/>
    <col min="2" max="2" width="24" style="1" customWidth="1"/>
    <col min="3" max="3" width="13.109375" style="1" customWidth="1"/>
    <col min="4" max="4" width="14.33203125" style="1" customWidth="1"/>
    <col min="5" max="5" width="13.33203125" style="1" customWidth="1"/>
    <col min="6" max="6" width="17.109375" style="1" customWidth="1"/>
    <col min="7" max="7" width="3.109375" style="86" customWidth="1"/>
    <col min="8" max="16384" width="11.5546875" style="1"/>
  </cols>
  <sheetData>
    <row r="1" spans="2:7" ht="13.2" customHeight="1" x14ac:dyDescent="0.25">
      <c r="B1" s="123"/>
      <c r="C1" s="446" t="s">
        <v>364</v>
      </c>
      <c r="D1" s="446"/>
      <c r="E1" s="446"/>
      <c r="F1" s="447"/>
    </row>
    <row r="2" spans="2:7" ht="13.2" customHeight="1" x14ac:dyDescent="0.25">
      <c r="B2" s="124"/>
      <c r="C2" s="549"/>
      <c r="D2" s="549"/>
      <c r="E2" s="549"/>
      <c r="F2" s="449"/>
    </row>
    <row r="3" spans="2:7" ht="13.2" customHeight="1" x14ac:dyDescent="0.25">
      <c r="B3" s="124"/>
      <c r="C3" s="549"/>
      <c r="D3" s="549"/>
      <c r="E3" s="549"/>
      <c r="F3" s="449"/>
    </row>
    <row r="4" spans="2:7" ht="13.95" customHeight="1" thickBot="1" x14ac:dyDescent="0.3">
      <c r="B4" s="125"/>
      <c r="C4" s="450"/>
      <c r="D4" s="450"/>
      <c r="E4" s="450"/>
      <c r="F4" s="451"/>
    </row>
    <row r="5" spans="2:7" ht="11.25" customHeight="1" x14ac:dyDescent="0.25">
      <c r="B5" s="86"/>
      <c r="C5" s="86"/>
      <c r="D5" s="86"/>
      <c r="E5" s="86"/>
      <c r="F5" s="86"/>
    </row>
    <row r="6" spans="2:7" ht="42" customHeight="1" x14ac:dyDescent="0.25">
      <c r="B6" s="127" t="s">
        <v>171</v>
      </c>
      <c r="C6" s="550" t="s">
        <v>269</v>
      </c>
      <c r="D6" s="550"/>
      <c r="E6" s="550"/>
      <c r="F6" s="550"/>
    </row>
    <row r="7" spans="2:7" ht="6.75" customHeight="1" x14ac:dyDescent="0.25">
      <c r="B7" s="86"/>
      <c r="C7" s="86"/>
      <c r="D7" s="86"/>
      <c r="E7" s="86"/>
      <c r="F7" s="86"/>
      <c r="G7" s="283"/>
    </row>
    <row r="8" spans="2:7" x14ac:dyDescent="0.25">
      <c r="B8" s="127" t="s">
        <v>174</v>
      </c>
      <c r="C8" s="284" t="s">
        <v>210</v>
      </c>
      <c r="D8" s="276" t="s">
        <v>243</v>
      </c>
      <c r="E8" s="285"/>
      <c r="F8" s="286" t="s">
        <v>270</v>
      </c>
      <c r="G8" s="287"/>
    </row>
    <row r="9" spans="2:7" ht="8.25" customHeight="1" x14ac:dyDescent="0.3">
      <c r="B9" s="288"/>
      <c r="C9" s="288"/>
      <c r="D9" s="288"/>
      <c r="E9" s="288"/>
      <c r="F9" s="288"/>
      <c r="G9" s="287"/>
    </row>
    <row r="10" spans="2:7" x14ac:dyDescent="0.25">
      <c r="B10" s="442" t="s">
        <v>172</v>
      </c>
      <c r="C10" s="442"/>
      <c r="D10" s="442"/>
      <c r="E10" s="442"/>
      <c r="F10" s="442"/>
      <c r="G10" s="287"/>
    </row>
    <row r="11" spans="2:7" ht="6.75" customHeight="1" x14ac:dyDescent="0.3">
      <c r="B11" s="288"/>
      <c r="C11" s="288"/>
      <c r="D11" s="288"/>
      <c r="E11" s="288"/>
      <c r="F11" s="288"/>
      <c r="G11" s="287"/>
    </row>
    <row r="12" spans="2:7" x14ac:dyDescent="0.25">
      <c r="B12" s="127" t="s">
        <v>33</v>
      </c>
      <c r="C12" s="289" t="s">
        <v>218</v>
      </c>
      <c r="D12" s="289"/>
      <c r="E12" s="276" t="s">
        <v>8</v>
      </c>
      <c r="F12" s="290" t="s">
        <v>219</v>
      </c>
      <c r="G12" s="287"/>
    </row>
    <row r="13" spans="2:7" ht="8.25" customHeight="1" x14ac:dyDescent="0.3">
      <c r="B13" s="288"/>
      <c r="C13" s="288"/>
      <c r="D13" s="288"/>
      <c r="E13" s="288"/>
      <c r="F13" s="288"/>
      <c r="G13" s="287"/>
    </row>
    <row r="14" spans="2:7" x14ac:dyDescent="0.25">
      <c r="B14" s="276" t="s">
        <v>9</v>
      </c>
      <c r="C14" s="289" t="s">
        <v>220</v>
      </c>
      <c r="D14" s="289"/>
      <c r="E14" s="276" t="s">
        <v>10</v>
      </c>
      <c r="F14" s="291">
        <v>30822</v>
      </c>
      <c r="G14" s="287"/>
    </row>
    <row r="15" spans="2:7" ht="8.25" customHeight="1" x14ac:dyDescent="0.3">
      <c r="B15" s="288"/>
      <c r="C15" s="288"/>
      <c r="D15" s="288"/>
      <c r="E15" s="288"/>
      <c r="F15" s="288"/>
    </row>
    <row r="16" spans="2:7" ht="12" customHeight="1" x14ac:dyDescent="0.25">
      <c r="B16" s="445" t="s">
        <v>147</v>
      </c>
      <c r="C16" s="445"/>
      <c r="D16" s="445"/>
      <c r="E16" s="445"/>
      <c r="F16" s="445"/>
    </row>
    <row r="17" spans="2:6" ht="30.6" x14ac:dyDescent="0.25">
      <c r="B17" s="292" t="s">
        <v>222</v>
      </c>
      <c r="C17" s="275" t="s">
        <v>166</v>
      </c>
      <c r="D17" s="275" t="s">
        <v>167</v>
      </c>
      <c r="E17" s="292" t="s">
        <v>145</v>
      </c>
      <c r="F17" s="292" t="s">
        <v>146</v>
      </c>
    </row>
    <row r="18" spans="2:6" ht="13.95" customHeight="1" x14ac:dyDescent="0.25">
      <c r="B18" s="293">
        <v>44025.708333333328</v>
      </c>
      <c r="C18" s="294">
        <v>490</v>
      </c>
      <c r="D18" s="294">
        <v>11.5</v>
      </c>
      <c r="E18" s="294">
        <v>49.5</v>
      </c>
      <c r="F18" s="294">
        <v>2.2000000000000002</v>
      </c>
    </row>
    <row r="19" spans="2:6" x14ac:dyDescent="0.25">
      <c r="B19" s="293">
        <v>44025.75</v>
      </c>
      <c r="C19" s="294">
        <v>490.5</v>
      </c>
      <c r="D19" s="294">
        <v>9.6</v>
      </c>
      <c r="E19" s="294">
        <v>58</v>
      </c>
      <c r="F19" s="294">
        <v>1.6</v>
      </c>
    </row>
    <row r="20" spans="2:6" x14ac:dyDescent="0.25">
      <c r="B20" s="293">
        <v>44025.791666666672</v>
      </c>
      <c r="C20" s="294">
        <v>491.1</v>
      </c>
      <c r="D20" s="294">
        <v>8.3000000000000007</v>
      </c>
      <c r="E20" s="294">
        <v>65.3</v>
      </c>
      <c r="F20" s="294">
        <v>1</v>
      </c>
    </row>
    <row r="21" spans="2:6" x14ac:dyDescent="0.25">
      <c r="B21" s="293">
        <v>44025.833333333328</v>
      </c>
      <c r="C21" s="294">
        <v>491.7</v>
      </c>
      <c r="D21" s="294">
        <v>7.9</v>
      </c>
      <c r="E21" s="294">
        <v>65</v>
      </c>
      <c r="F21" s="294">
        <v>1.3</v>
      </c>
    </row>
    <row r="22" spans="2:6" x14ac:dyDescent="0.25">
      <c r="B22" s="293">
        <v>44025.875</v>
      </c>
      <c r="C22" s="294">
        <v>492</v>
      </c>
      <c r="D22" s="294">
        <v>7.6</v>
      </c>
      <c r="E22" s="294">
        <v>63.5</v>
      </c>
      <c r="F22" s="294">
        <v>0.8</v>
      </c>
    </row>
    <row r="23" spans="2:6" x14ac:dyDescent="0.25">
      <c r="B23" s="293">
        <v>44025.916666666672</v>
      </c>
      <c r="C23" s="294">
        <v>492.1</v>
      </c>
      <c r="D23" s="294">
        <v>6.3</v>
      </c>
      <c r="E23" s="294">
        <v>67.7</v>
      </c>
      <c r="F23" s="294">
        <v>0.9</v>
      </c>
    </row>
    <row r="24" spans="2:6" x14ac:dyDescent="0.25">
      <c r="B24" s="293">
        <v>44025.958333333328</v>
      </c>
      <c r="C24" s="294">
        <v>492.2</v>
      </c>
      <c r="D24" s="294">
        <v>5.0999999999999996</v>
      </c>
      <c r="E24" s="294">
        <v>68.599999999999994</v>
      </c>
      <c r="F24" s="294">
        <v>1.6</v>
      </c>
    </row>
    <row r="25" spans="2:6" x14ac:dyDescent="0.25">
      <c r="B25" s="293">
        <v>44026</v>
      </c>
      <c r="C25" s="294">
        <v>492.2</v>
      </c>
      <c r="D25" s="294">
        <v>4.0999999999999996</v>
      </c>
      <c r="E25" s="294">
        <v>71.599999999999994</v>
      </c>
      <c r="F25" s="294">
        <v>1.2</v>
      </c>
    </row>
    <row r="26" spans="2:6" x14ac:dyDescent="0.25">
      <c r="B26" s="293">
        <v>44026.041666666672</v>
      </c>
      <c r="C26" s="294">
        <v>491.9</v>
      </c>
      <c r="D26" s="294">
        <v>3.1</v>
      </c>
      <c r="E26" s="294">
        <v>79</v>
      </c>
      <c r="F26" s="294">
        <v>1.4</v>
      </c>
    </row>
    <row r="27" spans="2:6" x14ac:dyDescent="0.25">
      <c r="B27" s="293">
        <v>44026.083333333328</v>
      </c>
      <c r="C27" s="294">
        <v>491.7</v>
      </c>
      <c r="D27" s="294">
        <v>2</v>
      </c>
      <c r="E27" s="294">
        <v>81.8</v>
      </c>
      <c r="F27" s="294">
        <v>1.4</v>
      </c>
    </row>
    <row r="28" spans="2:6" x14ac:dyDescent="0.25">
      <c r="B28" s="293">
        <v>44026.125</v>
      </c>
      <c r="C28" s="294">
        <v>491.7</v>
      </c>
      <c r="D28" s="294">
        <v>1.5</v>
      </c>
      <c r="E28" s="294">
        <v>82.7</v>
      </c>
      <c r="F28" s="294">
        <v>1.2</v>
      </c>
    </row>
    <row r="29" spans="2:6" x14ac:dyDescent="0.25">
      <c r="B29" s="293">
        <v>44026.166666666672</v>
      </c>
      <c r="C29" s="294">
        <v>491.8</v>
      </c>
      <c r="D29" s="294">
        <v>2</v>
      </c>
      <c r="E29" s="294">
        <v>79.7</v>
      </c>
      <c r="F29" s="294">
        <v>0.4</v>
      </c>
    </row>
    <row r="30" spans="2:6" x14ac:dyDescent="0.25">
      <c r="B30" s="293">
        <v>44026.208333333328</v>
      </c>
      <c r="C30" s="294">
        <v>491.8</v>
      </c>
      <c r="D30" s="294">
        <v>2.2999999999999998</v>
      </c>
      <c r="E30" s="294">
        <v>75.400000000000006</v>
      </c>
      <c r="F30" s="294">
        <v>1</v>
      </c>
    </row>
    <row r="31" spans="2:6" x14ac:dyDescent="0.25">
      <c r="B31" s="293">
        <v>44026.25</v>
      </c>
      <c r="C31" s="294">
        <v>492.2</v>
      </c>
      <c r="D31" s="294">
        <v>2.1</v>
      </c>
      <c r="E31" s="294">
        <v>73</v>
      </c>
      <c r="F31" s="294">
        <v>1.2</v>
      </c>
    </row>
    <row r="32" spans="2:6" x14ac:dyDescent="0.25">
      <c r="B32" s="293">
        <v>44026.291666666672</v>
      </c>
      <c r="C32" s="294">
        <v>492.6</v>
      </c>
      <c r="D32" s="294">
        <v>2.9</v>
      </c>
      <c r="E32" s="294">
        <v>74.7</v>
      </c>
      <c r="F32" s="294">
        <v>0.8</v>
      </c>
    </row>
    <row r="33" spans="2:6" x14ac:dyDescent="0.25">
      <c r="B33" s="293">
        <v>44026.333333333328</v>
      </c>
      <c r="C33" s="294">
        <v>493</v>
      </c>
      <c r="D33" s="294">
        <v>4.3</v>
      </c>
      <c r="E33" s="294">
        <v>69.5</v>
      </c>
      <c r="F33" s="294">
        <v>0.9</v>
      </c>
    </row>
    <row r="34" spans="2:6" x14ac:dyDescent="0.25">
      <c r="B34" s="293">
        <v>44026.375</v>
      </c>
      <c r="C34" s="294">
        <v>493</v>
      </c>
      <c r="D34" s="294">
        <v>6.4</v>
      </c>
      <c r="E34" s="294">
        <v>62.1</v>
      </c>
      <c r="F34" s="294">
        <v>1.1000000000000001</v>
      </c>
    </row>
    <row r="35" spans="2:6" x14ac:dyDescent="0.25">
      <c r="B35" s="293">
        <v>44026.416666666672</v>
      </c>
      <c r="C35" s="294">
        <v>492.5</v>
      </c>
      <c r="D35" s="294">
        <v>9.6</v>
      </c>
      <c r="E35" s="294">
        <v>49</v>
      </c>
      <c r="F35" s="294">
        <v>1.1000000000000001</v>
      </c>
    </row>
    <row r="36" spans="2:6" x14ac:dyDescent="0.25">
      <c r="B36" s="293">
        <v>44026.458333333328</v>
      </c>
      <c r="C36" s="294">
        <v>491.9</v>
      </c>
      <c r="D36" s="294">
        <v>12.9</v>
      </c>
      <c r="E36" s="294">
        <v>32</v>
      </c>
      <c r="F36" s="294">
        <v>1.4</v>
      </c>
    </row>
    <row r="37" spans="2:6" x14ac:dyDescent="0.25">
      <c r="B37" s="293">
        <v>44026.5</v>
      </c>
      <c r="C37" s="294">
        <v>491.6</v>
      </c>
      <c r="D37" s="294">
        <v>14.1</v>
      </c>
      <c r="E37" s="294">
        <v>24.4</v>
      </c>
      <c r="F37" s="294">
        <v>1.9</v>
      </c>
    </row>
    <row r="38" spans="2:6" x14ac:dyDescent="0.25">
      <c r="B38" s="293">
        <v>44026.541666666672</v>
      </c>
      <c r="C38" s="294">
        <v>491.1</v>
      </c>
      <c r="D38" s="294">
        <v>14.3</v>
      </c>
      <c r="E38" s="294">
        <v>26.2</v>
      </c>
      <c r="F38" s="294">
        <v>2.4</v>
      </c>
    </row>
    <row r="39" spans="2:6" x14ac:dyDescent="0.25">
      <c r="B39" s="293">
        <v>44026.583333333328</v>
      </c>
      <c r="C39" s="294">
        <v>490.5</v>
      </c>
      <c r="D39" s="294">
        <v>14.7</v>
      </c>
      <c r="E39" s="294">
        <v>23.4</v>
      </c>
      <c r="F39" s="294">
        <v>2.2000000000000002</v>
      </c>
    </row>
    <row r="40" spans="2:6" x14ac:dyDescent="0.25">
      <c r="B40" s="293">
        <v>44026.625</v>
      </c>
      <c r="C40" s="294">
        <v>490.1</v>
      </c>
      <c r="D40" s="294">
        <v>14.5</v>
      </c>
      <c r="E40" s="294">
        <v>24.7</v>
      </c>
      <c r="F40" s="294">
        <v>2.1</v>
      </c>
    </row>
    <row r="41" spans="2:6" hidden="1" x14ac:dyDescent="0.25">
      <c r="B41" s="295"/>
      <c r="C41" s="294"/>
      <c r="D41" s="296"/>
      <c r="E41" s="92"/>
      <c r="F41" s="92"/>
    </row>
    <row r="42" spans="2:6" hidden="1" x14ac:dyDescent="0.25">
      <c r="B42" s="295"/>
      <c r="C42" s="294"/>
      <c r="D42" s="296"/>
      <c r="E42" s="92"/>
      <c r="F42" s="92"/>
    </row>
    <row r="43" spans="2:6" x14ac:dyDescent="0.25">
      <c r="B43" s="275" t="s">
        <v>160</v>
      </c>
      <c r="C43" s="135">
        <f>AVERAGE(C18:C41)</f>
        <v>491.70434782608697</v>
      </c>
      <c r="D43" s="135">
        <f>AVERAGE(D18:D41)</f>
        <v>7.2652173913043478</v>
      </c>
      <c r="E43" s="135">
        <f>AVERAGE(E18:E41)</f>
        <v>59.42608695652175</v>
      </c>
      <c r="F43" s="135">
        <f>AVERAGE(F18:F41)</f>
        <v>1.3521739130434782</v>
      </c>
    </row>
    <row r="44" spans="2:6" ht="13.95" customHeight="1" x14ac:dyDescent="0.25">
      <c r="B44" s="86"/>
      <c r="C44" s="86"/>
      <c r="D44" s="86"/>
      <c r="E44" s="86"/>
      <c r="F44" s="86"/>
    </row>
    <row r="45" spans="2:6" ht="13.2" customHeight="1" x14ac:dyDescent="0.25">
      <c r="B45" s="445" t="s">
        <v>148</v>
      </c>
      <c r="C45" s="445"/>
      <c r="D45" s="445"/>
      <c r="E45" s="445"/>
      <c r="F45" s="445"/>
    </row>
    <row r="46" spans="2:6" ht="30.6" x14ac:dyDescent="0.25">
      <c r="B46" s="292" t="s">
        <v>222</v>
      </c>
      <c r="C46" s="275" t="s">
        <v>166</v>
      </c>
      <c r="D46" s="275" t="s">
        <v>167</v>
      </c>
      <c r="E46" s="275" t="s">
        <v>145</v>
      </c>
      <c r="F46" s="275" t="s">
        <v>146</v>
      </c>
    </row>
    <row r="47" spans="2:6" ht="13.95" customHeight="1" x14ac:dyDescent="0.25">
      <c r="B47" s="293">
        <v>44026.666666666672</v>
      </c>
      <c r="C47" s="294">
        <v>490</v>
      </c>
      <c r="D47" s="294">
        <v>12.8</v>
      </c>
      <c r="E47" s="294">
        <v>32</v>
      </c>
      <c r="F47" s="294">
        <v>1.9</v>
      </c>
    </row>
    <row r="48" spans="2:6" x14ac:dyDescent="0.25">
      <c r="B48" s="293">
        <v>44026.708333333328</v>
      </c>
      <c r="C48" s="294">
        <v>490.2</v>
      </c>
      <c r="D48" s="294">
        <v>11.6</v>
      </c>
      <c r="E48" s="294">
        <v>36.799999999999997</v>
      </c>
      <c r="F48" s="294">
        <v>1.6</v>
      </c>
    </row>
    <row r="49" spans="2:6" x14ac:dyDescent="0.25">
      <c r="B49" s="293">
        <v>44026.75</v>
      </c>
      <c r="C49" s="294">
        <v>490.6</v>
      </c>
      <c r="D49" s="294">
        <v>9.9</v>
      </c>
      <c r="E49" s="294">
        <v>47.7</v>
      </c>
      <c r="F49" s="294">
        <v>1.5</v>
      </c>
    </row>
    <row r="50" spans="2:6" x14ac:dyDescent="0.25">
      <c r="B50" s="293">
        <v>44026.791666666672</v>
      </c>
      <c r="C50" s="294">
        <v>491.1</v>
      </c>
      <c r="D50" s="294">
        <v>8.6</v>
      </c>
      <c r="E50" s="294">
        <v>55.1</v>
      </c>
      <c r="F50" s="294">
        <v>1.9</v>
      </c>
    </row>
    <row r="51" spans="2:6" x14ac:dyDescent="0.25">
      <c r="B51" s="293">
        <v>44026.833333333328</v>
      </c>
      <c r="C51" s="294">
        <v>491.6</v>
      </c>
      <c r="D51" s="294">
        <v>7.9</v>
      </c>
      <c r="E51" s="294">
        <v>57.1</v>
      </c>
      <c r="F51" s="294">
        <v>0.8</v>
      </c>
    </row>
    <row r="52" spans="2:6" x14ac:dyDescent="0.25">
      <c r="B52" s="293">
        <v>44026.875</v>
      </c>
      <c r="C52" s="294">
        <v>492</v>
      </c>
      <c r="D52" s="294">
        <v>6.5</v>
      </c>
      <c r="E52" s="294">
        <v>61.8</v>
      </c>
      <c r="F52" s="294">
        <v>1.2</v>
      </c>
    </row>
    <row r="53" spans="2:6" x14ac:dyDescent="0.25">
      <c r="B53" s="293">
        <v>44026.916666666672</v>
      </c>
      <c r="C53" s="294">
        <v>492.3</v>
      </c>
      <c r="D53" s="294">
        <v>5.0999999999999996</v>
      </c>
      <c r="E53" s="294">
        <v>67.7</v>
      </c>
      <c r="F53" s="294">
        <v>1.3</v>
      </c>
    </row>
    <row r="54" spans="2:6" x14ac:dyDescent="0.25">
      <c r="B54" s="293">
        <v>44026.958333333328</v>
      </c>
      <c r="C54" s="294">
        <v>492.3</v>
      </c>
      <c r="D54" s="294">
        <v>4.2</v>
      </c>
      <c r="E54" s="294">
        <v>72.2</v>
      </c>
      <c r="F54" s="294">
        <v>1.1000000000000001</v>
      </c>
    </row>
    <row r="55" spans="2:6" x14ac:dyDescent="0.25">
      <c r="B55" s="293">
        <v>44027</v>
      </c>
      <c r="C55" s="294">
        <v>492.1</v>
      </c>
      <c r="D55" s="294">
        <v>3.4</v>
      </c>
      <c r="E55" s="294">
        <v>76.3</v>
      </c>
      <c r="F55" s="294">
        <v>1.5</v>
      </c>
    </row>
    <row r="56" spans="2:6" x14ac:dyDescent="0.25">
      <c r="B56" s="293">
        <v>44027.041666666672</v>
      </c>
      <c r="C56" s="294">
        <v>491.8</v>
      </c>
      <c r="D56" s="294">
        <v>2.8</v>
      </c>
      <c r="E56" s="294">
        <v>77.099999999999994</v>
      </c>
      <c r="F56" s="294">
        <v>1.2</v>
      </c>
    </row>
    <row r="57" spans="2:6" x14ac:dyDescent="0.25">
      <c r="B57" s="293">
        <v>44027.083333333328</v>
      </c>
      <c r="C57" s="294">
        <v>491.6</v>
      </c>
      <c r="D57" s="294">
        <v>2.4</v>
      </c>
      <c r="E57" s="294">
        <v>78.8</v>
      </c>
      <c r="F57" s="294">
        <v>0.7</v>
      </c>
    </row>
    <row r="58" spans="2:6" x14ac:dyDescent="0.25">
      <c r="B58" s="293">
        <v>44027.125</v>
      </c>
      <c r="C58" s="294">
        <v>491.5</v>
      </c>
      <c r="D58" s="294">
        <v>2</v>
      </c>
      <c r="E58" s="294">
        <v>80.099999999999994</v>
      </c>
      <c r="F58" s="294">
        <v>0.9</v>
      </c>
    </row>
    <row r="59" spans="2:6" x14ac:dyDescent="0.25">
      <c r="B59" s="293">
        <v>44027.166666666672</v>
      </c>
      <c r="C59" s="294">
        <v>491.7</v>
      </c>
      <c r="D59" s="294">
        <v>1.8</v>
      </c>
      <c r="E59" s="294">
        <v>78.900000000000006</v>
      </c>
      <c r="F59" s="294">
        <v>0.3</v>
      </c>
    </row>
    <row r="60" spans="2:6" x14ac:dyDescent="0.25">
      <c r="B60" s="293">
        <v>44027.208333333328</v>
      </c>
      <c r="C60" s="294">
        <v>491.9</v>
      </c>
      <c r="D60" s="294">
        <v>1.8</v>
      </c>
      <c r="E60" s="294">
        <v>74.2</v>
      </c>
      <c r="F60" s="294">
        <v>1.1000000000000001</v>
      </c>
    </row>
    <row r="61" spans="2:6" x14ac:dyDescent="0.25">
      <c r="B61" s="293">
        <v>44027.25</v>
      </c>
      <c r="C61" s="294">
        <v>492.1</v>
      </c>
      <c r="D61" s="294">
        <v>1.7</v>
      </c>
      <c r="E61" s="294">
        <v>73</v>
      </c>
      <c r="F61" s="294">
        <v>1.3</v>
      </c>
    </row>
    <row r="62" spans="2:6" x14ac:dyDescent="0.25">
      <c r="B62" s="293">
        <v>44027.291666666672</v>
      </c>
      <c r="C62" s="294">
        <v>492.3</v>
      </c>
      <c r="D62" s="294">
        <v>2.2000000000000002</v>
      </c>
      <c r="E62" s="294">
        <v>76.900000000000006</v>
      </c>
      <c r="F62" s="294">
        <v>1.5</v>
      </c>
    </row>
    <row r="63" spans="2:6" x14ac:dyDescent="0.25">
      <c r="B63" s="293">
        <v>44027.333333333328</v>
      </c>
      <c r="C63" s="294">
        <v>492.6</v>
      </c>
      <c r="D63" s="294">
        <v>3.2</v>
      </c>
      <c r="E63" s="294">
        <v>73.900000000000006</v>
      </c>
      <c r="F63" s="294">
        <v>1.4</v>
      </c>
    </row>
    <row r="64" spans="2:6" x14ac:dyDescent="0.25">
      <c r="B64" s="293">
        <v>44027.375</v>
      </c>
      <c r="C64" s="294">
        <v>492.6</v>
      </c>
      <c r="D64" s="294">
        <v>5.5</v>
      </c>
      <c r="E64" s="294">
        <v>62.4</v>
      </c>
      <c r="F64" s="294">
        <v>0.6</v>
      </c>
    </row>
    <row r="65" spans="2:6" x14ac:dyDescent="0.25">
      <c r="B65" s="293">
        <v>44027.416666666672</v>
      </c>
      <c r="C65" s="294">
        <v>492.1</v>
      </c>
      <c r="D65" s="294">
        <v>9.1999999999999993</v>
      </c>
      <c r="E65" s="294">
        <v>49.1</v>
      </c>
      <c r="F65" s="294">
        <v>0.8</v>
      </c>
    </row>
    <row r="66" spans="2:6" x14ac:dyDescent="0.25">
      <c r="B66" s="293">
        <v>44027.458333333328</v>
      </c>
      <c r="C66" s="294">
        <v>491.5</v>
      </c>
      <c r="D66" s="294">
        <v>10.9</v>
      </c>
      <c r="E66" s="294">
        <v>43</v>
      </c>
      <c r="F66" s="294">
        <v>1.1000000000000001</v>
      </c>
    </row>
    <row r="67" spans="2:6" x14ac:dyDescent="0.25">
      <c r="B67" s="293">
        <v>44027.5</v>
      </c>
      <c r="C67" s="294">
        <v>490.9</v>
      </c>
      <c r="D67" s="294">
        <v>12.9</v>
      </c>
      <c r="E67" s="294">
        <v>35.5</v>
      </c>
      <c r="F67" s="294">
        <v>1.1000000000000001</v>
      </c>
    </row>
    <row r="68" spans="2:6" x14ac:dyDescent="0.25">
      <c r="B68" s="293">
        <v>44027.541666666672</v>
      </c>
      <c r="C68" s="294">
        <v>490.2</v>
      </c>
      <c r="D68" s="294">
        <v>14.6</v>
      </c>
      <c r="E68" s="294">
        <v>31.1</v>
      </c>
      <c r="F68" s="294">
        <v>0.9</v>
      </c>
    </row>
    <row r="69" spans="2:6" x14ac:dyDescent="0.25">
      <c r="B69" s="293">
        <v>44027.583333333328</v>
      </c>
      <c r="C69" s="294">
        <v>489.5</v>
      </c>
      <c r="D69" s="294">
        <v>15.6</v>
      </c>
      <c r="E69" s="294">
        <v>29.2</v>
      </c>
      <c r="F69" s="294">
        <v>0.9</v>
      </c>
    </row>
    <row r="70" spans="2:6" hidden="1" x14ac:dyDescent="0.25">
      <c r="B70" s="297"/>
      <c r="C70" s="294"/>
      <c r="D70" s="92"/>
      <c r="E70" s="296"/>
      <c r="F70" s="92"/>
    </row>
    <row r="71" spans="2:6" hidden="1" x14ac:dyDescent="0.25">
      <c r="B71" s="298"/>
      <c r="C71" s="294"/>
      <c r="D71" s="92"/>
      <c r="E71" s="296"/>
      <c r="F71" s="92"/>
    </row>
    <row r="72" spans="2:6" x14ac:dyDescent="0.25">
      <c r="B72" s="275" t="s">
        <v>149</v>
      </c>
      <c r="C72" s="135">
        <f>AVERAGE(C47:C71)</f>
        <v>491.50000000000006</v>
      </c>
      <c r="D72" s="135">
        <f>AVERAGE(D47:D71)</f>
        <v>6.8086956521739141</v>
      </c>
      <c r="E72" s="135">
        <f>AVERAGE(E47:E71)</f>
        <v>59.560869565217395</v>
      </c>
      <c r="F72" s="135">
        <f>AVERAGE(F47:F71)</f>
        <v>1.1565217391304348</v>
      </c>
    </row>
    <row r="73" spans="2:6" x14ac:dyDescent="0.25">
      <c r="B73" s="86"/>
      <c r="C73" s="86"/>
      <c r="D73" s="86"/>
      <c r="E73" s="86"/>
      <c r="F73" s="86"/>
    </row>
    <row r="74" spans="2:6" ht="13.2" customHeight="1" x14ac:dyDescent="0.25">
      <c r="B74" s="445" t="s">
        <v>151</v>
      </c>
      <c r="C74" s="445"/>
      <c r="D74" s="445"/>
      <c r="E74" s="445"/>
      <c r="F74" s="445"/>
    </row>
    <row r="75" spans="2:6" ht="30.6" x14ac:dyDescent="0.25">
      <c r="B75" s="292" t="s">
        <v>222</v>
      </c>
      <c r="C75" s="275" t="s">
        <v>166</v>
      </c>
      <c r="D75" s="275" t="s">
        <v>167</v>
      </c>
      <c r="E75" s="275" t="s">
        <v>145</v>
      </c>
      <c r="F75" s="275" t="s">
        <v>146</v>
      </c>
    </row>
    <row r="76" spans="2:6" ht="13.95" customHeight="1" x14ac:dyDescent="0.25">
      <c r="B76" s="293">
        <v>44027.625</v>
      </c>
      <c r="C76" s="294">
        <v>489.3</v>
      </c>
      <c r="D76" s="294">
        <v>14.7</v>
      </c>
      <c r="E76" s="294">
        <v>32.799999999999997</v>
      </c>
      <c r="F76" s="294">
        <v>1.5</v>
      </c>
    </row>
    <row r="77" spans="2:6" x14ac:dyDescent="0.25">
      <c r="B77" s="293">
        <v>44027.666666666672</v>
      </c>
      <c r="C77" s="294">
        <v>489.3</v>
      </c>
      <c r="D77" s="294">
        <v>13.8</v>
      </c>
      <c r="E77" s="294">
        <v>37.1</v>
      </c>
      <c r="F77" s="294">
        <v>1.9</v>
      </c>
    </row>
    <row r="78" spans="2:6" x14ac:dyDescent="0.25">
      <c r="B78" s="293">
        <v>44027.708333333328</v>
      </c>
      <c r="C78" s="294">
        <v>489.8</v>
      </c>
      <c r="D78" s="294">
        <v>12.1</v>
      </c>
      <c r="E78" s="294">
        <v>44.7</v>
      </c>
      <c r="F78" s="294">
        <v>2</v>
      </c>
    </row>
    <row r="79" spans="2:6" x14ac:dyDescent="0.25">
      <c r="B79" s="293">
        <v>44027.75</v>
      </c>
      <c r="C79" s="294">
        <v>490.3</v>
      </c>
      <c r="D79" s="294">
        <v>10</v>
      </c>
      <c r="E79" s="294">
        <v>59.3</v>
      </c>
      <c r="F79" s="294">
        <v>2.1</v>
      </c>
    </row>
    <row r="80" spans="2:6" x14ac:dyDescent="0.25">
      <c r="B80" s="293">
        <v>44027.791666666672</v>
      </c>
      <c r="C80" s="294">
        <v>490.8</v>
      </c>
      <c r="D80" s="294">
        <v>8.5</v>
      </c>
      <c r="E80" s="294">
        <v>67.2</v>
      </c>
      <c r="F80" s="294">
        <v>1.4</v>
      </c>
    </row>
    <row r="81" spans="2:6" x14ac:dyDescent="0.25">
      <c r="B81" s="293">
        <v>44027.833333333328</v>
      </c>
      <c r="C81" s="294">
        <v>491.4</v>
      </c>
      <c r="D81" s="294">
        <v>8.1</v>
      </c>
      <c r="E81" s="294">
        <v>66.400000000000006</v>
      </c>
      <c r="F81" s="294">
        <v>0.6</v>
      </c>
    </row>
    <row r="82" spans="2:6" x14ac:dyDescent="0.25">
      <c r="B82" s="293">
        <v>44027.875</v>
      </c>
      <c r="C82" s="294">
        <v>491.8</v>
      </c>
      <c r="D82" s="294">
        <v>7.9</v>
      </c>
      <c r="E82" s="294">
        <v>66.8</v>
      </c>
      <c r="F82" s="294">
        <v>0.9</v>
      </c>
    </row>
    <row r="83" spans="2:6" x14ac:dyDescent="0.25">
      <c r="B83" s="293">
        <v>44027.916666666672</v>
      </c>
      <c r="C83" s="294">
        <v>491.8</v>
      </c>
      <c r="D83" s="294">
        <v>7.3</v>
      </c>
      <c r="E83" s="294">
        <v>67.900000000000006</v>
      </c>
      <c r="F83" s="294">
        <v>0.9</v>
      </c>
    </row>
    <row r="84" spans="2:6" x14ac:dyDescent="0.25">
      <c r="B84" s="293">
        <v>44027.958333333328</v>
      </c>
      <c r="C84" s="294">
        <v>491.7</v>
      </c>
      <c r="D84" s="294">
        <v>6.3</v>
      </c>
      <c r="E84" s="294">
        <v>67.599999999999994</v>
      </c>
      <c r="F84" s="294">
        <v>2.1</v>
      </c>
    </row>
    <row r="85" spans="2:6" x14ac:dyDescent="0.25">
      <c r="B85" s="293">
        <v>44028</v>
      </c>
      <c r="C85" s="294">
        <v>491.8</v>
      </c>
      <c r="D85" s="294">
        <v>6.1</v>
      </c>
      <c r="E85" s="294">
        <v>69.900000000000006</v>
      </c>
      <c r="F85" s="294">
        <v>1</v>
      </c>
    </row>
    <row r="86" spans="2:6" x14ac:dyDescent="0.25">
      <c r="B86" s="293">
        <v>44028.041666666672</v>
      </c>
      <c r="C86" s="294">
        <v>491.6</v>
      </c>
      <c r="D86" s="294">
        <v>6.3</v>
      </c>
      <c r="E86" s="294">
        <v>69.099999999999994</v>
      </c>
      <c r="F86" s="294">
        <v>0.5</v>
      </c>
    </row>
    <row r="87" spans="2:6" x14ac:dyDescent="0.25">
      <c r="B87" s="293">
        <v>44028.083333333328</v>
      </c>
      <c r="C87" s="294">
        <v>491.6</v>
      </c>
      <c r="D87" s="294">
        <v>6.5</v>
      </c>
      <c r="E87" s="294">
        <v>69.2</v>
      </c>
      <c r="F87" s="294">
        <v>0.4</v>
      </c>
    </row>
    <row r="88" spans="2:6" x14ac:dyDescent="0.25">
      <c r="B88" s="293">
        <v>44028.125</v>
      </c>
      <c r="C88" s="294">
        <v>491.4</v>
      </c>
      <c r="D88" s="294">
        <v>6</v>
      </c>
      <c r="E88" s="294">
        <v>72.8</v>
      </c>
      <c r="F88" s="294">
        <v>0.4</v>
      </c>
    </row>
    <row r="89" spans="2:6" x14ac:dyDescent="0.25">
      <c r="B89" s="293">
        <v>44028.166666666672</v>
      </c>
      <c r="C89" s="294">
        <v>491.5</v>
      </c>
      <c r="D89" s="294">
        <v>5.3</v>
      </c>
      <c r="E89" s="294">
        <v>71.099999999999994</v>
      </c>
      <c r="F89" s="294">
        <v>1.1000000000000001</v>
      </c>
    </row>
    <row r="90" spans="2:6" x14ac:dyDescent="0.25">
      <c r="B90" s="293">
        <v>44028.208333333328</v>
      </c>
      <c r="C90" s="294">
        <v>491.6</v>
      </c>
      <c r="D90" s="294">
        <v>5</v>
      </c>
      <c r="E90" s="294">
        <v>73.7</v>
      </c>
      <c r="F90" s="294">
        <v>0.8</v>
      </c>
    </row>
    <row r="91" spans="2:6" x14ac:dyDescent="0.25">
      <c r="B91" s="293">
        <v>44028.25</v>
      </c>
      <c r="C91" s="294">
        <v>491.9</v>
      </c>
      <c r="D91" s="294">
        <v>4.2</v>
      </c>
      <c r="E91" s="294">
        <v>75.2</v>
      </c>
      <c r="F91" s="294">
        <v>0.8</v>
      </c>
    </row>
    <row r="92" spans="2:6" x14ac:dyDescent="0.25">
      <c r="B92" s="293">
        <v>44028.291666666672</v>
      </c>
      <c r="C92" s="294">
        <v>492.4</v>
      </c>
      <c r="D92" s="294">
        <v>4.4000000000000004</v>
      </c>
      <c r="E92" s="294">
        <v>71</v>
      </c>
      <c r="F92" s="294">
        <v>0.6</v>
      </c>
    </row>
    <row r="93" spans="2:6" x14ac:dyDescent="0.25">
      <c r="B93" s="293">
        <v>44028.333333333328</v>
      </c>
      <c r="C93" s="294">
        <v>492.7</v>
      </c>
      <c r="D93" s="294">
        <v>5.5</v>
      </c>
      <c r="E93" s="294">
        <v>66.5</v>
      </c>
      <c r="F93" s="294">
        <v>0.6</v>
      </c>
    </row>
    <row r="94" spans="2:6" x14ac:dyDescent="0.25">
      <c r="B94" s="293">
        <v>44028.375</v>
      </c>
      <c r="C94" s="294">
        <v>492.5</v>
      </c>
      <c r="D94" s="294">
        <v>8.9</v>
      </c>
      <c r="E94" s="294">
        <v>54.8</v>
      </c>
      <c r="F94" s="294">
        <v>0.6</v>
      </c>
    </row>
    <row r="95" spans="2:6" x14ac:dyDescent="0.25">
      <c r="B95" s="293">
        <v>44028.416666666672</v>
      </c>
      <c r="C95" s="294">
        <v>492</v>
      </c>
      <c r="D95" s="294">
        <v>10.8</v>
      </c>
      <c r="E95" s="294">
        <v>47.9</v>
      </c>
      <c r="F95" s="294">
        <v>1</v>
      </c>
    </row>
    <row r="96" spans="2:6" x14ac:dyDescent="0.25">
      <c r="B96" s="293">
        <v>44028.458333333328</v>
      </c>
      <c r="C96" s="294">
        <v>491.2</v>
      </c>
      <c r="D96" s="294">
        <v>13.6</v>
      </c>
      <c r="E96" s="294">
        <v>39.299999999999997</v>
      </c>
      <c r="F96" s="294">
        <v>1.4</v>
      </c>
    </row>
    <row r="97" spans="2:6" x14ac:dyDescent="0.25">
      <c r="B97" s="293">
        <v>44028.5</v>
      </c>
      <c r="C97" s="294">
        <v>490.6</v>
      </c>
      <c r="D97" s="294">
        <v>14</v>
      </c>
      <c r="E97" s="294">
        <v>36.5</v>
      </c>
      <c r="F97" s="294">
        <v>1</v>
      </c>
    </row>
    <row r="98" spans="2:6" x14ac:dyDescent="0.25">
      <c r="B98" s="293">
        <v>44028.541666666672</v>
      </c>
      <c r="C98" s="294">
        <v>489.8</v>
      </c>
      <c r="D98" s="294">
        <v>16</v>
      </c>
      <c r="E98" s="294">
        <v>31.6</v>
      </c>
      <c r="F98" s="294">
        <v>1</v>
      </c>
    </row>
    <row r="99" spans="2:6" hidden="1" x14ac:dyDescent="0.25">
      <c r="B99" s="297"/>
      <c r="C99" s="294"/>
      <c r="D99" s="92"/>
      <c r="E99" s="296"/>
      <c r="F99" s="92"/>
    </row>
    <row r="100" spans="2:6" hidden="1" x14ac:dyDescent="0.25">
      <c r="B100" s="298"/>
      <c r="C100" s="294"/>
      <c r="D100" s="92"/>
      <c r="E100" s="296"/>
      <c r="F100" s="92"/>
    </row>
    <row r="101" spans="2:6" x14ac:dyDescent="0.25">
      <c r="B101" s="275" t="s">
        <v>150</v>
      </c>
      <c r="C101" s="135">
        <f>AVERAGE(C76:C100)</f>
        <v>491.25217391304358</v>
      </c>
      <c r="D101" s="135">
        <f>AVERAGE(D76:D100)</f>
        <v>8.7521739130434781</v>
      </c>
      <c r="E101" s="135">
        <f>AVERAGE(E76:E100)</f>
        <v>59.060869565217395</v>
      </c>
      <c r="F101" s="135">
        <f>AVERAGE(F76:F100)</f>
        <v>1.0695652173913046</v>
      </c>
    </row>
    <row r="102" spans="2:6" x14ac:dyDescent="0.25">
      <c r="B102" s="86"/>
      <c r="C102" s="86"/>
      <c r="D102" s="86"/>
      <c r="E102" s="86"/>
      <c r="F102" s="86"/>
    </row>
    <row r="103" spans="2:6" ht="13.2" customHeight="1" x14ac:dyDescent="0.25">
      <c r="B103" s="445" t="s">
        <v>152</v>
      </c>
      <c r="C103" s="445"/>
      <c r="D103" s="445"/>
      <c r="E103" s="445"/>
      <c r="F103" s="445"/>
    </row>
    <row r="104" spans="2:6" ht="30.6" x14ac:dyDescent="0.25">
      <c r="B104" s="292" t="s">
        <v>222</v>
      </c>
      <c r="C104" s="275" t="s">
        <v>166</v>
      </c>
      <c r="D104" s="275" t="s">
        <v>167</v>
      </c>
      <c r="E104" s="275" t="s">
        <v>145</v>
      </c>
      <c r="F104" s="275" t="s">
        <v>146</v>
      </c>
    </row>
    <row r="105" spans="2:6" ht="13.95" customHeight="1" x14ac:dyDescent="0.25">
      <c r="B105" s="293">
        <v>44028.583333333328</v>
      </c>
      <c r="C105" s="294">
        <v>489.3</v>
      </c>
      <c r="D105" s="294">
        <v>16.2</v>
      </c>
      <c r="E105" s="294">
        <v>32</v>
      </c>
      <c r="F105" s="294">
        <v>2</v>
      </c>
    </row>
    <row r="106" spans="2:6" x14ac:dyDescent="0.25">
      <c r="B106" s="293">
        <v>44028.625</v>
      </c>
      <c r="C106" s="294">
        <v>489.4</v>
      </c>
      <c r="D106" s="294">
        <v>14.6</v>
      </c>
      <c r="E106" s="294">
        <v>37.1</v>
      </c>
      <c r="F106" s="294">
        <v>2.6</v>
      </c>
    </row>
    <row r="107" spans="2:6" x14ac:dyDescent="0.25">
      <c r="B107" s="293">
        <v>44028.666666666672</v>
      </c>
      <c r="C107" s="294">
        <v>490</v>
      </c>
      <c r="D107" s="294">
        <v>13.1</v>
      </c>
      <c r="E107" s="294">
        <v>42.8</v>
      </c>
      <c r="F107" s="294">
        <v>2.1</v>
      </c>
    </row>
    <row r="108" spans="2:6" x14ac:dyDescent="0.25">
      <c r="B108" s="293">
        <v>44028.708333333328</v>
      </c>
      <c r="C108" s="294">
        <v>490.3</v>
      </c>
      <c r="D108" s="294">
        <v>11.9</v>
      </c>
      <c r="E108" s="294">
        <v>46.7</v>
      </c>
      <c r="F108" s="294">
        <v>1.4</v>
      </c>
    </row>
    <row r="109" spans="2:6" x14ac:dyDescent="0.25">
      <c r="B109" s="293">
        <v>44028.75</v>
      </c>
      <c r="C109" s="294">
        <v>490.6</v>
      </c>
      <c r="D109" s="294">
        <v>10.9</v>
      </c>
      <c r="E109" s="294">
        <v>53.5</v>
      </c>
      <c r="F109" s="294">
        <v>1.7</v>
      </c>
    </row>
    <row r="110" spans="2:6" x14ac:dyDescent="0.25">
      <c r="B110" s="293">
        <v>44028.791666666672</v>
      </c>
      <c r="C110" s="294">
        <v>490.8</v>
      </c>
      <c r="D110" s="294">
        <v>9.4</v>
      </c>
      <c r="E110" s="294">
        <v>61.5</v>
      </c>
      <c r="F110" s="294">
        <v>2</v>
      </c>
    </row>
    <row r="111" spans="2:6" x14ac:dyDescent="0.25">
      <c r="B111" s="293">
        <v>44028.833333333328</v>
      </c>
      <c r="C111" s="294">
        <v>491.2</v>
      </c>
      <c r="D111" s="294">
        <v>8.1999999999999993</v>
      </c>
      <c r="E111" s="294">
        <v>69</v>
      </c>
      <c r="F111" s="294">
        <v>1.6</v>
      </c>
    </row>
    <row r="112" spans="2:6" x14ac:dyDescent="0.25">
      <c r="B112" s="293">
        <v>44028.875</v>
      </c>
      <c r="C112" s="294">
        <v>491.4</v>
      </c>
      <c r="D112" s="294">
        <v>7.2</v>
      </c>
      <c r="E112" s="294">
        <v>71.3</v>
      </c>
      <c r="F112" s="294">
        <v>1.3</v>
      </c>
    </row>
    <row r="113" spans="2:6" x14ac:dyDescent="0.25">
      <c r="B113" s="293">
        <v>44028.916666666672</v>
      </c>
      <c r="C113" s="294">
        <v>491.5</v>
      </c>
      <c r="D113" s="294">
        <v>6.7</v>
      </c>
      <c r="E113" s="294">
        <v>73.099999999999994</v>
      </c>
      <c r="F113" s="294">
        <v>1.3</v>
      </c>
    </row>
    <row r="114" spans="2:6" x14ac:dyDescent="0.25">
      <c r="B114" s="293">
        <v>44028.958333333328</v>
      </c>
      <c r="C114" s="294">
        <v>491.4</v>
      </c>
      <c r="D114" s="294">
        <v>6.8</v>
      </c>
      <c r="E114" s="294">
        <v>71.900000000000006</v>
      </c>
      <c r="F114" s="294">
        <v>0.8</v>
      </c>
    </row>
    <row r="115" spans="2:6" x14ac:dyDescent="0.25">
      <c r="B115" s="293">
        <v>44029</v>
      </c>
      <c r="C115" s="294">
        <v>491.5</v>
      </c>
      <c r="D115" s="294">
        <v>7.1</v>
      </c>
      <c r="E115" s="294">
        <v>69.5</v>
      </c>
      <c r="F115" s="294">
        <v>0.4</v>
      </c>
    </row>
    <row r="116" spans="2:6" x14ac:dyDescent="0.25">
      <c r="B116" s="293">
        <v>44029.041666666672</v>
      </c>
      <c r="C116" s="294">
        <v>491.3</v>
      </c>
      <c r="D116" s="294">
        <v>7.2</v>
      </c>
      <c r="E116" s="294">
        <v>67.5</v>
      </c>
      <c r="F116" s="294">
        <v>0.7</v>
      </c>
    </row>
    <row r="117" spans="2:6" x14ac:dyDescent="0.25">
      <c r="B117" s="293">
        <v>44029.083333333328</v>
      </c>
      <c r="C117" s="294">
        <v>491.1</v>
      </c>
      <c r="D117" s="294">
        <v>7.3</v>
      </c>
      <c r="E117" s="294">
        <v>67.599999999999994</v>
      </c>
      <c r="F117" s="294">
        <v>0.2</v>
      </c>
    </row>
    <row r="118" spans="2:6" x14ac:dyDescent="0.25">
      <c r="B118" s="293">
        <v>44029.125</v>
      </c>
      <c r="C118" s="294">
        <v>491</v>
      </c>
      <c r="D118" s="294">
        <v>7.2</v>
      </c>
      <c r="E118" s="294">
        <v>67.3</v>
      </c>
      <c r="F118" s="294">
        <v>0.5</v>
      </c>
    </row>
    <row r="119" spans="2:6" x14ac:dyDescent="0.25">
      <c r="B119" s="293">
        <v>44029.166666666672</v>
      </c>
      <c r="C119" s="294">
        <v>491.1</v>
      </c>
      <c r="D119" s="294">
        <v>6.8</v>
      </c>
      <c r="E119" s="294">
        <v>68.400000000000006</v>
      </c>
      <c r="F119" s="294">
        <v>0.5</v>
      </c>
    </row>
    <row r="120" spans="2:6" x14ac:dyDescent="0.25">
      <c r="B120" s="293">
        <v>44029.208333333328</v>
      </c>
      <c r="C120" s="294">
        <v>491.4</v>
      </c>
      <c r="D120" s="294">
        <v>5.8</v>
      </c>
      <c r="E120" s="294">
        <v>70.099999999999994</v>
      </c>
      <c r="F120" s="294">
        <v>1.1000000000000001</v>
      </c>
    </row>
    <row r="121" spans="2:6" x14ac:dyDescent="0.25">
      <c r="B121" s="293">
        <v>44029.25</v>
      </c>
      <c r="C121" s="294">
        <v>491.6</v>
      </c>
      <c r="D121" s="294">
        <v>4.9000000000000004</v>
      </c>
      <c r="E121" s="294">
        <v>70.5</v>
      </c>
      <c r="F121" s="294">
        <v>2</v>
      </c>
    </row>
    <row r="122" spans="2:6" x14ac:dyDescent="0.25">
      <c r="B122" s="293">
        <v>44029.291666666672</v>
      </c>
      <c r="C122" s="294">
        <v>491.9</v>
      </c>
      <c r="D122" s="294">
        <v>5.8</v>
      </c>
      <c r="E122" s="294">
        <v>70.2</v>
      </c>
      <c r="F122" s="294">
        <v>0.3</v>
      </c>
    </row>
    <row r="123" spans="2:6" x14ac:dyDescent="0.25">
      <c r="B123" s="293">
        <v>44029.333333333328</v>
      </c>
      <c r="C123" s="294">
        <v>492</v>
      </c>
      <c r="D123" s="294">
        <v>7.6</v>
      </c>
      <c r="E123" s="294">
        <v>61.6</v>
      </c>
      <c r="F123" s="294">
        <v>0.7</v>
      </c>
    </row>
    <row r="124" spans="2:6" x14ac:dyDescent="0.25">
      <c r="B124" s="293">
        <v>44029.375</v>
      </c>
      <c r="C124" s="294">
        <v>492.2</v>
      </c>
      <c r="D124" s="294">
        <v>9.9</v>
      </c>
      <c r="E124" s="294">
        <v>51.6</v>
      </c>
      <c r="F124" s="294">
        <v>0.7</v>
      </c>
    </row>
    <row r="125" spans="2:6" x14ac:dyDescent="0.25">
      <c r="B125" s="293">
        <v>44029.416666666672</v>
      </c>
      <c r="C125" s="294">
        <v>491.8</v>
      </c>
      <c r="D125" s="294">
        <v>11.6</v>
      </c>
      <c r="E125" s="294">
        <v>44</v>
      </c>
      <c r="F125" s="294">
        <v>1.1000000000000001</v>
      </c>
    </row>
    <row r="126" spans="2:6" x14ac:dyDescent="0.25">
      <c r="B126" s="293">
        <v>44029.458333333328</v>
      </c>
      <c r="C126" s="294">
        <v>491.2</v>
      </c>
      <c r="D126" s="294">
        <v>14.3</v>
      </c>
      <c r="E126" s="294">
        <v>33.799999999999997</v>
      </c>
      <c r="F126" s="294">
        <v>1.6</v>
      </c>
    </row>
    <row r="127" spans="2:6" x14ac:dyDescent="0.25">
      <c r="B127" s="293">
        <v>44029.5</v>
      </c>
      <c r="C127" s="294">
        <v>490.8</v>
      </c>
      <c r="D127" s="294">
        <v>15.4</v>
      </c>
      <c r="E127" s="294">
        <v>29.4</v>
      </c>
      <c r="F127" s="294">
        <v>2.1</v>
      </c>
    </row>
    <row r="128" spans="2:6" hidden="1" x14ac:dyDescent="0.25">
      <c r="B128" s="297"/>
      <c r="C128" s="294"/>
      <c r="D128" s="92"/>
      <c r="E128" s="296"/>
      <c r="F128" s="92"/>
    </row>
    <row r="129" spans="2:6" hidden="1" x14ac:dyDescent="0.25">
      <c r="B129" s="298"/>
      <c r="C129" s="294"/>
      <c r="D129" s="92"/>
      <c r="E129" s="296"/>
      <c r="F129" s="92"/>
    </row>
    <row r="130" spans="2:6" x14ac:dyDescent="0.25">
      <c r="B130" s="275" t="s">
        <v>153</v>
      </c>
      <c r="C130" s="135">
        <f>AVERAGE(C105:C129)</f>
        <v>491.07826086956521</v>
      </c>
      <c r="D130" s="135">
        <f>AVERAGE(D105:D129)</f>
        <v>9.3869565217391333</v>
      </c>
      <c r="E130" s="135">
        <f>AVERAGE(E105:E129)</f>
        <v>57.84347826086956</v>
      </c>
      <c r="F130" s="135">
        <f>AVERAGE(F105:F129)</f>
        <v>1.2478260869565219</v>
      </c>
    </row>
    <row r="131" spans="2:6" x14ac:dyDescent="0.25">
      <c r="B131" s="86"/>
      <c r="C131" s="86"/>
      <c r="D131" s="86"/>
      <c r="E131" s="86"/>
      <c r="F131" s="86"/>
    </row>
    <row r="132" spans="2:6" ht="13.2" customHeight="1" x14ac:dyDescent="0.25">
      <c r="B132" s="445" t="s">
        <v>154</v>
      </c>
      <c r="C132" s="445"/>
      <c r="D132" s="445"/>
      <c r="E132" s="445"/>
      <c r="F132" s="445"/>
    </row>
    <row r="133" spans="2:6" ht="30.6" x14ac:dyDescent="0.25">
      <c r="B133" s="292" t="s">
        <v>222</v>
      </c>
      <c r="C133" s="275" t="s">
        <v>166</v>
      </c>
      <c r="D133" s="275" t="s">
        <v>167</v>
      </c>
      <c r="E133" s="275" t="s">
        <v>145</v>
      </c>
      <c r="F133" s="275" t="s">
        <v>146</v>
      </c>
    </row>
    <row r="134" spans="2:6" ht="13.95" customHeight="1" x14ac:dyDescent="0.25">
      <c r="B134" s="293">
        <v>44029.541666666672</v>
      </c>
      <c r="C134" s="294">
        <v>490.5</v>
      </c>
      <c r="D134" s="294">
        <v>15.5</v>
      </c>
      <c r="E134" s="294">
        <v>29.3</v>
      </c>
      <c r="F134" s="294">
        <v>2.4</v>
      </c>
    </row>
    <row r="135" spans="2:6" x14ac:dyDescent="0.25">
      <c r="B135" s="293">
        <v>44029.583333333328</v>
      </c>
      <c r="C135" s="294">
        <v>490.1</v>
      </c>
      <c r="D135" s="294">
        <v>15.3</v>
      </c>
      <c r="E135" s="294">
        <v>30.8</v>
      </c>
      <c r="F135" s="294">
        <v>2.4</v>
      </c>
    </row>
    <row r="136" spans="2:6" x14ac:dyDescent="0.25">
      <c r="B136" s="293">
        <v>44029.625</v>
      </c>
      <c r="C136" s="294">
        <v>489.8</v>
      </c>
      <c r="D136" s="294">
        <v>14.7</v>
      </c>
      <c r="E136" s="294">
        <v>31.1</v>
      </c>
      <c r="F136" s="294">
        <v>2.9</v>
      </c>
    </row>
    <row r="137" spans="2:6" x14ac:dyDescent="0.25">
      <c r="B137" s="293">
        <v>44029.666666666672</v>
      </c>
      <c r="C137" s="294">
        <v>489.8</v>
      </c>
      <c r="D137" s="294">
        <v>13.2</v>
      </c>
      <c r="E137" s="294">
        <v>34.5</v>
      </c>
      <c r="F137" s="294">
        <v>2.1</v>
      </c>
    </row>
    <row r="138" spans="2:6" x14ac:dyDescent="0.25">
      <c r="B138" s="293">
        <v>44029.708333333328</v>
      </c>
      <c r="C138" s="294">
        <v>490.2</v>
      </c>
      <c r="D138" s="294">
        <v>11.5</v>
      </c>
      <c r="E138" s="294">
        <v>47.2</v>
      </c>
      <c r="F138" s="294">
        <v>1.4</v>
      </c>
    </row>
    <row r="139" spans="2:6" x14ac:dyDescent="0.25">
      <c r="B139" s="293">
        <v>44029.75</v>
      </c>
      <c r="C139" s="294">
        <v>490.5</v>
      </c>
      <c r="D139" s="294">
        <v>9.6</v>
      </c>
      <c r="E139" s="294">
        <v>58.8</v>
      </c>
      <c r="F139" s="294">
        <v>1.4</v>
      </c>
    </row>
    <row r="140" spans="2:6" x14ac:dyDescent="0.25">
      <c r="B140" s="293">
        <v>44029.791666666672</v>
      </c>
      <c r="C140" s="294">
        <v>490.8</v>
      </c>
      <c r="D140" s="294">
        <v>8.6999999999999993</v>
      </c>
      <c r="E140" s="294">
        <v>60.6</v>
      </c>
      <c r="F140" s="294">
        <v>1.1000000000000001</v>
      </c>
    </row>
    <row r="141" spans="2:6" x14ac:dyDescent="0.25">
      <c r="B141" s="293">
        <v>44029.833333333328</v>
      </c>
      <c r="C141" s="294">
        <v>491.3</v>
      </c>
      <c r="D141" s="294">
        <v>7.8</v>
      </c>
      <c r="E141" s="294">
        <v>66.2</v>
      </c>
      <c r="F141" s="294">
        <v>1</v>
      </c>
    </row>
    <row r="142" spans="2:6" x14ac:dyDescent="0.25">
      <c r="B142" s="293">
        <v>44029.875</v>
      </c>
      <c r="C142" s="294">
        <v>491.5</v>
      </c>
      <c r="D142" s="294">
        <v>6.8</v>
      </c>
      <c r="E142" s="294">
        <v>69.400000000000006</v>
      </c>
      <c r="F142" s="294">
        <v>1.2</v>
      </c>
    </row>
    <row r="143" spans="2:6" x14ac:dyDescent="0.25">
      <c r="B143" s="293">
        <v>44029.916666666672</v>
      </c>
      <c r="C143" s="294">
        <v>491.6</v>
      </c>
      <c r="D143" s="294">
        <v>5.8</v>
      </c>
      <c r="E143" s="294">
        <v>72.3</v>
      </c>
      <c r="F143" s="294">
        <v>1</v>
      </c>
    </row>
    <row r="144" spans="2:6" x14ac:dyDescent="0.25">
      <c r="B144" s="293">
        <v>44029.958333333328</v>
      </c>
      <c r="C144" s="294">
        <v>491.6</v>
      </c>
      <c r="D144" s="294">
        <v>4.8</v>
      </c>
      <c r="E144" s="294">
        <v>72.2</v>
      </c>
      <c r="F144" s="294">
        <v>1.2</v>
      </c>
    </row>
    <row r="145" spans="2:6" x14ac:dyDescent="0.25">
      <c r="B145" s="293">
        <v>44030</v>
      </c>
      <c r="C145" s="294">
        <v>491.7</v>
      </c>
      <c r="D145" s="294">
        <v>4</v>
      </c>
      <c r="E145" s="294">
        <v>73.900000000000006</v>
      </c>
      <c r="F145" s="294">
        <v>1</v>
      </c>
    </row>
    <row r="146" spans="2:6" x14ac:dyDescent="0.25">
      <c r="B146" s="293">
        <v>44030.041666666672</v>
      </c>
      <c r="C146" s="294">
        <v>491.6</v>
      </c>
      <c r="D146" s="294">
        <v>3.4</v>
      </c>
      <c r="E146" s="294">
        <v>74.3</v>
      </c>
      <c r="F146" s="294">
        <v>1.2</v>
      </c>
    </row>
    <row r="147" spans="2:6" x14ac:dyDescent="0.25">
      <c r="B147" s="293">
        <v>44030.083333333328</v>
      </c>
      <c r="C147" s="294">
        <v>491.4</v>
      </c>
      <c r="D147" s="294">
        <v>2.9</v>
      </c>
      <c r="E147" s="294">
        <v>73.400000000000006</v>
      </c>
      <c r="F147" s="294">
        <v>1.3</v>
      </c>
    </row>
    <row r="148" spans="2:6" x14ac:dyDescent="0.25">
      <c r="B148" s="293">
        <v>44030.125</v>
      </c>
      <c r="C148" s="294">
        <v>491.4</v>
      </c>
      <c r="D148" s="294">
        <v>2.6</v>
      </c>
      <c r="E148" s="294">
        <v>72.5</v>
      </c>
      <c r="F148" s="294">
        <v>1.8</v>
      </c>
    </row>
    <row r="149" spans="2:6" x14ac:dyDescent="0.25">
      <c r="B149" s="293">
        <v>44030.166666666672</v>
      </c>
      <c r="C149" s="294">
        <v>491.4</v>
      </c>
      <c r="D149" s="294">
        <v>3</v>
      </c>
      <c r="E149" s="294">
        <v>77.3</v>
      </c>
      <c r="F149" s="294">
        <v>1.4</v>
      </c>
    </row>
    <row r="150" spans="2:6" x14ac:dyDescent="0.25">
      <c r="B150" s="293">
        <v>44030.208333333328</v>
      </c>
      <c r="C150" s="294">
        <v>491.5</v>
      </c>
      <c r="D150" s="294">
        <v>2.5</v>
      </c>
      <c r="E150" s="294">
        <v>80</v>
      </c>
      <c r="F150" s="294">
        <v>1.5</v>
      </c>
    </row>
    <row r="151" spans="2:6" x14ac:dyDescent="0.25">
      <c r="B151" s="293">
        <v>44030.25</v>
      </c>
      <c r="C151" s="294">
        <v>491.7</v>
      </c>
      <c r="D151" s="294">
        <v>2</v>
      </c>
      <c r="E151" s="294">
        <v>82.1</v>
      </c>
      <c r="F151" s="294">
        <v>1.9</v>
      </c>
    </row>
    <row r="152" spans="2:6" x14ac:dyDescent="0.25">
      <c r="B152" s="293">
        <v>44030.291666666672</v>
      </c>
      <c r="C152" s="294">
        <v>492</v>
      </c>
      <c r="D152" s="294">
        <v>2.2999999999999998</v>
      </c>
      <c r="E152" s="294">
        <v>79.8</v>
      </c>
      <c r="F152" s="294">
        <v>1.4</v>
      </c>
    </row>
    <row r="153" spans="2:6" x14ac:dyDescent="0.25">
      <c r="B153" s="293">
        <v>44030.333333333328</v>
      </c>
      <c r="C153" s="294">
        <v>492.3</v>
      </c>
      <c r="D153" s="294">
        <v>3.5</v>
      </c>
      <c r="E153" s="294">
        <v>75</v>
      </c>
      <c r="F153" s="294">
        <v>0.7</v>
      </c>
    </row>
    <row r="154" spans="2:6" x14ac:dyDescent="0.25">
      <c r="B154" s="293">
        <v>44030.375</v>
      </c>
      <c r="C154" s="294">
        <v>492.3</v>
      </c>
      <c r="D154" s="294">
        <v>5.7</v>
      </c>
      <c r="E154" s="294">
        <v>65.2</v>
      </c>
      <c r="F154" s="294">
        <v>0.8</v>
      </c>
    </row>
    <row r="155" spans="2:6" x14ac:dyDescent="0.25">
      <c r="B155" s="293">
        <v>44030.416666666672</v>
      </c>
      <c r="C155" s="294">
        <v>491.7</v>
      </c>
      <c r="D155" s="294">
        <v>8.9</v>
      </c>
      <c r="E155" s="294">
        <v>52</v>
      </c>
      <c r="F155" s="294">
        <v>1</v>
      </c>
    </row>
    <row r="156" spans="2:6" x14ac:dyDescent="0.25">
      <c r="B156" s="293">
        <v>44030.458333333328</v>
      </c>
      <c r="C156" s="294">
        <v>491.1</v>
      </c>
      <c r="D156" s="294">
        <v>12.2</v>
      </c>
      <c r="E156" s="294">
        <v>37.9</v>
      </c>
      <c r="F156" s="294">
        <v>1</v>
      </c>
    </row>
    <row r="157" spans="2:6" hidden="1" x14ac:dyDescent="0.25">
      <c r="B157" s="297"/>
      <c r="C157" s="294"/>
      <c r="D157" s="92"/>
      <c r="E157" s="296"/>
      <c r="F157" s="92"/>
    </row>
    <row r="158" spans="2:6" hidden="1" x14ac:dyDescent="0.25">
      <c r="B158" s="298"/>
      <c r="C158" s="294"/>
      <c r="D158" s="92"/>
      <c r="E158" s="296"/>
      <c r="F158" s="92"/>
    </row>
    <row r="159" spans="2:6" x14ac:dyDescent="0.25">
      <c r="B159" s="275" t="s">
        <v>155</v>
      </c>
      <c r="C159" s="135">
        <f>AVERAGE(C134:C158)</f>
        <v>491.20869565217396</v>
      </c>
      <c r="D159" s="135">
        <f>AVERAGE(D134:D158)</f>
        <v>7.247826086956521</v>
      </c>
      <c r="E159" s="135">
        <f>AVERAGE(E134:E158)</f>
        <v>61.556521739130432</v>
      </c>
      <c r="F159" s="135">
        <f>AVERAGE(F134:F158)</f>
        <v>1.4391304347826084</v>
      </c>
    </row>
    <row r="160" spans="2:6" x14ac:dyDescent="0.25">
      <c r="B160" s="86"/>
      <c r="C160" s="86"/>
      <c r="D160" s="86"/>
      <c r="E160" s="86"/>
      <c r="F160" s="86"/>
    </row>
    <row r="161" spans="2:6" x14ac:dyDescent="0.25">
      <c r="B161" s="4"/>
      <c r="C161" s="4"/>
      <c r="D161" s="4"/>
      <c r="E161" s="4"/>
      <c r="F161" s="4"/>
    </row>
    <row r="162" spans="2:6" x14ac:dyDescent="0.25">
      <c r="B162" s="4"/>
      <c r="C162" s="4"/>
      <c r="D162" s="4"/>
      <c r="E162" s="4"/>
      <c r="F162" s="4"/>
    </row>
    <row r="163" spans="2:6" x14ac:dyDescent="0.25">
      <c r="B163" s="4"/>
      <c r="C163" s="4"/>
      <c r="D163" s="4"/>
      <c r="E163" s="4"/>
      <c r="F163" s="4"/>
    </row>
    <row r="164" spans="2:6" x14ac:dyDescent="0.25">
      <c r="B164" s="4"/>
      <c r="C164" s="4"/>
      <c r="D164" s="4"/>
      <c r="E164" s="4"/>
      <c r="F164" s="4"/>
    </row>
    <row r="165" spans="2:6" x14ac:dyDescent="0.25">
      <c r="B165" s="4"/>
      <c r="C165" s="4"/>
      <c r="D165" s="4"/>
      <c r="E165" s="4"/>
      <c r="F165" s="4"/>
    </row>
    <row r="166" spans="2:6" x14ac:dyDescent="0.25">
      <c r="B166" s="4"/>
      <c r="C166" s="4"/>
      <c r="D166" s="4"/>
      <c r="E166" s="4"/>
      <c r="F166" s="4"/>
    </row>
    <row r="167" spans="2:6" x14ac:dyDescent="0.25">
      <c r="B167" s="4"/>
      <c r="C167" s="4"/>
      <c r="D167" s="4"/>
      <c r="E167" s="4"/>
      <c r="F167" s="4"/>
    </row>
    <row r="168" spans="2:6" x14ac:dyDescent="0.25">
      <c r="B168" s="4"/>
      <c r="C168" s="4"/>
      <c r="D168" s="4"/>
      <c r="E168" s="4"/>
      <c r="F168" s="4"/>
    </row>
    <row r="169" spans="2:6" x14ac:dyDescent="0.25">
      <c r="B169" s="4"/>
      <c r="C169" s="4"/>
      <c r="D169" s="4"/>
      <c r="E169" s="4"/>
      <c r="F169" s="4"/>
    </row>
    <row r="170" spans="2:6" x14ac:dyDescent="0.25">
      <c r="B170" s="4"/>
      <c r="C170" s="4"/>
      <c r="D170" s="4"/>
      <c r="E170" s="4"/>
      <c r="F170" s="4"/>
    </row>
    <row r="171" spans="2:6" x14ac:dyDescent="0.25">
      <c r="B171" s="4"/>
      <c r="C171" s="4"/>
      <c r="D171" s="4"/>
      <c r="E171" s="4"/>
      <c r="F171" s="4"/>
    </row>
    <row r="172" spans="2:6" x14ac:dyDescent="0.25">
      <c r="B172" s="4"/>
      <c r="C172" s="4"/>
      <c r="D172" s="4"/>
      <c r="E172" s="4"/>
      <c r="F172" s="4"/>
    </row>
    <row r="173" spans="2:6" x14ac:dyDescent="0.25">
      <c r="B173" s="4"/>
      <c r="C173" s="4"/>
      <c r="D173" s="4"/>
      <c r="E173" s="4"/>
      <c r="F173" s="4"/>
    </row>
    <row r="174" spans="2:6" x14ac:dyDescent="0.25">
      <c r="B174" s="4"/>
      <c r="C174" s="4"/>
      <c r="D174" s="4"/>
      <c r="E174" s="4"/>
      <c r="F174" s="4"/>
    </row>
    <row r="175" spans="2:6" x14ac:dyDescent="0.25">
      <c r="B175" s="4"/>
      <c r="C175" s="4"/>
      <c r="D175" s="4"/>
      <c r="E175" s="4"/>
      <c r="F175" s="4"/>
    </row>
    <row r="176" spans="2:6" x14ac:dyDescent="0.25">
      <c r="B176" s="4"/>
      <c r="C176" s="4"/>
      <c r="D176" s="4"/>
      <c r="E176" s="4"/>
      <c r="F176" s="4"/>
    </row>
    <row r="177" spans="2:6" x14ac:dyDescent="0.25">
      <c r="B177" s="4"/>
      <c r="C177" s="4"/>
      <c r="D177" s="4"/>
      <c r="E177" s="4"/>
      <c r="F177" s="4"/>
    </row>
    <row r="178" spans="2:6" x14ac:dyDescent="0.25">
      <c r="B178" s="4"/>
      <c r="C178" s="4"/>
      <c r="D178" s="4"/>
      <c r="E178" s="4"/>
      <c r="F178" s="4"/>
    </row>
    <row r="179" spans="2:6" x14ac:dyDescent="0.25">
      <c r="B179" s="4"/>
      <c r="C179" s="4"/>
      <c r="D179" s="4"/>
      <c r="E179" s="4"/>
      <c r="F179" s="4"/>
    </row>
    <row r="180" spans="2:6" x14ac:dyDescent="0.25">
      <c r="B180" s="4"/>
      <c r="C180" s="4"/>
      <c r="D180" s="4"/>
      <c r="E180" s="4"/>
      <c r="F180" s="4"/>
    </row>
    <row r="181" spans="2:6" x14ac:dyDescent="0.25">
      <c r="B181" s="4"/>
      <c r="C181" s="4"/>
      <c r="D181" s="4"/>
      <c r="E181" s="4"/>
      <c r="F181" s="4"/>
    </row>
    <row r="182" spans="2:6" x14ac:dyDescent="0.25">
      <c r="B182" s="4"/>
      <c r="C182" s="4"/>
      <c r="D182" s="4"/>
      <c r="E182" s="4"/>
      <c r="F182" s="4"/>
    </row>
    <row r="183" spans="2:6" x14ac:dyDescent="0.25">
      <c r="B183" s="4"/>
      <c r="C183" s="4"/>
      <c r="D183" s="4"/>
      <c r="E183" s="4"/>
      <c r="F183" s="4"/>
    </row>
    <row r="184" spans="2:6" x14ac:dyDescent="0.25">
      <c r="B184" s="4"/>
      <c r="C184" s="4"/>
      <c r="D184" s="4"/>
      <c r="E184" s="4"/>
      <c r="F184" s="4"/>
    </row>
    <row r="185" spans="2:6" x14ac:dyDescent="0.25">
      <c r="B185" s="4"/>
      <c r="C185" s="4"/>
      <c r="D185" s="4"/>
      <c r="E185" s="4"/>
      <c r="F185" s="4"/>
    </row>
    <row r="186" spans="2:6" x14ac:dyDescent="0.25">
      <c r="B186" s="4"/>
      <c r="C186" s="4"/>
      <c r="D186" s="4"/>
      <c r="E186" s="4"/>
      <c r="F186" s="4"/>
    </row>
    <row r="187" spans="2:6" x14ac:dyDescent="0.25">
      <c r="B187" s="4"/>
      <c r="C187" s="4"/>
      <c r="D187" s="4"/>
      <c r="E187" s="4"/>
      <c r="F187" s="4"/>
    </row>
    <row r="188" spans="2:6" x14ac:dyDescent="0.25">
      <c r="B188" s="4"/>
      <c r="C188" s="4"/>
      <c r="D188" s="4"/>
      <c r="E188" s="4"/>
      <c r="F188" s="4"/>
    </row>
    <row r="189" spans="2:6" x14ac:dyDescent="0.25">
      <c r="B189" s="4"/>
      <c r="C189" s="4"/>
      <c r="D189" s="4"/>
      <c r="E189" s="4"/>
      <c r="F189" s="4"/>
    </row>
    <row r="190" spans="2:6" x14ac:dyDescent="0.25">
      <c r="B190" s="4"/>
      <c r="C190" s="4"/>
      <c r="D190" s="4"/>
      <c r="E190" s="4"/>
      <c r="F190" s="4"/>
    </row>
    <row r="191" spans="2:6" x14ac:dyDescent="0.25">
      <c r="B191" s="4"/>
      <c r="C191" s="4"/>
      <c r="D191" s="4"/>
      <c r="E191" s="4"/>
      <c r="F191" s="4"/>
    </row>
    <row r="192" spans="2:6" x14ac:dyDescent="0.25">
      <c r="B192" s="4"/>
      <c r="C192" s="4"/>
      <c r="D192" s="4"/>
      <c r="E192" s="4"/>
      <c r="F192" s="4"/>
    </row>
    <row r="193" spans="2:6" x14ac:dyDescent="0.25">
      <c r="B193" s="4"/>
      <c r="C193" s="4"/>
      <c r="D193" s="4"/>
      <c r="E193" s="4"/>
      <c r="F193" s="4"/>
    </row>
    <row r="194" spans="2:6" x14ac:dyDescent="0.25">
      <c r="B194" s="4"/>
      <c r="C194" s="4"/>
      <c r="D194" s="4"/>
      <c r="E194" s="4"/>
      <c r="F194" s="4"/>
    </row>
    <row r="195" spans="2:6" x14ac:dyDescent="0.25">
      <c r="B195" s="4"/>
      <c r="C195" s="4"/>
      <c r="D195" s="4"/>
      <c r="E195" s="4"/>
      <c r="F195" s="4"/>
    </row>
    <row r="196" spans="2:6" x14ac:dyDescent="0.25">
      <c r="B196" s="4"/>
      <c r="C196" s="4"/>
      <c r="D196" s="4"/>
      <c r="E196" s="4"/>
      <c r="F196" s="4"/>
    </row>
    <row r="197" spans="2:6" x14ac:dyDescent="0.25">
      <c r="B197" s="4"/>
      <c r="C197" s="4"/>
      <c r="D197" s="4"/>
      <c r="E197" s="4"/>
      <c r="F197" s="4"/>
    </row>
    <row r="198" spans="2:6" x14ac:dyDescent="0.25">
      <c r="B198" s="4"/>
      <c r="C198" s="4"/>
      <c r="D198" s="4"/>
      <c r="E198" s="4"/>
      <c r="F198" s="4"/>
    </row>
    <row r="199" spans="2:6" x14ac:dyDescent="0.25">
      <c r="B199" s="4"/>
      <c r="C199" s="4"/>
      <c r="D199" s="4"/>
      <c r="E199" s="4"/>
      <c r="F199" s="4"/>
    </row>
    <row r="200" spans="2:6" x14ac:dyDescent="0.25">
      <c r="B200" s="4"/>
      <c r="C200" s="4"/>
      <c r="D200" s="4"/>
      <c r="E200" s="4"/>
      <c r="F200" s="4"/>
    </row>
    <row r="201" spans="2:6" x14ac:dyDescent="0.25">
      <c r="B201" s="4"/>
      <c r="C201" s="4"/>
      <c r="D201" s="4"/>
      <c r="E201" s="4"/>
      <c r="F201" s="4"/>
    </row>
    <row r="202" spans="2:6" x14ac:dyDescent="0.25">
      <c r="B202" s="4"/>
      <c r="C202" s="4"/>
      <c r="D202" s="4"/>
      <c r="E202" s="4"/>
      <c r="F202" s="4"/>
    </row>
    <row r="203" spans="2:6" x14ac:dyDescent="0.25">
      <c r="B203" s="4"/>
      <c r="C203" s="4"/>
      <c r="D203" s="4"/>
      <c r="E203" s="4"/>
      <c r="F203" s="4"/>
    </row>
    <row r="204" spans="2:6" x14ac:dyDescent="0.25">
      <c r="B204" s="4"/>
      <c r="C204" s="4"/>
      <c r="D204" s="4"/>
      <c r="E204" s="4"/>
      <c r="F204" s="4"/>
    </row>
    <row r="205" spans="2:6" x14ac:dyDescent="0.25">
      <c r="B205" s="4"/>
      <c r="C205" s="4"/>
      <c r="D205" s="4"/>
      <c r="E205" s="4"/>
      <c r="F205" s="4"/>
    </row>
    <row r="206" spans="2:6" x14ac:dyDescent="0.25">
      <c r="B206" s="4"/>
      <c r="C206" s="4"/>
      <c r="D206" s="4"/>
      <c r="E206" s="4"/>
      <c r="F206" s="4"/>
    </row>
    <row r="207" spans="2:6" x14ac:dyDescent="0.25">
      <c r="B207" s="4"/>
      <c r="C207" s="4"/>
      <c r="D207" s="4"/>
      <c r="E207" s="4"/>
      <c r="F207" s="4"/>
    </row>
    <row r="208" spans="2:6" x14ac:dyDescent="0.25">
      <c r="B208" s="4"/>
      <c r="C208" s="4"/>
      <c r="D208" s="4"/>
      <c r="E208" s="4"/>
      <c r="F208" s="4"/>
    </row>
    <row r="209" spans="2:6" x14ac:dyDescent="0.25">
      <c r="B209" s="4"/>
      <c r="C209" s="4"/>
      <c r="D209" s="4"/>
      <c r="E209" s="4"/>
      <c r="F209" s="4"/>
    </row>
    <row r="210" spans="2:6" x14ac:dyDescent="0.25">
      <c r="B210" s="4"/>
      <c r="C210" s="4"/>
      <c r="D210" s="4"/>
      <c r="E210" s="4"/>
      <c r="F210" s="4"/>
    </row>
    <row r="211" spans="2:6" x14ac:dyDescent="0.25">
      <c r="B211" s="4"/>
      <c r="C211" s="4"/>
      <c r="D211" s="4"/>
      <c r="E211" s="4"/>
      <c r="F211" s="4"/>
    </row>
    <row r="212" spans="2:6" x14ac:dyDescent="0.25">
      <c r="B212" s="4"/>
      <c r="C212" s="4"/>
      <c r="D212" s="4"/>
      <c r="E212" s="4"/>
      <c r="F212" s="4"/>
    </row>
    <row r="213" spans="2:6" x14ac:dyDescent="0.25">
      <c r="B213" s="4"/>
      <c r="C213" s="4"/>
      <c r="D213" s="4"/>
      <c r="E213" s="4"/>
      <c r="F213" s="4"/>
    </row>
    <row r="214" spans="2:6" x14ac:dyDescent="0.25">
      <c r="B214" s="4"/>
      <c r="C214" s="4"/>
      <c r="D214" s="4"/>
      <c r="E214" s="4"/>
      <c r="F214" s="4"/>
    </row>
    <row r="215" spans="2:6" x14ac:dyDescent="0.25">
      <c r="B215" s="4"/>
      <c r="C215" s="4"/>
      <c r="D215" s="4"/>
      <c r="E215" s="4"/>
      <c r="F215" s="4"/>
    </row>
    <row r="216" spans="2:6" x14ac:dyDescent="0.25">
      <c r="B216" s="4"/>
      <c r="C216" s="4"/>
      <c r="D216" s="4"/>
      <c r="E216" s="4"/>
      <c r="F216" s="4"/>
    </row>
    <row r="217" spans="2:6" x14ac:dyDescent="0.25">
      <c r="B217" s="4"/>
      <c r="C217" s="4"/>
      <c r="D217" s="4"/>
      <c r="E217" s="4"/>
      <c r="F217" s="4"/>
    </row>
    <row r="218" spans="2:6" x14ac:dyDescent="0.25">
      <c r="B218" s="4"/>
      <c r="C218" s="4"/>
      <c r="D218" s="4"/>
      <c r="E218" s="4"/>
      <c r="F218" s="4"/>
    </row>
    <row r="219" spans="2:6" x14ac:dyDescent="0.25">
      <c r="B219" s="4"/>
      <c r="C219" s="4"/>
      <c r="D219" s="4"/>
      <c r="E219" s="4"/>
      <c r="F219" s="4"/>
    </row>
    <row r="220" spans="2:6" x14ac:dyDescent="0.25">
      <c r="B220" s="4"/>
      <c r="C220" s="4"/>
      <c r="D220" s="4"/>
      <c r="E220" s="4"/>
      <c r="F220" s="4"/>
    </row>
    <row r="221" spans="2:6" x14ac:dyDescent="0.25">
      <c r="B221" s="4"/>
      <c r="C221" s="4"/>
      <c r="D221" s="4"/>
      <c r="E221" s="4"/>
      <c r="F221" s="4"/>
    </row>
    <row r="222" spans="2:6" x14ac:dyDescent="0.25">
      <c r="B222" s="4"/>
      <c r="C222" s="4"/>
      <c r="D222" s="4"/>
      <c r="E222" s="4"/>
      <c r="F222" s="4"/>
    </row>
    <row r="223" spans="2:6" x14ac:dyDescent="0.25">
      <c r="B223" s="4"/>
      <c r="C223" s="4"/>
      <c r="D223" s="4"/>
      <c r="E223" s="4"/>
      <c r="F223" s="4"/>
    </row>
    <row r="224" spans="2:6" x14ac:dyDescent="0.25">
      <c r="B224" s="4"/>
      <c r="C224" s="4"/>
      <c r="D224" s="4"/>
      <c r="E224" s="4"/>
      <c r="F224" s="4"/>
    </row>
    <row r="225" spans="2:6" x14ac:dyDescent="0.25">
      <c r="B225" s="4"/>
      <c r="C225" s="4"/>
      <c r="D225" s="4"/>
      <c r="E225" s="4"/>
      <c r="F225" s="4"/>
    </row>
    <row r="226" spans="2:6" x14ac:dyDescent="0.25">
      <c r="B226" s="4"/>
      <c r="C226" s="4"/>
      <c r="D226" s="4"/>
      <c r="E226" s="4"/>
      <c r="F226" s="4"/>
    </row>
    <row r="227" spans="2:6" x14ac:dyDescent="0.25">
      <c r="B227" s="4"/>
      <c r="C227" s="4"/>
      <c r="D227" s="4"/>
      <c r="E227" s="4"/>
      <c r="F227" s="4"/>
    </row>
    <row r="228" spans="2:6" x14ac:dyDescent="0.25">
      <c r="B228" s="4"/>
      <c r="C228" s="4"/>
      <c r="D228" s="4"/>
      <c r="E228" s="4"/>
      <c r="F228" s="4"/>
    </row>
    <row r="229" spans="2:6" x14ac:dyDescent="0.25">
      <c r="B229" s="4"/>
      <c r="C229" s="4"/>
      <c r="D229" s="4"/>
      <c r="E229" s="4"/>
      <c r="F229" s="4"/>
    </row>
    <row r="230" spans="2:6" x14ac:dyDescent="0.25">
      <c r="B230" s="4"/>
      <c r="C230" s="4"/>
      <c r="D230" s="4"/>
      <c r="E230" s="4"/>
      <c r="F230" s="4"/>
    </row>
    <row r="231" spans="2:6" x14ac:dyDescent="0.25">
      <c r="B231" s="4"/>
      <c r="C231" s="4"/>
      <c r="D231" s="4"/>
      <c r="E231" s="4"/>
      <c r="F231" s="4"/>
    </row>
    <row r="232" spans="2:6" x14ac:dyDescent="0.25">
      <c r="B232" s="4"/>
      <c r="C232" s="4"/>
      <c r="D232" s="4"/>
      <c r="E232" s="4"/>
      <c r="F232" s="4"/>
    </row>
    <row r="233" spans="2:6" x14ac:dyDescent="0.25">
      <c r="B233" s="4"/>
      <c r="C233" s="4"/>
      <c r="D233" s="4"/>
      <c r="E233" s="4"/>
      <c r="F233" s="4"/>
    </row>
    <row r="234" spans="2:6" x14ac:dyDescent="0.25">
      <c r="B234" s="4"/>
      <c r="C234" s="4"/>
      <c r="D234" s="4"/>
      <c r="E234" s="4"/>
      <c r="F234" s="4"/>
    </row>
    <row r="235" spans="2:6" x14ac:dyDescent="0.25">
      <c r="B235" s="4"/>
      <c r="C235" s="4"/>
      <c r="D235" s="4"/>
      <c r="E235" s="4"/>
      <c r="F235" s="4"/>
    </row>
    <row r="236" spans="2:6" x14ac:dyDescent="0.25">
      <c r="B236" s="4"/>
      <c r="C236" s="4"/>
      <c r="D236" s="4"/>
      <c r="E236" s="4"/>
      <c r="F236" s="4"/>
    </row>
    <row r="237" spans="2:6" x14ac:dyDescent="0.25">
      <c r="B237" s="4"/>
      <c r="C237" s="4"/>
      <c r="D237" s="4"/>
      <c r="E237" s="4"/>
      <c r="F237" s="4"/>
    </row>
    <row r="238" spans="2:6" x14ac:dyDescent="0.25">
      <c r="B238" s="4"/>
      <c r="C238" s="4"/>
      <c r="D238" s="4"/>
      <c r="E238" s="4"/>
      <c r="F238" s="4"/>
    </row>
    <row r="239" spans="2:6" x14ac:dyDescent="0.25">
      <c r="B239" s="4"/>
      <c r="C239" s="4"/>
      <c r="D239" s="4"/>
      <c r="E239" s="4"/>
      <c r="F239" s="4"/>
    </row>
    <row r="240" spans="2:6" x14ac:dyDescent="0.25">
      <c r="B240" s="4"/>
      <c r="C240" s="4"/>
      <c r="D240" s="4"/>
      <c r="E240" s="4"/>
      <c r="F240" s="4"/>
    </row>
    <row r="241" spans="2:6" x14ac:dyDescent="0.25">
      <c r="B241" s="4"/>
      <c r="C241" s="4"/>
      <c r="D241" s="4"/>
      <c r="E241" s="4"/>
      <c r="F241" s="4"/>
    </row>
    <row r="242" spans="2:6" x14ac:dyDescent="0.25">
      <c r="B242" s="4"/>
      <c r="C242" s="4"/>
      <c r="D242" s="4"/>
      <c r="E242" s="4"/>
      <c r="F242" s="4"/>
    </row>
    <row r="243" spans="2:6" x14ac:dyDescent="0.25">
      <c r="B243" s="4"/>
      <c r="C243" s="4"/>
      <c r="D243" s="4"/>
      <c r="E243" s="4"/>
      <c r="F243" s="4"/>
    </row>
    <row r="244" spans="2:6" x14ac:dyDescent="0.25">
      <c r="B244" s="4"/>
      <c r="C244" s="4"/>
      <c r="D244" s="4"/>
      <c r="E244" s="4"/>
      <c r="F244" s="4"/>
    </row>
    <row r="245" spans="2:6" x14ac:dyDescent="0.25">
      <c r="B245" s="4"/>
      <c r="C245" s="4"/>
      <c r="D245" s="4"/>
      <c r="E245" s="4"/>
      <c r="F245" s="4"/>
    </row>
    <row r="246" spans="2:6" x14ac:dyDescent="0.25">
      <c r="B246" s="4"/>
      <c r="C246" s="4"/>
      <c r="D246" s="4"/>
      <c r="E246" s="4"/>
      <c r="F246" s="4"/>
    </row>
    <row r="247" spans="2:6" x14ac:dyDescent="0.25">
      <c r="B247" s="4"/>
      <c r="C247" s="4"/>
      <c r="D247" s="4"/>
      <c r="E247" s="4"/>
      <c r="F247" s="4"/>
    </row>
    <row r="248" spans="2:6" x14ac:dyDescent="0.25">
      <c r="B248" s="4"/>
      <c r="C248" s="4"/>
      <c r="D248" s="4"/>
      <c r="E248" s="4"/>
      <c r="F248" s="4"/>
    </row>
    <row r="249" spans="2:6" x14ac:dyDescent="0.25">
      <c r="B249" s="4"/>
      <c r="C249" s="4"/>
      <c r="D249" s="4"/>
      <c r="E249" s="4"/>
      <c r="F249" s="4"/>
    </row>
    <row r="250" spans="2:6" x14ac:dyDescent="0.25">
      <c r="B250" s="4"/>
      <c r="C250" s="4"/>
      <c r="D250" s="4"/>
      <c r="E250" s="4"/>
      <c r="F250" s="4"/>
    </row>
    <row r="251" spans="2:6" x14ac:dyDescent="0.25">
      <c r="B251" s="4"/>
      <c r="C251" s="4"/>
      <c r="D251" s="4"/>
      <c r="E251" s="4"/>
      <c r="F251" s="4"/>
    </row>
    <row r="252" spans="2:6" x14ac:dyDescent="0.25">
      <c r="B252" s="4"/>
      <c r="C252" s="4"/>
      <c r="D252" s="4"/>
      <c r="E252" s="4"/>
      <c r="F252" s="4"/>
    </row>
    <row r="253" spans="2:6" x14ac:dyDescent="0.25">
      <c r="B253" s="4"/>
      <c r="C253" s="4"/>
      <c r="D253" s="4"/>
      <c r="E253" s="4"/>
      <c r="F253" s="4"/>
    </row>
    <row r="254" spans="2:6" x14ac:dyDescent="0.25">
      <c r="B254" s="4"/>
      <c r="C254" s="4"/>
      <c r="D254" s="4"/>
      <c r="E254" s="4"/>
      <c r="F254" s="4"/>
    </row>
    <row r="255" spans="2:6" x14ac:dyDescent="0.25">
      <c r="B255" s="4"/>
      <c r="C255" s="4"/>
      <c r="D255" s="4"/>
      <c r="E255" s="4"/>
      <c r="F255" s="4"/>
    </row>
    <row r="256" spans="2:6" x14ac:dyDescent="0.25">
      <c r="B256" s="4"/>
      <c r="C256" s="4"/>
      <c r="D256" s="4"/>
      <c r="E256" s="4"/>
      <c r="F256" s="4"/>
    </row>
    <row r="257" spans="2:6" x14ac:dyDescent="0.25">
      <c r="B257" s="4"/>
      <c r="C257" s="4"/>
      <c r="D257" s="4"/>
      <c r="E257" s="4"/>
      <c r="F257" s="4"/>
    </row>
    <row r="258" spans="2:6" x14ac:dyDescent="0.25">
      <c r="B258" s="4"/>
      <c r="C258" s="4"/>
      <c r="D258" s="4"/>
      <c r="E258" s="4"/>
      <c r="F258" s="4"/>
    </row>
    <row r="259" spans="2:6" x14ac:dyDescent="0.25">
      <c r="B259" s="4"/>
      <c r="C259" s="4"/>
      <c r="D259" s="4"/>
      <c r="E259" s="4"/>
      <c r="F259" s="4"/>
    </row>
    <row r="260" spans="2:6" x14ac:dyDescent="0.25">
      <c r="B260" s="4"/>
      <c r="C260" s="4"/>
      <c r="D260" s="4"/>
      <c r="E260" s="4"/>
      <c r="F260" s="4"/>
    </row>
    <row r="261" spans="2:6" x14ac:dyDescent="0.25">
      <c r="B261" s="4"/>
      <c r="C261" s="4"/>
      <c r="D261" s="4"/>
      <c r="E261" s="4"/>
      <c r="F261" s="4"/>
    </row>
    <row r="262" spans="2:6" x14ac:dyDescent="0.25">
      <c r="B262" s="4"/>
      <c r="C262" s="4"/>
      <c r="D262" s="4"/>
      <c r="E262" s="4"/>
      <c r="F262" s="4"/>
    </row>
    <row r="263" spans="2:6" x14ac:dyDescent="0.25">
      <c r="B263" s="4"/>
      <c r="C263" s="4"/>
      <c r="D263" s="4"/>
      <c r="E263" s="4"/>
      <c r="F263" s="4"/>
    </row>
    <row r="264" spans="2:6" x14ac:dyDescent="0.25">
      <c r="B264" s="4"/>
      <c r="C264" s="4"/>
      <c r="D264" s="4"/>
      <c r="E264" s="4"/>
      <c r="F264" s="4"/>
    </row>
    <row r="265" spans="2:6" x14ac:dyDescent="0.25">
      <c r="B265" s="4"/>
      <c r="C265" s="4"/>
      <c r="D265" s="4"/>
      <c r="E265" s="4"/>
      <c r="F265" s="4"/>
    </row>
    <row r="266" spans="2:6" x14ac:dyDescent="0.25">
      <c r="B266" s="4"/>
      <c r="C266" s="4"/>
      <c r="D266" s="4"/>
      <c r="E266" s="4"/>
      <c r="F266" s="4"/>
    </row>
    <row r="267" spans="2:6" x14ac:dyDescent="0.25">
      <c r="B267" s="4"/>
      <c r="C267" s="4"/>
      <c r="D267" s="4"/>
      <c r="E267" s="4"/>
      <c r="F267" s="4"/>
    </row>
    <row r="268" spans="2:6" x14ac:dyDescent="0.25">
      <c r="B268" s="4"/>
      <c r="C268" s="4"/>
      <c r="D268" s="4"/>
      <c r="E268" s="4"/>
      <c r="F268" s="4"/>
    </row>
    <row r="269" spans="2:6" x14ac:dyDescent="0.25">
      <c r="B269" s="4"/>
      <c r="C269" s="4"/>
      <c r="D269" s="4"/>
      <c r="E269" s="4"/>
      <c r="F269" s="4"/>
    </row>
    <row r="270" spans="2:6" x14ac:dyDescent="0.25">
      <c r="B270" s="4"/>
      <c r="C270" s="4"/>
      <c r="D270" s="4"/>
      <c r="E270" s="4"/>
      <c r="F270" s="4"/>
    </row>
    <row r="271" spans="2:6" x14ac:dyDescent="0.25">
      <c r="B271" s="4"/>
      <c r="C271" s="4"/>
      <c r="D271" s="4"/>
      <c r="E271" s="4"/>
      <c r="F271" s="4"/>
    </row>
    <row r="272" spans="2:6" x14ac:dyDescent="0.25">
      <c r="B272" s="4"/>
      <c r="C272" s="4"/>
      <c r="D272" s="4"/>
      <c r="E272" s="4"/>
      <c r="F272" s="4"/>
    </row>
    <row r="273" spans="2:6" x14ac:dyDescent="0.25">
      <c r="B273" s="4"/>
      <c r="C273" s="4"/>
      <c r="D273" s="4"/>
      <c r="E273" s="4"/>
      <c r="F273" s="4"/>
    </row>
    <row r="274" spans="2:6" x14ac:dyDescent="0.25">
      <c r="B274" s="4"/>
      <c r="C274" s="4"/>
      <c r="D274" s="4"/>
      <c r="E274" s="4"/>
      <c r="F274" s="4"/>
    </row>
    <row r="275" spans="2:6" x14ac:dyDescent="0.25">
      <c r="B275" s="4"/>
      <c r="C275" s="4"/>
      <c r="D275" s="4"/>
      <c r="E275" s="4"/>
      <c r="F275" s="4"/>
    </row>
    <row r="276" spans="2:6" x14ac:dyDescent="0.25">
      <c r="B276" s="4"/>
      <c r="C276" s="4"/>
      <c r="D276" s="4"/>
      <c r="E276" s="4"/>
      <c r="F276" s="4"/>
    </row>
    <row r="277" spans="2:6" x14ac:dyDescent="0.25">
      <c r="B277" s="4"/>
      <c r="C277" s="4"/>
      <c r="D277" s="4"/>
      <c r="E277" s="4"/>
      <c r="F277" s="4"/>
    </row>
    <row r="278" spans="2:6" x14ac:dyDescent="0.25">
      <c r="B278" s="4"/>
      <c r="C278" s="4"/>
      <c r="D278" s="4"/>
      <c r="E278" s="4"/>
      <c r="F278" s="4"/>
    </row>
    <row r="279" spans="2:6" x14ac:dyDescent="0.25">
      <c r="B279" s="4"/>
      <c r="C279" s="4"/>
      <c r="D279" s="4"/>
      <c r="E279" s="4"/>
      <c r="F279" s="4"/>
    </row>
    <row r="280" spans="2:6" x14ac:dyDescent="0.25">
      <c r="B280" s="4"/>
      <c r="C280" s="4"/>
      <c r="D280" s="4"/>
      <c r="E280" s="4"/>
      <c r="F280" s="4"/>
    </row>
    <row r="281" spans="2:6" x14ac:dyDescent="0.25">
      <c r="B281" s="4"/>
      <c r="C281" s="4"/>
      <c r="D281" s="4"/>
      <c r="E281" s="4"/>
      <c r="F281" s="4"/>
    </row>
    <row r="282" spans="2:6" x14ac:dyDescent="0.25">
      <c r="B282" s="4"/>
      <c r="C282" s="4"/>
      <c r="D282" s="4"/>
      <c r="E282" s="4"/>
      <c r="F282" s="4"/>
    </row>
    <row r="283" spans="2:6" x14ac:dyDescent="0.25">
      <c r="B283" s="4"/>
      <c r="C283" s="4"/>
      <c r="D283" s="4"/>
      <c r="E283" s="4"/>
      <c r="F283" s="4"/>
    </row>
    <row r="284" spans="2:6" x14ac:dyDescent="0.25">
      <c r="B284" s="4"/>
      <c r="C284" s="4"/>
      <c r="D284" s="4"/>
      <c r="E284" s="4"/>
      <c r="F284" s="4"/>
    </row>
    <row r="285" spans="2:6" x14ac:dyDescent="0.25">
      <c r="B285" s="4"/>
      <c r="C285" s="4"/>
      <c r="D285" s="4"/>
      <c r="E285" s="4"/>
      <c r="F285" s="4"/>
    </row>
    <row r="286" spans="2:6" x14ac:dyDescent="0.25">
      <c r="B286" s="4"/>
      <c r="C286" s="4"/>
      <c r="D286" s="4"/>
      <c r="E286" s="4"/>
      <c r="F286" s="4"/>
    </row>
    <row r="287" spans="2:6" x14ac:dyDescent="0.25">
      <c r="B287" s="4"/>
      <c r="C287" s="4"/>
      <c r="D287" s="4"/>
      <c r="E287" s="4"/>
      <c r="F287" s="4"/>
    </row>
    <row r="288" spans="2:6" x14ac:dyDescent="0.25">
      <c r="B288" s="4"/>
      <c r="C288" s="4"/>
      <c r="D288" s="4"/>
      <c r="E288" s="4"/>
      <c r="F288" s="4"/>
    </row>
    <row r="289" spans="2:6" x14ac:dyDescent="0.25">
      <c r="B289" s="4"/>
      <c r="C289" s="4"/>
      <c r="D289" s="4"/>
      <c r="E289" s="4"/>
      <c r="F289" s="4"/>
    </row>
    <row r="290" spans="2:6" x14ac:dyDescent="0.25">
      <c r="B290" s="4"/>
      <c r="C290" s="4"/>
      <c r="D290" s="4"/>
      <c r="E290" s="4"/>
      <c r="F290" s="4"/>
    </row>
    <row r="291" spans="2:6" x14ac:dyDescent="0.25">
      <c r="B291" s="4"/>
      <c r="C291" s="4"/>
      <c r="D291" s="4"/>
      <c r="E291" s="4"/>
      <c r="F291" s="4"/>
    </row>
    <row r="292" spans="2:6" x14ac:dyDescent="0.25">
      <c r="B292" s="4"/>
      <c r="C292" s="4"/>
      <c r="D292" s="4"/>
      <c r="E292" s="4"/>
      <c r="F292" s="4"/>
    </row>
    <row r="293" spans="2:6" x14ac:dyDescent="0.25">
      <c r="B293" s="4"/>
      <c r="C293" s="4"/>
      <c r="D293" s="4"/>
      <c r="E293" s="4"/>
      <c r="F293" s="4"/>
    </row>
    <row r="294" spans="2:6" x14ac:dyDescent="0.25">
      <c r="B294" s="4"/>
      <c r="C294" s="4"/>
      <c r="D294" s="4"/>
      <c r="E294" s="4"/>
      <c r="F294" s="4"/>
    </row>
    <row r="295" spans="2:6" x14ac:dyDescent="0.25">
      <c r="B295" s="4"/>
      <c r="C295" s="4"/>
      <c r="D295" s="4"/>
      <c r="E295" s="4"/>
      <c r="F295" s="4"/>
    </row>
    <row r="296" spans="2:6" x14ac:dyDescent="0.25">
      <c r="B296" s="4"/>
      <c r="C296" s="4"/>
      <c r="D296" s="4"/>
      <c r="E296" s="4"/>
      <c r="F296" s="4"/>
    </row>
    <row r="297" spans="2:6" x14ac:dyDescent="0.25">
      <c r="B297" s="4"/>
      <c r="C297" s="4"/>
      <c r="D297" s="4"/>
      <c r="E297" s="4"/>
      <c r="F297" s="4"/>
    </row>
    <row r="298" spans="2:6" x14ac:dyDescent="0.25">
      <c r="B298" s="4"/>
      <c r="C298" s="4"/>
      <c r="D298" s="4"/>
      <c r="E298" s="4"/>
      <c r="F298" s="4"/>
    </row>
    <row r="299" spans="2:6" x14ac:dyDescent="0.25">
      <c r="B299" s="4"/>
      <c r="C299" s="4"/>
      <c r="D299" s="4"/>
      <c r="E299" s="4"/>
      <c r="F299" s="4"/>
    </row>
    <row r="300" spans="2:6" x14ac:dyDescent="0.25">
      <c r="B300" s="4"/>
      <c r="C300" s="4"/>
      <c r="D300" s="4"/>
      <c r="E300" s="4"/>
      <c r="F300" s="4"/>
    </row>
    <row r="301" spans="2:6" x14ac:dyDescent="0.25">
      <c r="B301" s="4"/>
      <c r="C301" s="4"/>
      <c r="D301" s="4"/>
      <c r="E301" s="4"/>
      <c r="F301" s="4"/>
    </row>
    <row r="302" spans="2:6" x14ac:dyDescent="0.25">
      <c r="B302" s="4"/>
      <c r="C302" s="4"/>
      <c r="D302" s="4"/>
      <c r="E302" s="4"/>
      <c r="F302" s="4"/>
    </row>
    <row r="303" spans="2:6" x14ac:dyDescent="0.25">
      <c r="B303" s="4"/>
      <c r="C303" s="4"/>
      <c r="D303" s="4"/>
      <c r="E303" s="4"/>
      <c r="F303" s="4"/>
    </row>
    <row r="304" spans="2:6" x14ac:dyDescent="0.25">
      <c r="B304" s="4"/>
      <c r="C304" s="4"/>
      <c r="D304" s="4"/>
      <c r="E304" s="4"/>
      <c r="F304" s="4"/>
    </row>
    <row r="305" spans="2:6" x14ac:dyDescent="0.25">
      <c r="B305" s="4"/>
      <c r="C305" s="4"/>
      <c r="D305" s="4"/>
      <c r="E305" s="4"/>
      <c r="F305" s="4"/>
    </row>
    <row r="306" spans="2:6" x14ac:dyDescent="0.25">
      <c r="B306" s="4"/>
      <c r="C306" s="4"/>
      <c r="D306" s="4"/>
      <c r="E306" s="4"/>
      <c r="F306" s="4"/>
    </row>
    <row r="307" spans="2:6" x14ac:dyDescent="0.25">
      <c r="B307" s="4"/>
      <c r="C307" s="4"/>
      <c r="D307" s="4"/>
      <c r="E307" s="4"/>
      <c r="F307" s="4"/>
    </row>
    <row r="308" spans="2:6" x14ac:dyDescent="0.25">
      <c r="B308" s="4"/>
      <c r="C308" s="4"/>
      <c r="D308" s="4"/>
      <c r="E308" s="4"/>
      <c r="F308" s="4"/>
    </row>
    <row r="309" spans="2:6" x14ac:dyDescent="0.25">
      <c r="B309" s="4"/>
      <c r="C309" s="4"/>
      <c r="D309" s="4"/>
      <c r="E309" s="4"/>
      <c r="F309" s="4"/>
    </row>
    <row r="310" spans="2:6" x14ac:dyDescent="0.25">
      <c r="B310" s="4"/>
      <c r="C310" s="4"/>
      <c r="D310" s="4"/>
      <c r="E310" s="4"/>
      <c r="F310" s="4"/>
    </row>
    <row r="311" spans="2:6" x14ac:dyDescent="0.25">
      <c r="B311" s="4"/>
      <c r="C311" s="4"/>
      <c r="D311" s="4"/>
      <c r="E311" s="4"/>
      <c r="F311" s="4"/>
    </row>
    <row r="312" spans="2:6" x14ac:dyDescent="0.25">
      <c r="B312" s="4"/>
      <c r="C312" s="4"/>
      <c r="D312" s="4"/>
      <c r="E312" s="4"/>
      <c r="F312" s="4"/>
    </row>
    <row r="313" spans="2:6" x14ac:dyDescent="0.25">
      <c r="B313" s="4"/>
      <c r="C313" s="4"/>
      <c r="D313" s="4"/>
      <c r="E313" s="4"/>
      <c r="F313" s="4"/>
    </row>
    <row r="314" spans="2:6" x14ac:dyDescent="0.25">
      <c r="B314" s="4"/>
      <c r="C314" s="4"/>
      <c r="D314" s="4"/>
      <c r="E314" s="4"/>
      <c r="F314" s="4"/>
    </row>
    <row r="315" spans="2:6" x14ac:dyDescent="0.25">
      <c r="B315" s="4"/>
      <c r="C315" s="4"/>
      <c r="D315" s="4"/>
      <c r="E315" s="4"/>
      <c r="F315" s="4"/>
    </row>
    <row r="316" spans="2:6" x14ac:dyDescent="0.25">
      <c r="B316" s="4"/>
      <c r="C316" s="4"/>
      <c r="D316" s="4"/>
      <c r="E316" s="4"/>
      <c r="F316" s="4"/>
    </row>
    <row r="317" spans="2:6" x14ac:dyDescent="0.25">
      <c r="B317" s="4"/>
      <c r="C317" s="4"/>
      <c r="D317" s="4"/>
      <c r="E317" s="4"/>
      <c r="F317" s="4"/>
    </row>
    <row r="318" spans="2:6" x14ac:dyDescent="0.25">
      <c r="B318" s="4"/>
      <c r="C318" s="4"/>
      <c r="D318" s="4"/>
      <c r="E318" s="4"/>
      <c r="F318" s="4"/>
    </row>
    <row r="319" spans="2:6" x14ac:dyDescent="0.25">
      <c r="B319" s="4"/>
      <c r="C319" s="4"/>
      <c r="D319" s="4"/>
      <c r="E319" s="4"/>
      <c r="F319" s="4"/>
    </row>
    <row r="320" spans="2:6" x14ac:dyDescent="0.25">
      <c r="B320" s="4"/>
      <c r="C320" s="4"/>
      <c r="D320" s="4"/>
      <c r="E320" s="4"/>
      <c r="F320" s="4"/>
    </row>
    <row r="321" spans="2:6" x14ac:dyDescent="0.25">
      <c r="B321" s="4"/>
      <c r="C321" s="4"/>
      <c r="D321" s="4"/>
      <c r="E321" s="4"/>
      <c r="F321" s="4"/>
    </row>
    <row r="322" spans="2:6" x14ac:dyDescent="0.25">
      <c r="B322" s="4"/>
      <c r="C322" s="4"/>
      <c r="D322" s="4"/>
      <c r="E322" s="4"/>
      <c r="F322" s="4"/>
    </row>
    <row r="323" spans="2:6" x14ac:dyDescent="0.25">
      <c r="B323" s="4"/>
      <c r="C323" s="4"/>
      <c r="D323" s="4"/>
      <c r="E323" s="4"/>
      <c r="F323" s="4"/>
    </row>
    <row r="324" spans="2:6" x14ac:dyDescent="0.25">
      <c r="B324" s="4"/>
      <c r="C324" s="4"/>
      <c r="D324" s="4"/>
      <c r="E324" s="4"/>
      <c r="F324" s="4"/>
    </row>
    <row r="325" spans="2:6" x14ac:dyDescent="0.25">
      <c r="B325" s="4"/>
      <c r="C325" s="4"/>
      <c r="D325" s="4"/>
      <c r="E325" s="4"/>
      <c r="F325" s="4"/>
    </row>
    <row r="326" spans="2:6" x14ac:dyDescent="0.25">
      <c r="B326" s="4"/>
      <c r="C326" s="4"/>
      <c r="D326" s="4"/>
      <c r="E326" s="4"/>
      <c r="F326" s="4"/>
    </row>
    <row r="327" spans="2:6" x14ac:dyDescent="0.25">
      <c r="B327" s="4"/>
      <c r="C327" s="4"/>
      <c r="D327" s="4"/>
      <c r="E327" s="4"/>
      <c r="F327" s="4"/>
    </row>
    <row r="328" spans="2:6" x14ac:dyDescent="0.25">
      <c r="B328" s="4"/>
      <c r="C328" s="4"/>
      <c r="D328" s="4"/>
      <c r="E328" s="4"/>
      <c r="F328" s="4"/>
    </row>
    <row r="329" spans="2:6" x14ac:dyDescent="0.25">
      <c r="B329" s="4"/>
      <c r="C329" s="4"/>
      <c r="D329" s="4"/>
      <c r="E329" s="4"/>
      <c r="F329" s="4"/>
    </row>
    <row r="330" spans="2:6" x14ac:dyDescent="0.25">
      <c r="B330" s="4"/>
      <c r="C330" s="4"/>
      <c r="D330" s="4"/>
      <c r="E330" s="4"/>
      <c r="F330" s="4"/>
    </row>
    <row r="331" spans="2:6" x14ac:dyDescent="0.25">
      <c r="B331" s="4"/>
      <c r="C331" s="4"/>
      <c r="D331" s="4"/>
      <c r="E331" s="4"/>
      <c r="F331" s="4"/>
    </row>
    <row r="332" spans="2:6" x14ac:dyDescent="0.25">
      <c r="B332" s="4"/>
      <c r="C332" s="4"/>
      <c r="D332" s="4"/>
      <c r="E332" s="4"/>
      <c r="F332" s="4"/>
    </row>
    <row r="333" spans="2:6" x14ac:dyDescent="0.25">
      <c r="B333" s="4"/>
      <c r="C333" s="4"/>
      <c r="D333" s="4"/>
      <c r="E333" s="4"/>
      <c r="F333" s="4"/>
    </row>
    <row r="334" spans="2:6" x14ac:dyDescent="0.25">
      <c r="B334" s="4"/>
      <c r="C334" s="4"/>
      <c r="D334" s="4"/>
      <c r="E334" s="4"/>
      <c r="F334" s="4"/>
    </row>
    <row r="335" spans="2:6" x14ac:dyDescent="0.25">
      <c r="B335" s="4"/>
      <c r="C335" s="4"/>
      <c r="D335" s="4"/>
      <c r="E335" s="4"/>
      <c r="F335" s="4"/>
    </row>
    <row r="336" spans="2:6" x14ac:dyDescent="0.25">
      <c r="B336" s="4"/>
      <c r="C336" s="4"/>
      <c r="D336" s="4"/>
      <c r="E336" s="4"/>
      <c r="F336" s="4"/>
    </row>
    <row r="337" spans="2:6" x14ac:dyDescent="0.25">
      <c r="B337" s="4"/>
      <c r="C337" s="4"/>
      <c r="D337" s="4"/>
      <c r="E337" s="4"/>
      <c r="F337" s="4"/>
    </row>
    <row r="338" spans="2:6" x14ac:dyDescent="0.25">
      <c r="B338" s="4"/>
      <c r="C338" s="4"/>
      <c r="D338" s="4"/>
      <c r="E338" s="4"/>
      <c r="F338" s="4"/>
    </row>
    <row r="339" spans="2:6" x14ac:dyDescent="0.25">
      <c r="B339" s="4"/>
      <c r="C339" s="4"/>
      <c r="D339" s="4"/>
      <c r="E339" s="4"/>
      <c r="F339" s="4"/>
    </row>
    <row r="340" spans="2:6" x14ac:dyDescent="0.25">
      <c r="B340" s="4"/>
      <c r="C340" s="4"/>
      <c r="D340" s="4"/>
      <c r="E340" s="4"/>
      <c r="F340" s="4"/>
    </row>
    <row r="341" spans="2:6" x14ac:dyDescent="0.25">
      <c r="B341" s="4"/>
      <c r="C341" s="4"/>
      <c r="D341" s="4"/>
      <c r="E341" s="4"/>
      <c r="F341" s="4"/>
    </row>
    <row r="342" spans="2:6" x14ac:dyDescent="0.25">
      <c r="B342" s="4"/>
      <c r="C342" s="4"/>
      <c r="D342" s="4"/>
      <c r="E342" s="4"/>
      <c r="F342" s="4"/>
    </row>
    <row r="343" spans="2:6" x14ac:dyDescent="0.25">
      <c r="B343" s="4"/>
      <c r="C343" s="4"/>
      <c r="D343" s="4"/>
      <c r="E343" s="4"/>
      <c r="F343" s="4"/>
    </row>
    <row r="344" spans="2:6" x14ac:dyDescent="0.25">
      <c r="B344" s="4"/>
      <c r="C344" s="4"/>
      <c r="D344" s="4"/>
      <c r="E344" s="4"/>
      <c r="F344" s="4"/>
    </row>
    <row r="345" spans="2:6" x14ac:dyDescent="0.25">
      <c r="B345" s="4"/>
      <c r="C345" s="4"/>
      <c r="D345" s="4"/>
      <c r="E345" s="4"/>
      <c r="F345" s="4"/>
    </row>
    <row r="346" spans="2:6" x14ac:dyDescent="0.25">
      <c r="B346" s="4"/>
      <c r="C346" s="4"/>
      <c r="D346" s="4"/>
      <c r="E346" s="4"/>
      <c r="F346" s="4"/>
    </row>
    <row r="347" spans="2:6" x14ac:dyDescent="0.25">
      <c r="B347" s="4"/>
      <c r="C347" s="4"/>
      <c r="D347" s="4"/>
      <c r="E347" s="4"/>
      <c r="F347" s="4"/>
    </row>
    <row r="348" spans="2:6" x14ac:dyDescent="0.25">
      <c r="B348" s="4"/>
      <c r="C348" s="4"/>
      <c r="D348" s="4"/>
      <c r="E348" s="4"/>
      <c r="F348" s="4"/>
    </row>
    <row r="349" spans="2:6" x14ac:dyDescent="0.25">
      <c r="B349" s="4"/>
      <c r="C349" s="4"/>
      <c r="D349" s="4"/>
      <c r="E349" s="4"/>
      <c r="F349" s="4"/>
    </row>
    <row r="350" spans="2:6" x14ac:dyDescent="0.25">
      <c r="B350" s="4"/>
      <c r="C350" s="4"/>
      <c r="D350" s="4"/>
      <c r="E350" s="4"/>
      <c r="F350" s="4"/>
    </row>
    <row r="351" spans="2:6" x14ac:dyDescent="0.25">
      <c r="B351" s="4"/>
      <c r="C351" s="4"/>
      <c r="D351" s="4"/>
      <c r="E351" s="4"/>
      <c r="F351" s="4"/>
    </row>
    <row r="352" spans="2:6" x14ac:dyDescent="0.25">
      <c r="B352" s="4"/>
      <c r="C352" s="4"/>
      <c r="D352" s="4"/>
      <c r="E352" s="4"/>
      <c r="F352" s="4"/>
    </row>
    <row r="353" spans="2:6" x14ac:dyDescent="0.25">
      <c r="B353" s="4"/>
      <c r="C353" s="4"/>
      <c r="D353" s="4"/>
      <c r="E353" s="4"/>
      <c r="F353" s="4"/>
    </row>
    <row r="354" spans="2:6" x14ac:dyDescent="0.25">
      <c r="B354" s="4"/>
      <c r="C354" s="4"/>
      <c r="D354" s="4"/>
      <c r="E354" s="4"/>
      <c r="F354" s="4"/>
    </row>
    <row r="355" spans="2:6" x14ac:dyDescent="0.25">
      <c r="B355" s="4"/>
      <c r="C355" s="4"/>
      <c r="D355" s="4"/>
      <c r="E355" s="4"/>
      <c r="F355" s="4"/>
    </row>
    <row r="356" spans="2:6" x14ac:dyDescent="0.25">
      <c r="B356" s="4"/>
      <c r="C356" s="4"/>
      <c r="D356" s="4"/>
      <c r="E356" s="4"/>
      <c r="F356" s="4"/>
    </row>
    <row r="357" spans="2:6" x14ac:dyDescent="0.25">
      <c r="B357" s="4"/>
      <c r="C357" s="4"/>
      <c r="D357" s="4"/>
      <c r="E357" s="4"/>
      <c r="F357" s="4"/>
    </row>
    <row r="358" spans="2:6" x14ac:dyDescent="0.25">
      <c r="B358" s="4"/>
      <c r="C358" s="4"/>
      <c r="D358" s="4"/>
      <c r="E358" s="4"/>
      <c r="F358" s="4"/>
    </row>
    <row r="359" spans="2:6" x14ac:dyDescent="0.25">
      <c r="B359" s="4"/>
      <c r="C359" s="4"/>
      <c r="D359" s="4"/>
      <c r="E359" s="4"/>
      <c r="F359" s="4"/>
    </row>
    <row r="360" spans="2:6" x14ac:dyDescent="0.25">
      <c r="B360" s="4"/>
      <c r="C360" s="4"/>
      <c r="D360" s="4"/>
      <c r="E360" s="4"/>
      <c r="F360" s="4"/>
    </row>
    <row r="361" spans="2:6" x14ac:dyDescent="0.25">
      <c r="B361" s="4"/>
      <c r="C361" s="4"/>
      <c r="D361" s="4"/>
      <c r="E361" s="4"/>
      <c r="F361" s="4"/>
    </row>
    <row r="362" spans="2:6" x14ac:dyDescent="0.25">
      <c r="B362" s="4"/>
      <c r="C362" s="4"/>
      <c r="D362" s="4"/>
      <c r="E362" s="4"/>
      <c r="F362" s="4"/>
    </row>
    <row r="363" spans="2:6" x14ac:dyDescent="0.25">
      <c r="B363" s="4"/>
      <c r="C363" s="4"/>
      <c r="D363" s="4"/>
      <c r="E363" s="4"/>
      <c r="F363" s="4"/>
    </row>
    <row r="364" spans="2:6" x14ac:dyDescent="0.25">
      <c r="B364" s="4"/>
      <c r="C364" s="4"/>
      <c r="D364" s="4"/>
      <c r="E364" s="4"/>
      <c r="F364" s="4"/>
    </row>
    <row r="365" spans="2:6" x14ac:dyDescent="0.25">
      <c r="B365" s="4"/>
      <c r="C365" s="4"/>
      <c r="D365" s="4"/>
      <c r="E365" s="4"/>
      <c r="F365" s="4"/>
    </row>
    <row r="366" spans="2:6" x14ac:dyDescent="0.25">
      <c r="B366" s="4"/>
      <c r="C366" s="4"/>
      <c r="D366" s="4"/>
      <c r="E366" s="4"/>
      <c r="F366" s="4"/>
    </row>
    <row r="367" spans="2:6" x14ac:dyDescent="0.25">
      <c r="B367" s="4"/>
      <c r="C367" s="4"/>
      <c r="D367" s="4"/>
      <c r="E367" s="4"/>
      <c r="F367" s="4"/>
    </row>
    <row r="368" spans="2:6" x14ac:dyDescent="0.25">
      <c r="B368" s="4"/>
      <c r="C368" s="4"/>
      <c r="D368" s="4"/>
      <c r="E368" s="4"/>
      <c r="F368" s="4"/>
    </row>
    <row r="369" spans="2:6" x14ac:dyDescent="0.25">
      <c r="B369" s="4"/>
      <c r="C369" s="4"/>
      <c r="D369" s="4"/>
      <c r="E369" s="4"/>
      <c r="F369" s="4"/>
    </row>
    <row r="370" spans="2:6" x14ac:dyDescent="0.25">
      <c r="B370" s="4"/>
      <c r="C370" s="4"/>
      <c r="D370" s="4"/>
      <c r="E370" s="4"/>
      <c r="F370" s="4"/>
    </row>
    <row r="371" spans="2:6" x14ac:dyDescent="0.25">
      <c r="B371" s="4"/>
      <c r="C371" s="4"/>
      <c r="D371" s="4"/>
      <c r="E371" s="4"/>
      <c r="F371" s="4"/>
    </row>
    <row r="372" spans="2:6" x14ac:dyDescent="0.25">
      <c r="B372" s="4"/>
      <c r="C372" s="4"/>
      <c r="D372" s="4"/>
      <c r="E372" s="4"/>
      <c r="F372" s="4"/>
    </row>
    <row r="373" spans="2:6" x14ac:dyDescent="0.25">
      <c r="B373" s="4"/>
      <c r="C373" s="4"/>
      <c r="D373" s="4"/>
      <c r="E373" s="4"/>
      <c r="F373" s="4"/>
    </row>
    <row r="374" spans="2:6" x14ac:dyDescent="0.25">
      <c r="B374" s="4"/>
      <c r="C374" s="4"/>
      <c r="D374" s="4"/>
      <c r="E374" s="4"/>
      <c r="F374" s="4"/>
    </row>
    <row r="375" spans="2:6" x14ac:dyDescent="0.25">
      <c r="B375" s="4"/>
      <c r="C375" s="4"/>
      <c r="D375" s="4"/>
      <c r="E375" s="4"/>
      <c r="F375" s="4"/>
    </row>
    <row r="376" spans="2:6" x14ac:dyDescent="0.25">
      <c r="B376" s="4"/>
      <c r="C376" s="4"/>
      <c r="D376" s="4"/>
      <c r="E376" s="4"/>
      <c r="F376" s="4"/>
    </row>
    <row r="377" spans="2:6" x14ac:dyDescent="0.25">
      <c r="B377" s="4"/>
      <c r="C377" s="4"/>
      <c r="D377" s="4"/>
      <c r="E377" s="4"/>
      <c r="F377" s="4"/>
    </row>
    <row r="378" spans="2:6" x14ac:dyDescent="0.25">
      <c r="B378" s="4"/>
      <c r="C378" s="4"/>
      <c r="D378" s="4"/>
      <c r="E378" s="4"/>
      <c r="F378" s="4"/>
    </row>
    <row r="379" spans="2:6" x14ac:dyDescent="0.25">
      <c r="B379" s="4"/>
      <c r="C379" s="4"/>
      <c r="D379" s="4"/>
      <c r="E379" s="4"/>
      <c r="F379" s="4"/>
    </row>
    <row r="380" spans="2:6" x14ac:dyDescent="0.25">
      <c r="B380" s="4"/>
      <c r="C380" s="4"/>
      <c r="D380" s="4"/>
      <c r="E380" s="4"/>
      <c r="F380" s="4"/>
    </row>
    <row r="381" spans="2:6" x14ac:dyDescent="0.25">
      <c r="B381" s="4"/>
      <c r="C381" s="4"/>
      <c r="D381" s="4"/>
      <c r="E381" s="4"/>
      <c r="F381" s="4"/>
    </row>
    <row r="382" spans="2:6" x14ac:dyDescent="0.25">
      <c r="B382" s="4"/>
      <c r="C382" s="4"/>
      <c r="D382" s="4"/>
      <c r="E382" s="4"/>
      <c r="F382" s="4"/>
    </row>
    <row r="383" spans="2:6" x14ac:dyDescent="0.25">
      <c r="B383" s="4"/>
      <c r="C383" s="4"/>
      <c r="D383" s="4"/>
      <c r="E383" s="4"/>
      <c r="F383" s="4"/>
    </row>
    <row r="384" spans="2:6" x14ac:dyDescent="0.25">
      <c r="B384" s="4"/>
      <c r="C384" s="4"/>
      <c r="D384" s="4"/>
      <c r="E384" s="4"/>
      <c r="F384" s="4"/>
    </row>
    <row r="385" spans="2:6" x14ac:dyDescent="0.25">
      <c r="B385" s="4"/>
      <c r="C385" s="4"/>
      <c r="D385" s="4"/>
      <c r="E385" s="4"/>
      <c r="F385" s="4"/>
    </row>
    <row r="386" spans="2:6" x14ac:dyDescent="0.25">
      <c r="B386" s="4"/>
      <c r="C386" s="4"/>
      <c r="D386" s="4"/>
      <c r="E386" s="4"/>
      <c r="F386" s="4"/>
    </row>
    <row r="387" spans="2:6" x14ac:dyDescent="0.25">
      <c r="B387" s="4"/>
      <c r="C387" s="4"/>
      <c r="D387" s="4"/>
      <c r="E387" s="4"/>
      <c r="F387" s="4"/>
    </row>
    <row r="388" spans="2:6" x14ac:dyDescent="0.25">
      <c r="B388" s="4"/>
      <c r="C388" s="4"/>
      <c r="D388" s="4"/>
      <c r="E388" s="4"/>
      <c r="F388" s="4"/>
    </row>
    <row r="389" spans="2:6" x14ac:dyDescent="0.25">
      <c r="B389" s="4"/>
      <c r="C389" s="4"/>
      <c r="D389" s="4"/>
      <c r="E389" s="4"/>
      <c r="F389" s="4"/>
    </row>
    <row r="390" spans="2:6" x14ac:dyDescent="0.25">
      <c r="B390" s="4"/>
      <c r="C390" s="4"/>
      <c r="D390" s="4"/>
      <c r="E390" s="4"/>
      <c r="F390" s="4"/>
    </row>
    <row r="391" spans="2:6" x14ac:dyDescent="0.25">
      <c r="B391" s="4"/>
      <c r="C391" s="4"/>
      <c r="D391" s="4"/>
      <c r="E391" s="4"/>
      <c r="F391" s="4"/>
    </row>
    <row r="392" spans="2:6" x14ac:dyDescent="0.25">
      <c r="B392" s="4"/>
      <c r="C392" s="4"/>
      <c r="D392" s="4"/>
      <c r="E392" s="4"/>
      <c r="F392" s="4"/>
    </row>
    <row r="393" spans="2:6" x14ac:dyDescent="0.25">
      <c r="B393" s="4"/>
      <c r="C393" s="4"/>
      <c r="D393" s="4"/>
      <c r="E393" s="4"/>
      <c r="F393" s="4"/>
    </row>
    <row r="394" spans="2:6" x14ac:dyDescent="0.25">
      <c r="B394" s="4"/>
      <c r="C394" s="4"/>
      <c r="D394" s="4"/>
      <c r="E394" s="4"/>
      <c r="F394" s="4"/>
    </row>
    <row r="395" spans="2:6" x14ac:dyDescent="0.25">
      <c r="B395" s="4"/>
      <c r="C395" s="4"/>
      <c r="D395" s="4"/>
      <c r="E395" s="4"/>
      <c r="F395" s="4"/>
    </row>
    <row r="396" spans="2:6" x14ac:dyDescent="0.25">
      <c r="B396" s="4"/>
      <c r="C396" s="4"/>
      <c r="D396" s="4"/>
      <c r="E396" s="4"/>
      <c r="F396" s="4"/>
    </row>
    <row r="397" spans="2:6" x14ac:dyDescent="0.25">
      <c r="B397" s="4"/>
      <c r="C397" s="4"/>
      <c r="D397" s="4"/>
      <c r="E397" s="4"/>
      <c r="F397" s="4"/>
    </row>
    <row r="398" spans="2:6" x14ac:dyDescent="0.25">
      <c r="B398" s="4"/>
      <c r="C398" s="4"/>
      <c r="D398" s="4"/>
      <c r="E398" s="4"/>
      <c r="F398" s="4"/>
    </row>
    <row r="399" spans="2:6" x14ac:dyDescent="0.25">
      <c r="B399" s="4"/>
      <c r="C399" s="4"/>
      <c r="D399" s="4"/>
      <c r="E399" s="4"/>
      <c r="F399" s="4"/>
    </row>
    <row r="400" spans="2:6" x14ac:dyDescent="0.25">
      <c r="B400" s="4"/>
      <c r="C400" s="4"/>
      <c r="D400" s="4"/>
      <c r="E400" s="4"/>
      <c r="F400" s="4"/>
    </row>
    <row r="401" spans="2:6" x14ac:dyDescent="0.25">
      <c r="B401" s="4"/>
      <c r="C401" s="4"/>
      <c r="D401" s="4"/>
      <c r="E401" s="4"/>
      <c r="F401" s="4"/>
    </row>
    <row r="402" spans="2:6" x14ac:dyDescent="0.25">
      <c r="B402" s="4"/>
      <c r="C402" s="4"/>
      <c r="D402" s="4"/>
      <c r="E402" s="4"/>
      <c r="F402" s="4"/>
    </row>
    <row r="403" spans="2:6" x14ac:dyDescent="0.25">
      <c r="B403" s="4"/>
      <c r="C403" s="4"/>
      <c r="D403" s="4"/>
      <c r="E403" s="4"/>
      <c r="F403" s="4"/>
    </row>
    <row r="404" spans="2:6" x14ac:dyDescent="0.25">
      <c r="B404" s="4"/>
      <c r="C404" s="4"/>
      <c r="D404" s="4"/>
      <c r="E404" s="4"/>
      <c r="F404" s="4"/>
    </row>
    <row r="405" spans="2:6" x14ac:dyDescent="0.25">
      <c r="B405" s="4"/>
      <c r="C405" s="4"/>
      <c r="D405" s="4"/>
      <c r="E405" s="4"/>
      <c r="F405" s="4"/>
    </row>
    <row r="406" spans="2:6" x14ac:dyDescent="0.25">
      <c r="B406" s="4"/>
      <c r="C406" s="4"/>
      <c r="D406" s="4"/>
      <c r="E406" s="4"/>
      <c r="F406" s="4"/>
    </row>
    <row r="407" spans="2:6" x14ac:dyDescent="0.25">
      <c r="B407" s="4"/>
      <c r="C407" s="4"/>
      <c r="D407" s="4"/>
      <c r="E407" s="4"/>
      <c r="F407" s="4"/>
    </row>
    <row r="408" spans="2:6" x14ac:dyDescent="0.25">
      <c r="B408" s="4"/>
      <c r="C408" s="4"/>
      <c r="D408" s="4"/>
      <c r="E408" s="4"/>
      <c r="F408" s="4"/>
    </row>
    <row r="409" spans="2:6" x14ac:dyDescent="0.25">
      <c r="B409" s="4"/>
      <c r="C409" s="4"/>
      <c r="D409" s="4"/>
      <c r="E409" s="4"/>
      <c r="F409" s="4"/>
    </row>
    <row r="410" spans="2:6" x14ac:dyDescent="0.25">
      <c r="B410" s="4"/>
      <c r="C410" s="4"/>
      <c r="D410" s="4"/>
      <c r="E410" s="4"/>
      <c r="F410" s="4"/>
    </row>
    <row r="411" spans="2:6" x14ac:dyDescent="0.25">
      <c r="B411" s="4"/>
      <c r="C411" s="4"/>
      <c r="D411" s="4"/>
      <c r="E411" s="4"/>
      <c r="F411" s="4"/>
    </row>
    <row r="412" spans="2:6" x14ac:dyDescent="0.25">
      <c r="B412" s="4"/>
      <c r="C412" s="4"/>
      <c r="D412" s="4"/>
      <c r="E412" s="4"/>
      <c r="F412" s="4"/>
    </row>
    <row r="413" spans="2:6" x14ac:dyDescent="0.25">
      <c r="B413" s="4"/>
      <c r="C413" s="4"/>
      <c r="D413" s="4"/>
      <c r="E413" s="4"/>
      <c r="F413" s="4"/>
    </row>
    <row r="414" spans="2:6" x14ac:dyDescent="0.25">
      <c r="B414" s="4"/>
      <c r="C414" s="4"/>
      <c r="D414" s="4"/>
      <c r="E414" s="4"/>
      <c r="F414" s="4"/>
    </row>
    <row r="415" spans="2:6" x14ac:dyDescent="0.25">
      <c r="B415" s="4"/>
      <c r="C415" s="4"/>
      <c r="D415" s="4"/>
      <c r="E415" s="4"/>
      <c r="F415" s="4"/>
    </row>
    <row r="416" spans="2:6" x14ac:dyDescent="0.25">
      <c r="B416" s="4"/>
      <c r="C416" s="4"/>
      <c r="D416" s="4"/>
      <c r="E416" s="4"/>
      <c r="F416" s="4"/>
    </row>
    <row r="417" spans="2:6" x14ac:dyDescent="0.25">
      <c r="B417" s="4"/>
      <c r="C417" s="4"/>
      <c r="D417" s="4"/>
      <c r="E417" s="4"/>
      <c r="F417" s="4"/>
    </row>
    <row r="418" spans="2:6" x14ac:dyDescent="0.25">
      <c r="B418" s="4"/>
      <c r="C418" s="4"/>
      <c r="D418" s="4"/>
      <c r="E418" s="4"/>
      <c r="F418" s="4"/>
    </row>
    <row r="419" spans="2:6" x14ac:dyDescent="0.25">
      <c r="B419" s="4"/>
      <c r="C419" s="4"/>
      <c r="D419" s="4"/>
      <c r="E419" s="4"/>
      <c r="F419" s="4"/>
    </row>
    <row r="420" spans="2:6" x14ac:dyDescent="0.25">
      <c r="B420" s="4"/>
      <c r="C420" s="4"/>
      <c r="D420" s="4"/>
      <c r="E420" s="4"/>
      <c r="F420" s="4"/>
    </row>
    <row r="421" spans="2:6" x14ac:dyDescent="0.25">
      <c r="B421" s="4"/>
      <c r="C421" s="4"/>
      <c r="D421" s="4"/>
      <c r="E421" s="4"/>
      <c r="F421" s="4"/>
    </row>
    <row r="422" spans="2:6" x14ac:dyDescent="0.25">
      <c r="B422" s="4"/>
      <c r="C422" s="4"/>
      <c r="D422" s="4"/>
      <c r="E422" s="4"/>
      <c r="F422" s="4"/>
    </row>
    <row r="423" spans="2:6" x14ac:dyDescent="0.25">
      <c r="B423" s="4"/>
      <c r="C423" s="4"/>
      <c r="D423" s="4"/>
      <c r="E423" s="4"/>
      <c r="F423" s="4"/>
    </row>
    <row r="424" spans="2:6" x14ac:dyDescent="0.25">
      <c r="B424" s="4"/>
      <c r="C424" s="4"/>
      <c r="D424" s="4"/>
      <c r="E424" s="4"/>
      <c r="F424" s="4"/>
    </row>
    <row r="425" spans="2:6" x14ac:dyDescent="0.25">
      <c r="B425" s="4"/>
      <c r="C425" s="4"/>
      <c r="D425" s="4"/>
      <c r="E425" s="4"/>
      <c r="F425" s="4"/>
    </row>
    <row r="426" spans="2:6" x14ac:dyDescent="0.25">
      <c r="B426" s="4"/>
      <c r="C426" s="4"/>
      <c r="D426" s="4"/>
      <c r="E426" s="4"/>
      <c r="F426" s="4"/>
    </row>
    <row r="427" spans="2:6" x14ac:dyDescent="0.25">
      <c r="B427" s="4"/>
      <c r="C427" s="4"/>
      <c r="D427" s="4"/>
      <c r="E427" s="4"/>
      <c r="F427" s="4"/>
    </row>
    <row r="428" spans="2:6" x14ac:dyDescent="0.25">
      <c r="B428" s="4"/>
      <c r="C428" s="4"/>
      <c r="D428" s="4"/>
      <c r="E428" s="4"/>
      <c r="F428" s="4"/>
    </row>
    <row r="429" spans="2:6" x14ac:dyDescent="0.25">
      <c r="B429" s="4"/>
      <c r="C429" s="4"/>
      <c r="D429" s="4"/>
      <c r="E429" s="4"/>
      <c r="F429" s="4"/>
    </row>
    <row r="430" spans="2:6" x14ac:dyDescent="0.25">
      <c r="B430" s="4"/>
      <c r="C430" s="4"/>
      <c r="D430" s="4"/>
      <c r="E430" s="4"/>
      <c r="F430" s="4"/>
    </row>
    <row r="431" spans="2:6" x14ac:dyDescent="0.25">
      <c r="B431" s="4"/>
      <c r="C431" s="4"/>
      <c r="D431" s="4"/>
      <c r="E431" s="4"/>
      <c r="F431" s="4"/>
    </row>
    <row r="432" spans="2:6" x14ac:dyDescent="0.25">
      <c r="B432" s="4"/>
      <c r="C432" s="4"/>
      <c r="D432" s="4"/>
      <c r="E432" s="4"/>
      <c r="F432" s="4"/>
    </row>
    <row r="433" spans="2:6" x14ac:dyDescent="0.25">
      <c r="B433" s="4"/>
      <c r="C433" s="4"/>
      <c r="D433" s="4"/>
      <c r="E433" s="4"/>
      <c r="F433" s="4"/>
    </row>
    <row r="434" spans="2:6" x14ac:dyDescent="0.25">
      <c r="B434" s="4"/>
      <c r="C434" s="4"/>
      <c r="D434" s="4"/>
      <c r="E434" s="4"/>
      <c r="F434" s="4"/>
    </row>
    <row r="435" spans="2:6" x14ac:dyDescent="0.25">
      <c r="B435" s="4"/>
      <c r="C435" s="4"/>
      <c r="D435" s="4"/>
      <c r="E435" s="4"/>
      <c r="F435" s="4"/>
    </row>
    <row r="436" spans="2:6" x14ac:dyDescent="0.25">
      <c r="B436" s="4"/>
      <c r="C436" s="4"/>
      <c r="D436" s="4"/>
      <c r="E436" s="4"/>
      <c r="F436" s="4"/>
    </row>
    <row r="437" spans="2:6" x14ac:dyDescent="0.25">
      <c r="B437" s="4"/>
      <c r="C437" s="4"/>
      <c r="D437" s="4"/>
      <c r="E437" s="4"/>
      <c r="F437" s="4"/>
    </row>
    <row r="438" spans="2:6" x14ac:dyDescent="0.25">
      <c r="B438" s="4"/>
      <c r="C438" s="4"/>
      <c r="D438" s="4"/>
      <c r="E438" s="4"/>
      <c r="F438" s="4"/>
    </row>
    <row r="439" spans="2:6" x14ac:dyDescent="0.25">
      <c r="B439" s="4"/>
      <c r="C439" s="4"/>
      <c r="D439" s="4"/>
      <c r="E439" s="4"/>
      <c r="F439" s="4"/>
    </row>
    <row r="440" spans="2:6" x14ac:dyDescent="0.25">
      <c r="B440" s="4"/>
      <c r="C440" s="4"/>
      <c r="D440" s="4"/>
      <c r="E440" s="4"/>
      <c r="F440" s="4"/>
    </row>
    <row r="441" spans="2:6" x14ac:dyDescent="0.25">
      <c r="B441" s="4"/>
      <c r="C441" s="4"/>
      <c r="D441" s="4"/>
      <c r="E441" s="4"/>
      <c r="F441" s="4"/>
    </row>
    <row r="442" spans="2:6" x14ac:dyDescent="0.25">
      <c r="B442" s="4"/>
      <c r="C442" s="4"/>
      <c r="D442" s="4"/>
      <c r="E442" s="4"/>
      <c r="F442" s="4"/>
    </row>
    <row r="443" spans="2:6" x14ac:dyDescent="0.25">
      <c r="B443" s="4"/>
      <c r="C443" s="4"/>
      <c r="D443" s="4"/>
      <c r="E443" s="4"/>
      <c r="F443" s="4"/>
    </row>
    <row r="444" spans="2:6" x14ac:dyDescent="0.25">
      <c r="B444" s="4"/>
      <c r="C444" s="4"/>
      <c r="D444" s="4"/>
      <c r="E444" s="4"/>
      <c r="F444" s="4"/>
    </row>
    <row r="445" spans="2:6" x14ac:dyDescent="0.25">
      <c r="B445" s="4"/>
      <c r="C445" s="4"/>
      <c r="D445" s="4"/>
      <c r="E445" s="4"/>
      <c r="F445" s="4"/>
    </row>
    <row r="446" spans="2:6" x14ac:dyDescent="0.25">
      <c r="B446" s="4"/>
      <c r="C446" s="4"/>
      <c r="D446" s="4"/>
      <c r="E446" s="4"/>
      <c r="F446" s="4"/>
    </row>
    <row r="447" spans="2:6" x14ac:dyDescent="0.25">
      <c r="B447" s="4"/>
      <c r="C447" s="4"/>
      <c r="D447" s="4"/>
      <c r="E447" s="4"/>
      <c r="F447" s="4"/>
    </row>
    <row r="448" spans="2:6" x14ac:dyDescent="0.25">
      <c r="B448" s="4"/>
      <c r="C448" s="4"/>
      <c r="D448" s="4"/>
      <c r="E448" s="4"/>
      <c r="F448" s="4"/>
    </row>
    <row r="449" spans="2:6" x14ac:dyDescent="0.25">
      <c r="B449" s="4"/>
      <c r="C449" s="4"/>
      <c r="D449" s="4"/>
      <c r="E449" s="4"/>
      <c r="F449" s="4"/>
    </row>
    <row r="450" spans="2:6" x14ac:dyDescent="0.25">
      <c r="B450" s="4"/>
      <c r="C450" s="4"/>
      <c r="D450" s="4"/>
      <c r="E450" s="4"/>
      <c r="F450" s="4"/>
    </row>
    <row r="451" spans="2:6" x14ac:dyDescent="0.25">
      <c r="B451" s="4"/>
      <c r="C451" s="4"/>
      <c r="D451" s="4"/>
      <c r="E451" s="4"/>
      <c r="F451" s="4"/>
    </row>
    <row r="452" spans="2:6" x14ac:dyDescent="0.25">
      <c r="B452" s="4"/>
      <c r="C452" s="4"/>
      <c r="D452" s="4"/>
      <c r="E452" s="4"/>
      <c r="F452" s="4"/>
    </row>
    <row r="453" spans="2:6" x14ac:dyDescent="0.25">
      <c r="B453" s="4"/>
      <c r="C453" s="4"/>
      <c r="D453" s="4"/>
      <c r="E453" s="4"/>
      <c r="F453" s="4"/>
    </row>
    <row r="454" spans="2:6" x14ac:dyDescent="0.25">
      <c r="B454" s="4"/>
      <c r="C454" s="4"/>
      <c r="D454" s="4"/>
      <c r="E454" s="4"/>
      <c r="F454" s="4"/>
    </row>
    <row r="455" spans="2:6" x14ac:dyDescent="0.25">
      <c r="B455" s="4"/>
      <c r="C455" s="4"/>
      <c r="D455" s="4"/>
      <c r="E455" s="4"/>
      <c r="F455" s="4"/>
    </row>
    <row r="456" spans="2:6" x14ac:dyDescent="0.25">
      <c r="B456" s="4"/>
      <c r="C456" s="4"/>
      <c r="D456" s="4"/>
      <c r="E456" s="4"/>
      <c r="F456" s="4"/>
    </row>
    <row r="457" spans="2:6" x14ac:dyDescent="0.25">
      <c r="B457" s="4"/>
      <c r="C457" s="4"/>
      <c r="D457" s="4"/>
      <c r="E457" s="4"/>
      <c r="F457" s="4"/>
    </row>
    <row r="458" spans="2:6" x14ac:dyDescent="0.25">
      <c r="B458" s="4"/>
      <c r="C458" s="4"/>
      <c r="D458" s="4"/>
      <c r="E458" s="4"/>
      <c r="F458" s="4"/>
    </row>
    <row r="459" spans="2:6" x14ac:dyDescent="0.25">
      <c r="B459" s="4"/>
      <c r="C459" s="4"/>
      <c r="D459" s="4"/>
      <c r="E459" s="4"/>
      <c r="F459" s="4"/>
    </row>
    <row r="460" spans="2:6" x14ac:dyDescent="0.25">
      <c r="B460" s="4"/>
      <c r="C460" s="4"/>
      <c r="D460" s="4"/>
      <c r="E460" s="4"/>
      <c r="F460" s="4"/>
    </row>
    <row r="461" spans="2:6" x14ac:dyDescent="0.25">
      <c r="B461" s="4"/>
      <c r="C461" s="4"/>
      <c r="D461" s="4"/>
      <c r="E461" s="4"/>
      <c r="F461" s="4"/>
    </row>
    <row r="462" spans="2:6" x14ac:dyDescent="0.25">
      <c r="B462" s="4"/>
      <c r="C462" s="4"/>
      <c r="D462" s="4"/>
      <c r="E462" s="4"/>
      <c r="F462" s="4"/>
    </row>
    <row r="463" spans="2:6" x14ac:dyDescent="0.25">
      <c r="B463" s="4"/>
      <c r="C463" s="4"/>
      <c r="D463" s="4"/>
      <c r="E463" s="4"/>
      <c r="F463" s="4"/>
    </row>
    <row r="464" spans="2:6" x14ac:dyDescent="0.25">
      <c r="B464" s="4"/>
      <c r="C464" s="4"/>
      <c r="D464" s="4"/>
      <c r="E464" s="4"/>
      <c r="F464" s="4"/>
    </row>
    <row r="465" spans="2:6" x14ac:dyDescent="0.25">
      <c r="B465" s="4"/>
      <c r="C465" s="4"/>
      <c r="D465" s="4"/>
      <c r="E465" s="4"/>
      <c r="F465" s="4"/>
    </row>
    <row r="466" spans="2:6" x14ac:dyDescent="0.25">
      <c r="B466" s="4"/>
      <c r="C466" s="4"/>
      <c r="D466" s="4"/>
      <c r="E466" s="4"/>
      <c r="F466" s="4"/>
    </row>
    <row r="467" spans="2:6" x14ac:dyDescent="0.25">
      <c r="B467" s="4"/>
      <c r="C467" s="4"/>
      <c r="D467" s="4"/>
      <c r="E467" s="4"/>
      <c r="F467" s="4"/>
    </row>
    <row r="468" spans="2:6" x14ac:dyDescent="0.25">
      <c r="B468" s="4"/>
      <c r="C468" s="4"/>
      <c r="D468" s="4"/>
      <c r="E468" s="4"/>
      <c r="F468" s="4"/>
    </row>
    <row r="469" spans="2:6" x14ac:dyDescent="0.25">
      <c r="B469" s="4"/>
      <c r="C469" s="4"/>
      <c r="D469" s="4"/>
      <c r="E469" s="4"/>
      <c r="F469" s="4"/>
    </row>
    <row r="470" spans="2:6" x14ac:dyDescent="0.25">
      <c r="B470" s="4"/>
      <c r="C470" s="4"/>
      <c r="D470" s="4"/>
      <c r="E470" s="4"/>
      <c r="F470" s="4"/>
    </row>
    <row r="471" spans="2:6" x14ac:dyDescent="0.25">
      <c r="B471" s="4"/>
      <c r="C471" s="4"/>
      <c r="D471" s="4"/>
      <c r="E471" s="4"/>
      <c r="F471" s="4"/>
    </row>
    <row r="472" spans="2:6" x14ac:dyDescent="0.25">
      <c r="B472" s="4"/>
      <c r="C472" s="4"/>
      <c r="D472" s="4"/>
      <c r="E472" s="4"/>
      <c r="F472" s="4"/>
    </row>
    <row r="473" spans="2:6" x14ac:dyDescent="0.25">
      <c r="B473" s="4"/>
      <c r="C473" s="4"/>
      <c r="D473" s="4"/>
      <c r="E473" s="4"/>
      <c r="F473" s="4"/>
    </row>
    <row r="474" spans="2:6" x14ac:dyDescent="0.25">
      <c r="B474" s="4"/>
      <c r="C474" s="4"/>
      <c r="D474" s="4"/>
      <c r="E474" s="4"/>
      <c r="F474" s="4"/>
    </row>
    <row r="475" spans="2:6" x14ac:dyDescent="0.25">
      <c r="B475" s="4"/>
      <c r="C475" s="4"/>
      <c r="D475" s="4"/>
      <c r="E475" s="4"/>
      <c r="F475" s="4"/>
    </row>
    <row r="476" spans="2:6" x14ac:dyDescent="0.25">
      <c r="B476" s="4"/>
      <c r="C476" s="4"/>
      <c r="D476" s="4"/>
      <c r="E476" s="4"/>
      <c r="F476" s="4"/>
    </row>
    <row r="477" spans="2:6" x14ac:dyDescent="0.25">
      <c r="B477" s="4"/>
      <c r="C477" s="4"/>
      <c r="D477" s="4"/>
      <c r="E477" s="4"/>
      <c r="F477" s="4"/>
    </row>
    <row r="478" spans="2:6" x14ac:dyDescent="0.25">
      <c r="B478" s="4"/>
      <c r="C478" s="4"/>
      <c r="D478" s="4"/>
      <c r="E478" s="4"/>
      <c r="F478" s="4"/>
    </row>
    <row r="479" spans="2:6" x14ac:dyDescent="0.25">
      <c r="B479" s="4"/>
      <c r="C479" s="4"/>
      <c r="D479" s="4"/>
      <c r="E479" s="4"/>
      <c r="F479" s="4"/>
    </row>
    <row r="480" spans="2:6" x14ac:dyDescent="0.25">
      <c r="B480" s="4"/>
      <c r="C480" s="4"/>
      <c r="D480" s="4"/>
      <c r="E480" s="4"/>
      <c r="F480" s="4"/>
    </row>
    <row r="481" spans="2:6" x14ac:dyDescent="0.25">
      <c r="B481" s="4"/>
      <c r="C481" s="4"/>
      <c r="D481" s="4"/>
      <c r="E481" s="4"/>
      <c r="F481" s="4"/>
    </row>
    <row r="482" spans="2:6" x14ac:dyDescent="0.25">
      <c r="B482" s="4"/>
      <c r="C482" s="4"/>
      <c r="D482" s="4"/>
      <c r="E482" s="4"/>
      <c r="F482" s="4"/>
    </row>
    <row r="483" spans="2:6" x14ac:dyDescent="0.25">
      <c r="B483" s="4"/>
      <c r="C483" s="4"/>
      <c r="D483" s="4"/>
      <c r="E483" s="4"/>
      <c r="F483" s="4"/>
    </row>
    <row r="484" spans="2:6" x14ac:dyDescent="0.25">
      <c r="B484" s="4"/>
      <c r="C484" s="4"/>
      <c r="D484" s="4"/>
      <c r="E484" s="4"/>
      <c r="F484" s="4"/>
    </row>
    <row r="485" spans="2:6" x14ac:dyDescent="0.25">
      <c r="B485" s="4"/>
      <c r="C485" s="4"/>
      <c r="D485" s="4"/>
      <c r="E485" s="4"/>
      <c r="F485" s="4"/>
    </row>
    <row r="486" spans="2:6" x14ac:dyDescent="0.25">
      <c r="B486" s="4"/>
      <c r="C486" s="4"/>
      <c r="D486" s="4"/>
      <c r="E486" s="4"/>
      <c r="F486" s="4"/>
    </row>
    <row r="487" spans="2:6" x14ac:dyDescent="0.25">
      <c r="B487" s="4"/>
      <c r="C487" s="4"/>
      <c r="D487" s="4"/>
      <c r="E487" s="4"/>
      <c r="F487" s="4"/>
    </row>
    <row r="488" spans="2:6" x14ac:dyDescent="0.25">
      <c r="B488" s="4"/>
      <c r="C488" s="4"/>
      <c r="D488" s="4"/>
      <c r="E488" s="4"/>
      <c r="F488" s="4"/>
    </row>
    <row r="489" spans="2:6" x14ac:dyDescent="0.25">
      <c r="B489" s="4"/>
      <c r="C489" s="4"/>
      <c r="D489" s="4"/>
      <c r="E489" s="4"/>
      <c r="F489" s="4"/>
    </row>
    <row r="490" spans="2:6" x14ac:dyDescent="0.25">
      <c r="B490" s="4"/>
      <c r="C490" s="4"/>
      <c r="D490" s="4"/>
      <c r="E490" s="4"/>
      <c r="F490" s="4"/>
    </row>
    <row r="491" spans="2:6" x14ac:dyDescent="0.25">
      <c r="B491" s="4"/>
      <c r="C491" s="4"/>
      <c r="D491" s="4"/>
      <c r="E491" s="4"/>
      <c r="F491" s="4"/>
    </row>
    <row r="492" spans="2:6" x14ac:dyDescent="0.25">
      <c r="B492" s="4"/>
      <c r="C492" s="4"/>
      <c r="D492" s="4"/>
      <c r="E492" s="4"/>
      <c r="F492" s="4"/>
    </row>
    <row r="493" spans="2:6" x14ac:dyDescent="0.25">
      <c r="B493" s="4"/>
      <c r="C493" s="4"/>
      <c r="D493" s="4"/>
      <c r="E493" s="4"/>
      <c r="F493" s="4"/>
    </row>
  </sheetData>
  <mergeCells count="8">
    <mergeCell ref="B103:F103"/>
    <mergeCell ref="B132:F132"/>
    <mergeCell ref="C1:F4"/>
    <mergeCell ref="C6:F6"/>
    <mergeCell ref="B10:F10"/>
    <mergeCell ref="B16:F16"/>
    <mergeCell ref="B45:F45"/>
    <mergeCell ref="B74:F74"/>
  </mergeCells>
  <printOptions horizontalCentered="1"/>
  <pageMargins left="0.70866141732283472" right="0.70866141732283472" top="0.74803149606299213" bottom="0.31496062992125984" header="0.31496062992125984" footer="0.19685039370078741"/>
  <pageSetup paperSize="9" scale="85" orientation="portrait" horizontalDpi="4294967292" r:id="rId1"/>
  <rowBreaks count="2" manualBreakCount="2">
    <brk id="72" max="16383" man="1"/>
    <brk id="130"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6BBD5-7C8C-4DCB-882C-1CD681236AD0}">
  <dimension ref="A1:R52"/>
  <sheetViews>
    <sheetView showGridLines="0" view="pageBreakPreview" zoomScale="70" zoomScaleNormal="70" zoomScaleSheetLayoutView="70" workbookViewId="0">
      <selection activeCell="E6" sqref="E6"/>
    </sheetView>
  </sheetViews>
  <sheetFormatPr baseColWidth="10" defaultColWidth="11.44140625" defaultRowHeight="13.2" x14ac:dyDescent="0.25"/>
  <cols>
    <col min="1" max="1" width="3.109375" style="306" customWidth="1"/>
    <col min="2" max="2" width="10.33203125" style="1" customWidth="1"/>
    <col min="3" max="3" width="9.5546875" style="1" customWidth="1"/>
    <col min="4" max="4" width="16.44140625" style="1" customWidth="1"/>
    <col min="5" max="5" width="6.6640625" style="1" customWidth="1"/>
    <col min="6" max="6" width="10" style="1" customWidth="1"/>
    <col min="7" max="7" width="15" style="1" customWidth="1"/>
    <col min="8" max="8" width="6.6640625" style="1" customWidth="1"/>
    <col min="9" max="9" width="10.44140625" style="1" customWidth="1"/>
    <col min="10" max="10" width="4.21875" style="1" customWidth="1"/>
    <col min="11" max="11" width="3.88671875" style="1" customWidth="1"/>
    <col min="12" max="12" width="6.6640625" style="1" customWidth="1"/>
    <col min="13" max="13" width="7" style="1" customWidth="1"/>
    <col min="14" max="14" width="5.33203125" style="1" customWidth="1"/>
    <col min="15" max="15" width="4.44140625" style="1" customWidth="1"/>
    <col min="16" max="16" width="4" style="86" customWidth="1"/>
    <col min="17" max="16384" width="11.44140625" style="1"/>
  </cols>
  <sheetData>
    <row r="1" spans="1:18" ht="12" customHeight="1" thickBot="1" x14ac:dyDescent="0.3">
      <c r="A1" s="283"/>
      <c r="B1" s="283"/>
      <c r="C1" s="283"/>
      <c r="D1" s="283"/>
      <c r="E1" s="283"/>
      <c r="F1" s="283"/>
      <c r="G1" s="283"/>
      <c r="H1" s="283"/>
      <c r="I1" s="283"/>
      <c r="J1" s="283"/>
      <c r="K1" s="283"/>
      <c r="L1" s="283"/>
      <c r="M1" s="283"/>
      <c r="N1" s="283"/>
      <c r="O1" s="283"/>
    </row>
    <row r="2" spans="1:18" ht="16.5" customHeight="1" x14ac:dyDescent="0.25">
      <c r="A2" s="283"/>
      <c r="B2" s="554"/>
      <c r="C2" s="555"/>
      <c r="D2" s="556"/>
      <c r="E2" s="530" t="s">
        <v>365</v>
      </c>
      <c r="F2" s="446"/>
      <c r="G2" s="446"/>
      <c r="H2" s="446"/>
      <c r="I2" s="446"/>
      <c r="J2" s="446"/>
      <c r="K2" s="446"/>
      <c r="L2" s="446"/>
      <c r="M2" s="446"/>
      <c r="N2" s="446"/>
      <c r="O2" s="447"/>
    </row>
    <row r="3" spans="1:18" ht="16.5" customHeight="1" x14ac:dyDescent="0.25">
      <c r="A3" s="283"/>
      <c r="B3" s="557"/>
      <c r="C3" s="558"/>
      <c r="D3" s="559"/>
      <c r="E3" s="532"/>
      <c r="F3" s="448"/>
      <c r="G3" s="448"/>
      <c r="H3" s="448"/>
      <c r="I3" s="448"/>
      <c r="J3" s="448"/>
      <c r="K3" s="448"/>
      <c r="L3" s="448"/>
      <c r="M3" s="448"/>
      <c r="N3" s="448"/>
      <c r="O3" s="449"/>
    </row>
    <row r="4" spans="1:18" ht="16.5" customHeight="1" x14ac:dyDescent="0.25">
      <c r="A4" s="283"/>
      <c r="B4" s="557"/>
      <c r="C4" s="558"/>
      <c r="D4" s="559"/>
      <c r="E4" s="532"/>
      <c r="F4" s="448"/>
      <c r="G4" s="448"/>
      <c r="H4" s="448"/>
      <c r="I4" s="448"/>
      <c r="J4" s="448"/>
      <c r="K4" s="448"/>
      <c r="L4" s="448"/>
      <c r="M4" s="448"/>
      <c r="N4" s="448"/>
      <c r="O4" s="449"/>
    </row>
    <row r="5" spans="1:18" ht="16.5" customHeight="1" thickBot="1" x14ac:dyDescent="0.3">
      <c r="A5" s="283"/>
      <c r="B5" s="560"/>
      <c r="C5" s="561"/>
      <c r="D5" s="562"/>
      <c r="E5" s="534"/>
      <c r="F5" s="450"/>
      <c r="G5" s="450"/>
      <c r="H5" s="450"/>
      <c r="I5" s="450"/>
      <c r="J5" s="450"/>
      <c r="K5" s="450"/>
      <c r="L5" s="450"/>
      <c r="M5" s="450"/>
      <c r="N5" s="450"/>
      <c r="O5" s="451"/>
    </row>
    <row r="6" spans="1:18" ht="7.5" customHeight="1" x14ac:dyDescent="0.25">
      <c r="A6" s="283"/>
      <c r="B6" s="283"/>
      <c r="C6" s="283"/>
      <c r="D6" s="283"/>
      <c r="E6" s="283"/>
      <c r="F6" s="283"/>
      <c r="G6" s="283"/>
      <c r="H6" s="283"/>
      <c r="I6" s="283"/>
      <c r="J6" s="283"/>
      <c r="K6" s="283"/>
      <c r="L6" s="283"/>
      <c r="M6" s="283"/>
      <c r="N6" s="283"/>
      <c r="O6" s="283"/>
    </row>
    <row r="7" spans="1:18" ht="19.5" customHeight="1" x14ac:dyDescent="0.25">
      <c r="A7" s="283"/>
      <c r="B7" s="458" t="s">
        <v>12</v>
      </c>
      <c r="C7" s="458"/>
      <c r="D7" s="458"/>
      <c r="E7" s="458"/>
      <c r="F7" s="458"/>
      <c r="G7" s="458"/>
      <c r="H7" s="458"/>
      <c r="I7" s="458"/>
      <c r="J7" s="458"/>
      <c r="K7" s="458"/>
      <c r="L7" s="458"/>
      <c r="M7" s="458"/>
      <c r="N7" s="458"/>
      <c r="O7" s="458"/>
    </row>
    <row r="8" spans="1:18" ht="9" customHeight="1" x14ac:dyDescent="0.25">
      <c r="A8" s="283"/>
      <c r="B8" s="93"/>
      <c r="C8" s="93"/>
      <c r="D8" s="93"/>
      <c r="E8" s="93"/>
      <c r="F8" s="93"/>
      <c r="G8" s="93"/>
      <c r="H8" s="93"/>
      <c r="I8" s="93"/>
      <c r="J8" s="93"/>
      <c r="K8" s="93"/>
      <c r="L8" s="93"/>
      <c r="M8" s="93"/>
      <c r="N8" s="93"/>
      <c r="O8" s="93"/>
    </row>
    <row r="9" spans="1:18" ht="24.6" customHeight="1" x14ac:dyDescent="0.25">
      <c r="A9" s="283"/>
      <c r="B9" s="459" t="s">
        <v>171</v>
      </c>
      <c r="C9" s="459"/>
      <c r="D9" s="551" t="s">
        <v>269</v>
      </c>
      <c r="E9" s="551"/>
      <c r="F9" s="551"/>
      <c r="G9" s="551"/>
      <c r="H9" s="551"/>
      <c r="I9" s="551"/>
      <c r="J9" s="551"/>
      <c r="K9" s="551"/>
      <c r="L9" s="551"/>
      <c r="M9" s="551"/>
      <c r="N9" s="551"/>
      <c r="O9" s="551"/>
    </row>
    <row r="10" spans="1:18" ht="9" customHeight="1" x14ac:dyDescent="0.25">
      <c r="A10" s="283"/>
      <c r="B10" s="93"/>
      <c r="C10" s="93"/>
      <c r="D10" s="93"/>
      <c r="E10" s="93"/>
      <c r="F10" s="93"/>
      <c r="G10" s="93"/>
      <c r="H10" s="93"/>
      <c r="I10" s="93"/>
      <c r="J10" s="93"/>
      <c r="K10" s="93"/>
      <c r="L10" s="93"/>
      <c r="M10" s="93"/>
      <c r="N10" s="93"/>
      <c r="O10" s="93"/>
    </row>
    <row r="11" spans="1:18" x14ac:dyDescent="0.25">
      <c r="A11" s="283"/>
      <c r="B11" s="127" t="s">
        <v>140</v>
      </c>
      <c r="C11" s="127"/>
      <c r="D11" s="127"/>
      <c r="E11" s="284" t="s">
        <v>210</v>
      </c>
      <c r="F11" s="289"/>
      <c r="G11" s="289"/>
      <c r="H11" s="276" t="s">
        <v>243</v>
      </c>
      <c r="I11" s="276"/>
      <c r="J11" s="276"/>
      <c r="K11" s="286" t="s">
        <v>270</v>
      </c>
      <c r="L11" s="286"/>
      <c r="M11" s="286"/>
      <c r="N11" s="286"/>
      <c r="O11" s="286"/>
    </row>
    <row r="12" spans="1:18" ht="7.5" customHeight="1" x14ac:dyDescent="0.25">
      <c r="A12" s="283"/>
      <c r="B12" s="300"/>
      <c r="C12" s="300"/>
      <c r="D12" s="300"/>
      <c r="E12" s="300"/>
      <c r="F12" s="300"/>
      <c r="G12" s="300"/>
      <c r="H12" s="300"/>
      <c r="I12" s="300"/>
      <c r="J12" s="300"/>
      <c r="K12" s="300"/>
      <c r="L12" s="300"/>
      <c r="M12" s="300"/>
      <c r="N12" s="300"/>
      <c r="O12" s="300"/>
    </row>
    <row r="13" spans="1:18" ht="19.5" customHeight="1" x14ac:dyDescent="0.25">
      <c r="A13" s="283"/>
      <c r="B13" s="458" t="s">
        <v>132</v>
      </c>
      <c r="C13" s="458"/>
      <c r="D13" s="458"/>
      <c r="E13" s="458"/>
      <c r="F13" s="458"/>
      <c r="G13" s="458"/>
      <c r="H13" s="458"/>
      <c r="I13" s="458"/>
      <c r="J13" s="458"/>
      <c r="K13" s="458"/>
      <c r="L13" s="458"/>
      <c r="M13" s="458"/>
      <c r="N13" s="458"/>
      <c r="O13" s="458"/>
    </row>
    <row r="14" spans="1:18" ht="11.25" customHeight="1" thickBot="1" x14ac:dyDescent="0.3">
      <c r="A14" s="283"/>
      <c r="B14" s="93"/>
      <c r="C14" s="93"/>
      <c r="D14" s="93"/>
      <c r="E14" s="93"/>
      <c r="F14" s="93"/>
      <c r="G14" s="93"/>
      <c r="H14" s="93"/>
      <c r="I14" s="93"/>
      <c r="J14" s="93"/>
      <c r="K14" s="93"/>
      <c r="L14" s="93"/>
      <c r="M14" s="93"/>
      <c r="N14" s="93"/>
      <c r="O14" s="93"/>
    </row>
    <row r="15" spans="1:18" s="306" customFormat="1" ht="21" customHeight="1" thickBot="1" x14ac:dyDescent="0.3">
      <c r="A15" s="283"/>
      <c r="B15" s="85" t="s">
        <v>133</v>
      </c>
      <c r="C15" s="301" t="s">
        <v>65</v>
      </c>
      <c r="D15" s="97">
        <v>44025.694444444445</v>
      </c>
      <c r="E15" s="98"/>
      <c r="F15" s="301" t="s">
        <v>4</v>
      </c>
      <c r="G15" s="97">
        <v>44026.652777777781</v>
      </c>
      <c r="H15" s="302"/>
      <c r="I15" s="301" t="s">
        <v>5</v>
      </c>
      <c r="J15" s="457">
        <f>G15-D15</f>
        <v>0.95833333333575865</v>
      </c>
      <c r="K15" s="457"/>
      <c r="L15" s="100" t="s">
        <v>6</v>
      </c>
      <c r="M15" s="303">
        <f>$J15*60*24</f>
        <v>1380.0000000034925</v>
      </c>
      <c r="N15" s="304" t="s">
        <v>7</v>
      </c>
      <c r="O15" s="103"/>
      <c r="P15" s="305"/>
      <c r="R15" s="307"/>
    </row>
    <row r="16" spans="1:18" ht="9.75" customHeight="1" x14ac:dyDescent="0.25">
      <c r="A16" s="86"/>
      <c r="B16" s="85"/>
      <c r="C16" s="308"/>
      <c r="D16" s="309"/>
      <c r="E16" s="309"/>
      <c r="F16" s="308"/>
      <c r="G16" s="309"/>
      <c r="H16" s="302"/>
      <c r="I16" s="308"/>
      <c r="J16" s="106"/>
      <c r="K16" s="106"/>
      <c r="L16" s="107"/>
      <c r="M16" s="310"/>
      <c r="N16" s="310"/>
      <c r="O16" s="308"/>
      <c r="P16" s="305"/>
      <c r="R16" s="307"/>
    </row>
    <row r="17" spans="1:18" s="306" customFormat="1" ht="18.75" customHeight="1" x14ac:dyDescent="0.25">
      <c r="A17" s="283"/>
      <c r="B17" s="553" t="s">
        <v>13</v>
      </c>
      <c r="C17" s="553"/>
      <c r="D17" s="553"/>
      <c r="E17" s="110">
        <f>J15</f>
        <v>0.95833333333575865</v>
      </c>
      <c r="F17" s="311" t="s">
        <v>6</v>
      </c>
      <c r="G17" s="103"/>
      <c r="H17" s="312"/>
      <c r="I17" s="312"/>
      <c r="J17" s="313"/>
      <c r="K17" s="312"/>
      <c r="L17" s="312"/>
      <c r="M17" s="85"/>
      <c r="N17" s="85"/>
      <c r="O17" s="85"/>
      <c r="P17" s="283"/>
    </row>
    <row r="18" spans="1:18" ht="9.75" customHeight="1" x14ac:dyDescent="0.25">
      <c r="A18" s="86"/>
      <c r="B18" s="308"/>
      <c r="C18" s="308"/>
      <c r="D18" s="308"/>
      <c r="E18" s="314"/>
      <c r="F18" s="67"/>
      <c r="G18" s="314"/>
      <c r="H18" s="312"/>
      <c r="I18" s="312"/>
      <c r="J18" s="312"/>
      <c r="K18" s="312"/>
      <c r="L18" s="312"/>
      <c r="M18" s="85"/>
      <c r="N18" s="85"/>
      <c r="O18" s="85"/>
    </row>
    <row r="19" spans="1:18" ht="19.5" customHeight="1" x14ac:dyDescent="0.25">
      <c r="A19" s="283"/>
      <c r="B19" s="552" t="s">
        <v>11</v>
      </c>
      <c r="C19" s="552"/>
      <c r="D19" s="552"/>
      <c r="E19" s="315">
        <v>7.3</v>
      </c>
      <c r="F19" s="552" t="s">
        <v>64</v>
      </c>
      <c r="G19" s="552"/>
      <c r="H19" s="315">
        <v>491.7</v>
      </c>
      <c r="I19" s="67"/>
      <c r="J19" s="86"/>
      <c r="K19" s="86"/>
      <c r="L19" s="86"/>
      <c r="M19" s="86"/>
      <c r="N19" s="86"/>
      <c r="O19" s="86"/>
    </row>
    <row r="20" spans="1:18" ht="13.8" thickBot="1" x14ac:dyDescent="0.3">
      <c r="A20" s="283"/>
      <c r="B20" s="119"/>
      <c r="C20" s="119"/>
      <c r="D20" s="119"/>
      <c r="E20" s="119"/>
      <c r="F20" s="119"/>
      <c r="G20" s="119"/>
      <c r="H20" s="119"/>
      <c r="I20" s="119"/>
      <c r="J20" s="119"/>
      <c r="K20" s="119"/>
      <c r="L20" s="119"/>
      <c r="M20" s="119"/>
      <c r="N20" s="119"/>
      <c r="O20" s="119"/>
    </row>
    <row r="21" spans="1:18" ht="11.25" customHeight="1" thickTop="1" thickBot="1" x14ac:dyDescent="0.3">
      <c r="A21" s="283"/>
      <c r="B21" s="120"/>
      <c r="C21" s="120"/>
      <c r="D21" s="120"/>
      <c r="E21" s="120"/>
      <c r="F21" s="120"/>
      <c r="G21" s="120"/>
      <c r="H21" s="120"/>
      <c r="I21" s="120"/>
      <c r="J21" s="120"/>
      <c r="K21" s="120"/>
      <c r="L21" s="120"/>
      <c r="M21" s="120"/>
      <c r="N21" s="120"/>
      <c r="O21" s="120"/>
    </row>
    <row r="22" spans="1:18" s="306" customFormat="1" ht="21" customHeight="1" thickBot="1" x14ac:dyDescent="0.3">
      <c r="A22" s="283"/>
      <c r="B22" s="85" t="s">
        <v>134</v>
      </c>
      <c r="C22" s="301" t="s">
        <v>65</v>
      </c>
      <c r="D22" s="97">
        <v>44026.65625</v>
      </c>
      <c r="E22" s="98"/>
      <c r="F22" s="301" t="s">
        <v>4</v>
      </c>
      <c r="G22" s="97">
        <v>44027.614583333336</v>
      </c>
      <c r="H22" s="302"/>
      <c r="I22" s="301" t="s">
        <v>5</v>
      </c>
      <c r="J22" s="457">
        <f>G22-D22</f>
        <v>0.95833333333575865</v>
      </c>
      <c r="K22" s="457"/>
      <c r="L22" s="100" t="s">
        <v>6</v>
      </c>
      <c r="M22" s="303">
        <f>$J22*60*24</f>
        <v>1380.0000000034925</v>
      </c>
      <c r="N22" s="304" t="s">
        <v>7</v>
      </c>
      <c r="O22" s="103"/>
      <c r="P22" s="305"/>
      <c r="R22" s="307"/>
    </row>
    <row r="23" spans="1:18" ht="9.75" customHeight="1" x14ac:dyDescent="0.25">
      <c r="A23" s="86"/>
      <c r="B23" s="85"/>
      <c r="C23" s="308"/>
      <c r="D23" s="309"/>
      <c r="E23" s="309"/>
      <c r="F23" s="308"/>
      <c r="G23" s="309"/>
      <c r="H23" s="302"/>
      <c r="I23" s="308"/>
      <c r="J23" s="106"/>
      <c r="K23" s="106"/>
      <c r="L23" s="107"/>
      <c r="M23" s="310"/>
      <c r="N23" s="310"/>
      <c r="O23" s="308"/>
      <c r="P23" s="305"/>
      <c r="R23" s="307"/>
    </row>
    <row r="24" spans="1:18" s="306" customFormat="1" ht="18.75" customHeight="1" x14ac:dyDescent="0.25">
      <c r="A24" s="283"/>
      <c r="B24" s="553" t="s">
        <v>13</v>
      </c>
      <c r="C24" s="553"/>
      <c r="D24" s="553"/>
      <c r="E24" s="110">
        <f>J22</f>
        <v>0.95833333333575865</v>
      </c>
      <c r="F24" s="311" t="s">
        <v>6</v>
      </c>
      <c r="G24" s="103"/>
      <c r="H24" s="312"/>
      <c r="I24" s="312"/>
      <c r="J24" s="312"/>
      <c r="K24" s="312"/>
      <c r="L24" s="312"/>
      <c r="M24" s="85"/>
      <c r="N24" s="85"/>
      <c r="O24" s="85"/>
      <c r="P24" s="283"/>
    </row>
    <row r="25" spans="1:18" ht="9.75" customHeight="1" x14ac:dyDescent="0.25">
      <c r="A25" s="86"/>
      <c r="B25" s="308"/>
      <c r="C25" s="308"/>
      <c r="D25" s="308"/>
      <c r="E25" s="314"/>
      <c r="F25" s="67"/>
      <c r="G25" s="314"/>
      <c r="H25" s="312"/>
      <c r="I25" s="312"/>
      <c r="J25" s="312"/>
      <c r="K25" s="312"/>
      <c r="L25" s="312"/>
      <c r="M25" s="85"/>
      <c r="N25" s="85"/>
      <c r="O25" s="85"/>
    </row>
    <row r="26" spans="1:18" ht="19.5" customHeight="1" x14ac:dyDescent="0.25">
      <c r="A26" s="283"/>
      <c r="B26" s="552" t="s">
        <v>11</v>
      </c>
      <c r="C26" s="552"/>
      <c r="D26" s="552"/>
      <c r="E26" s="315">
        <v>6.8</v>
      </c>
      <c r="F26" s="552" t="s">
        <v>64</v>
      </c>
      <c r="G26" s="552"/>
      <c r="H26" s="315">
        <v>491.5</v>
      </c>
      <c r="I26" s="67"/>
      <c r="J26" s="86"/>
      <c r="K26" s="86"/>
      <c r="L26" s="86"/>
      <c r="M26" s="86"/>
      <c r="N26" s="86"/>
      <c r="O26" s="86"/>
    </row>
    <row r="27" spans="1:18" ht="13.8" thickBot="1" x14ac:dyDescent="0.3">
      <c r="A27" s="283"/>
      <c r="B27" s="119"/>
      <c r="C27" s="119"/>
      <c r="D27" s="119"/>
      <c r="E27" s="119"/>
      <c r="F27" s="119"/>
      <c r="G27" s="119"/>
      <c r="H27" s="119"/>
      <c r="I27" s="119"/>
      <c r="J27" s="119"/>
      <c r="K27" s="119"/>
      <c r="L27" s="119"/>
      <c r="M27" s="119"/>
      <c r="N27" s="119"/>
      <c r="O27" s="119"/>
    </row>
    <row r="28" spans="1:18" ht="11.25" customHeight="1" thickTop="1" thickBot="1" x14ac:dyDescent="0.3">
      <c r="A28" s="283"/>
      <c r="B28" s="120"/>
      <c r="C28" s="120"/>
      <c r="D28" s="120"/>
      <c r="E28" s="120"/>
      <c r="F28" s="120"/>
      <c r="G28" s="120"/>
      <c r="H28" s="120"/>
      <c r="I28" s="120"/>
      <c r="J28" s="120"/>
      <c r="K28" s="120"/>
      <c r="L28" s="120"/>
      <c r="M28" s="120"/>
      <c r="N28" s="120"/>
      <c r="O28" s="120"/>
    </row>
    <row r="29" spans="1:18" s="306" customFormat="1" ht="21" customHeight="1" thickBot="1" x14ac:dyDescent="0.3">
      <c r="A29" s="283"/>
      <c r="B29" s="85" t="s">
        <v>135</v>
      </c>
      <c r="C29" s="301" t="s">
        <v>65</v>
      </c>
      <c r="D29" s="97">
        <v>44027.618055555555</v>
      </c>
      <c r="E29" s="98"/>
      <c r="F29" s="301" t="s">
        <v>4</v>
      </c>
      <c r="G29" s="97">
        <v>44028.576388888891</v>
      </c>
      <c r="H29" s="302"/>
      <c r="I29" s="301" t="s">
        <v>5</v>
      </c>
      <c r="J29" s="457">
        <f>G29-D29</f>
        <v>0.95833333333575865</v>
      </c>
      <c r="K29" s="457"/>
      <c r="L29" s="100" t="s">
        <v>6</v>
      </c>
      <c r="M29" s="303">
        <f>$J29*60*24</f>
        <v>1380.0000000034925</v>
      </c>
      <c r="N29" s="304" t="s">
        <v>7</v>
      </c>
      <c r="O29" s="103"/>
      <c r="P29" s="305"/>
      <c r="R29" s="307"/>
    </row>
    <row r="30" spans="1:18" ht="9.75" customHeight="1" x14ac:dyDescent="0.25">
      <c r="A30" s="86"/>
      <c r="B30" s="85"/>
      <c r="C30" s="308"/>
      <c r="D30" s="309"/>
      <c r="E30" s="309"/>
      <c r="F30" s="308"/>
      <c r="G30" s="309"/>
      <c r="H30" s="302"/>
      <c r="I30" s="308"/>
      <c r="J30" s="106"/>
      <c r="K30" s="106"/>
      <c r="L30" s="107"/>
      <c r="M30" s="310"/>
      <c r="N30" s="310"/>
      <c r="O30" s="308"/>
      <c r="P30" s="305"/>
      <c r="R30" s="307"/>
    </row>
    <row r="31" spans="1:18" s="306" customFormat="1" ht="18.75" customHeight="1" x14ac:dyDescent="0.25">
      <c r="A31" s="283"/>
      <c r="B31" s="553" t="s">
        <v>13</v>
      </c>
      <c r="C31" s="553"/>
      <c r="D31" s="553"/>
      <c r="E31" s="110">
        <f>J29</f>
        <v>0.95833333333575865</v>
      </c>
      <c r="F31" s="311" t="s">
        <v>6</v>
      </c>
      <c r="G31" s="103"/>
      <c r="H31" s="312"/>
      <c r="I31" s="312"/>
      <c r="J31" s="312"/>
      <c r="K31" s="312"/>
      <c r="L31" s="312"/>
      <c r="M31" s="85"/>
      <c r="N31" s="85"/>
      <c r="O31" s="85"/>
      <c r="P31" s="283"/>
    </row>
    <row r="32" spans="1:18" ht="9.75" customHeight="1" x14ac:dyDescent="0.25">
      <c r="A32" s="86"/>
      <c r="B32" s="308"/>
      <c r="C32" s="308"/>
      <c r="D32" s="308"/>
      <c r="E32" s="314"/>
      <c r="F32" s="67"/>
      <c r="G32" s="314"/>
      <c r="H32" s="312"/>
      <c r="I32" s="312"/>
      <c r="J32" s="312"/>
      <c r="K32" s="312"/>
      <c r="L32" s="312"/>
      <c r="M32" s="85"/>
      <c r="N32" s="85"/>
      <c r="O32" s="85"/>
    </row>
    <row r="33" spans="1:18" ht="19.5" customHeight="1" x14ac:dyDescent="0.25">
      <c r="A33" s="283"/>
      <c r="B33" s="552" t="s">
        <v>11</v>
      </c>
      <c r="C33" s="552"/>
      <c r="D33" s="552"/>
      <c r="E33" s="315">
        <v>8.8000000000000007</v>
      </c>
      <c r="F33" s="552" t="s">
        <v>64</v>
      </c>
      <c r="G33" s="552"/>
      <c r="H33" s="315">
        <v>491.3</v>
      </c>
      <c r="I33" s="316"/>
      <c r="J33" s="86"/>
      <c r="K33" s="86"/>
      <c r="L33" s="86"/>
      <c r="M33" s="86"/>
      <c r="N33" s="86"/>
      <c r="O33" s="86"/>
    </row>
    <row r="34" spans="1:18" ht="13.8" thickBot="1" x14ac:dyDescent="0.3">
      <c r="A34" s="283"/>
      <c r="B34" s="119"/>
      <c r="C34" s="119"/>
      <c r="D34" s="119"/>
      <c r="E34" s="119"/>
      <c r="F34" s="119"/>
      <c r="G34" s="119"/>
      <c r="H34" s="119"/>
      <c r="I34" s="119"/>
      <c r="J34" s="119"/>
      <c r="K34" s="119"/>
      <c r="L34" s="119"/>
      <c r="M34" s="119"/>
      <c r="N34" s="119"/>
      <c r="O34" s="119"/>
    </row>
    <row r="35" spans="1:18" ht="11.25" customHeight="1" thickTop="1" thickBot="1" x14ac:dyDescent="0.3">
      <c r="A35" s="283"/>
      <c r="B35" s="120"/>
      <c r="C35" s="120"/>
      <c r="D35" s="120"/>
      <c r="E35" s="120"/>
      <c r="F35" s="120"/>
      <c r="G35" s="120"/>
      <c r="H35" s="120"/>
      <c r="I35" s="120"/>
      <c r="J35" s="120"/>
      <c r="K35" s="120"/>
      <c r="L35" s="120"/>
      <c r="M35" s="120"/>
      <c r="N35" s="120"/>
      <c r="O35" s="120"/>
    </row>
    <row r="36" spans="1:18" s="306" customFormat="1" ht="21" customHeight="1" thickBot="1" x14ac:dyDescent="0.3">
      <c r="A36" s="283"/>
      <c r="B36" s="85" t="s">
        <v>136</v>
      </c>
      <c r="C36" s="301" t="s">
        <v>65</v>
      </c>
      <c r="D36" s="97">
        <v>44028.579861111109</v>
      </c>
      <c r="E36" s="98"/>
      <c r="F36" s="301" t="s">
        <v>4</v>
      </c>
      <c r="G36" s="97">
        <v>44029.538194444445</v>
      </c>
      <c r="H36" s="302"/>
      <c r="I36" s="301" t="s">
        <v>5</v>
      </c>
      <c r="J36" s="457">
        <f>G36-D36</f>
        <v>0.95833333333575865</v>
      </c>
      <c r="K36" s="457"/>
      <c r="L36" s="100" t="s">
        <v>6</v>
      </c>
      <c r="M36" s="303">
        <f>$J36*60*24</f>
        <v>1380.0000000034925</v>
      </c>
      <c r="N36" s="304" t="s">
        <v>7</v>
      </c>
      <c r="O36" s="103"/>
      <c r="P36" s="305"/>
      <c r="R36" s="307"/>
    </row>
    <row r="37" spans="1:18" ht="9.75" customHeight="1" x14ac:dyDescent="0.25">
      <c r="A37" s="86"/>
      <c r="B37" s="85"/>
      <c r="C37" s="308"/>
      <c r="D37" s="309"/>
      <c r="E37" s="309"/>
      <c r="F37" s="308"/>
      <c r="G37" s="309"/>
      <c r="H37" s="302"/>
      <c r="I37" s="308"/>
      <c r="J37" s="106"/>
      <c r="K37" s="106"/>
      <c r="L37" s="107"/>
      <c r="M37" s="310"/>
      <c r="N37" s="310"/>
      <c r="O37" s="308"/>
      <c r="P37" s="305"/>
      <c r="R37" s="307"/>
    </row>
    <row r="38" spans="1:18" s="306" customFormat="1" ht="18.75" customHeight="1" x14ac:dyDescent="0.25">
      <c r="A38" s="283"/>
      <c r="B38" s="553" t="s">
        <v>13</v>
      </c>
      <c r="C38" s="553"/>
      <c r="D38" s="553"/>
      <c r="E38" s="110">
        <f>J36</f>
        <v>0.95833333333575865</v>
      </c>
      <c r="F38" s="311" t="s">
        <v>6</v>
      </c>
      <c r="G38" s="103"/>
      <c r="H38" s="312"/>
      <c r="I38" s="312"/>
      <c r="J38" s="312"/>
      <c r="K38" s="312"/>
      <c r="L38" s="312"/>
      <c r="M38" s="85"/>
      <c r="N38" s="85"/>
      <c r="O38" s="85"/>
      <c r="P38" s="283"/>
    </row>
    <row r="39" spans="1:18" ht="9.75" customHeight="1" x14ac:dyDescent="0.25">
      <c r="A39" s="86"/>
      <c r="B39" s="308"/>
      <c r="C39" s="308"/>
      <c r="D39" s="308"/>
      <c r="E39" s="314"/>
      <c r="F39" s="67"/>
      <c r="G39" s="314"/>
      <c r="H39" s="312"/>
      <c r="I39" s="312"/>
      <c r="J39" s="312"/>
      <c r="K39" s="312"/>
      <c r="L39" s="312"/>
      <c r="M39" s="85"/>
      <c r="N39" s="85"/>
      <c r="O39" s="85"/>
    </row>
    <row r="40" spans="1:18" ht="19.5" customHeight="1" x14ac:dyDescent="0.25">
      <c r="A40" s="283"/>
      <c r="B40" s="552" t="s">
        <v>11</v>
      </c>
      <c r="C40" s="552"/>
      <c r="D40" s="552"/>
      <c r="E40" s="315">
        <v>9.4</v>
      </c>
      <c r="F40" s="552" t="s">
        <v>64</v>
      </c>
      <c r="G40" s="552"/>
      <c r="H40" s="315">
        <v>491.1</v>
      </c>
      <c r="I40" s="316"/>
      <c r="J40" s="86"/>
      <c r="K40" s="86"/>
      <c r="L40" s="86"/>
      <c r="M40" s="86"/>
      <c r="N40" s="86"/>
      <c r="O40" s="86"/>
    </row>
    <row r="41" spans="1:18" ht="13.8" thickBot="1" x14ac:dyDescent="0.3">
      <c r="A41" s="283"/>
      <c r="B41" s="119"/>
      <c r="C41" s="119"/>
      <c r="D41" s="119"/>
      <c r="E41" s="119"/>
      <c r="F41" s="119"/>
      <c r="G41" s="119"/>
      <c r="H41" s="119"/>
      <c r="I41" s="119"/>
      <c r="J41" s="119"/>
      <c r="K41" s="119"/>
      <c r="L41" s="119"/>
      <c r="M41" s="119"/>
      <c r="N41" s="119"/>
      <c r="O41" s="119"/>
    </row>
    <row r="42" spans="1:18" ht="14.4" thickTop="1" thickBot="1" x14ac:dyDescent="0.3">
      <c r="A42" s="283"/>
      <c r="B42" s="103"/>
      <c r="C42" s="103"/>
      <c r="D42" s="103"/>
      <c r="E42" s="103"/>
      <c r="F42" s="103"/>
      <c r="G42" s="103"/>
      <c r="H42" s="103"/>
      <c r="I42" s="103"/>
      <c r="J42" s="103"/>
      <c r="K42" s="103"/>
      <c r="L42" s="103"/>
      <c r="M42" s="103"/>
      <c r="N42" s="103"/>
      <c r="O42" s="103"/>
    </row>
    <row r="43" spans="1:18" s="306" customFormat="1" ht="21" customHeight="1" thickBot="1" x14ac:dyDescent="0.3">
      <c r="A43" s="283"/>
      <c r="B43" s="85" t="s">
        <v>137</v>
      </c>
      <c r="C43" s="301" t="s">
        <v>65</v>
      </c>
      <c r="D43" s="97">
        <v>44029.541666666664</v>
      </c>
      <c r="E43" s="98"/>
      <c r="F43" s="301" t="s">
        <v>4</v>
      </c>
      <c r="G43" s="97">
        <v>44030.5</v>
      </c>
      <c r="H43" s="302"/>
      <c r="I43" s="301" t="s">
        <v>5</v>
      </c>
      <c r="J43" s="457">
        <f>G43-D43</f>
        <v>0.95833333333575865</v>
      </c>
      <c r="K43" s="457"/>
      <c r="L43" s="100" t="s">
        <v>6</v>
      </c>
      <c r="M43" s="303">
        <f>$J43*60*24</f>
        <v>1380.0000000034925</v>
      </c>
      <c r="N43" s="304" t="s">
        <v>7</v>
      </c>
      <c r="O43" s="103"/>
      <c r="P43" s="305"/>
      <c r="R43" s="307"/>
    </row>
    <row r="44" spans="1:18" ht="9.75" customHeight="1" x14ac:dyDescent="0.25">
      <c r="A44" s="86"/>
      <c r="B44" s="85"/>
      <c r="C44" s="308"/>
      <c r="D44" s="309"/>
      <c r="E44" s="309"/>
      <c r="F44" s="308"/>
      <c r="G44" s="309"/>
      <c r="H44" s="302"/>
      <c r="I44" s="308"/>
      <c r="J44" s="106"/>
      <c r="K44" s="106"/>
      <c r="L44" s="107"/>
      <c r="M44" s="310"/>
      <c r="N44" s="310"/>
      <c r="O44" s="308"/>
      <c r="P44" s="305"/>
      <c r="R44" s="307"/>
    </row>
    <row r="45" spans="1:18" s="306" customFormat="1" ht="18.75" customHeight="1" x14ac:dyDescent="0.25">
      <c r="A45" s="283"/>
      <c r="B45" s="553" t="s">
        <v>13</v>
      </c>
      <c r="C45" s="553"/>
      <c r="D45" s="553"/>
      <c r="E45" s="110">
        <f>J43</f>
        <v>0.95833333333575865</v>
      </c>
      <c r="F45" s="311" t="s">
        <v>6</v>
      </c>
      <c r="G45" s="103"/>
      <c r="H45" s="312"/>
      <c r="I45" s="312"/>
      <c r="J45" s="312"/>
      <c r="K45" s="312"/>
      <c r="L45" s="312"/>
      <c r="M45" s="85"/>
      <c r="N45" s="85"/>
      <c r="O45" s="85"/>
      <c r="P45" s="283"/>
    </row>
    <row r="46" spans="1:18" ht="9.75" customHeight="1" x14ac:dyDescent="0.25">
      <c r="A46" s="86"/>
      <c r="B46" s="308"/>
      <c r="C46" s="308"/>
      <c r="D46" s="308"/>
      <c r="E46" s="314"/>
      <c r="F46" s="67"/>
      <c r="G46" s="314"/>
      <c r="H46" s="312"/>
      <c r="I46" s="312"/>
      <c r="J46" s="312"/>
      <c r="K46" s="312"/>
      <c r="L46" s="312"/>
      <c r="M46" s="85"/>
      <c r="N46" s="85"/>
      <c r="O46" s="85"/>
    </row>
    <row r="47" spans="1:18" ht="19.5" customHeight="1" x14ac:dyDescent="0.25">
      <c r="A47" s="283"/>
      <c r="B47" s="552" t="s">
        <v>11</v>
      </c>
      <c r="C47" s="552"/>
      <c r="D47" s="552"/>
      <c r="E47" s="315">
        <v>7.2</v>
      </c>
      <c r="F47" s="552" t="s">
        <v>64</v>
      </c>
      <c r="G47" s="552"/>
      <c r="H47" s="315">
        <v>491.2</v>
      </c>
      <c r="I47" s="316"/>
      <c r="J47" s="86"/>
      <c r="K47" s="86"/>
      <c r="L47" s="86"/>
      <c r="M47" s="86"/>
      <c r="N47" s="86"/>
      <c r="O47" s="86"/>
    </row>
    <row r="48" spans="1:18" ht="13.8" thickBot="1" x14ac:dyDescent="0.3">
      <c r="A48" s="283"/>
      <c r="B48" s="119"/>
      <c r="C48" s="119"/>
      <c r="D48" s="119"/>
      <c r="E48" s="119"/>
      <c r="F48" s="119"/>
      <c r="G48" s="119"/>
      <c r="H48" s="119"/>
      <c r="I48" s="119"/>
      <c r="J48" s="119"/>
      <c r="K48" s="119"/>
      <c r="L48" s="119"/>
      <c r="M48" s="119"/>
      <c r="N48" s="119"/>
      <c r="O48" s="119"/>
    </row>
    <row r="49" spans="1:15" ht="13.8" thickTop="1" x14ac:dyDescent="0.25">
      <c r="A49" s="283"/>
      <c r="B49" s="103"/>
      <c r="C49" s="103"/>
      <c r="D49" s="103"/>
      <c r="E49" s="103"/>
      <c r="F49" s="103"/>
      <c r="G49" s="103"/>
      <c r="H49" s="103"/>
      <c r="I49" s="103"/>
      <c r="J49" s="103"/>
      <c r="K49" s="103"/>
      <c r="L49" s="103"/>
      <c r="M49" s="103"/>
      <c r="N49" s="103"/>
      <c r="O49" s="103"/>
    </row>
    <row r="50" spans="1:15" ht="13.8" thickBot="1" x14ac:dyDescent="0.3">
      <c r="A50" s="283"/>
      <c r="B50" s="119"/>
      <c r="C50" s="119"/>
      <c r="D50" s="119"/>
      <c r="E50" s="119"/>
      <c r="F50" s="119"/>
      <c r="G50" s="119"/>
      <c r="H50" s="119"/>
      <c r="I50" s="119"/>
      <c r="J50" s="119"/>
      <c r="K50" s="119"/>
      <c r="L50" s="119"/>
      <c r="M50" s="119"/>
      <c r="N50" s="119"/>
      <c r="O50" s="119"/>
    </row>
    <row r="51" spans="1:15" ht="13.8" thickTop="1" x14ac:dyDescent="0.25">
      <c r="A51" s="283"/>
      <c r="B51" s="461" t="s">
        <v>14</v>
      </c>
      <c r="C51" s="461"/>
      <c r="D51" s="461"/>
      <c r="E51" s="461"/>
      <c r="F51" s="461"/>
      <c r="G51" s="461"/>
      <c r="H51" s="461"/>
      <c r="I51" s="461"/>
      <c r="J51" s="461"/>
      <c r="K51" s="461"/>
      <c r="L51" s="461"/>
      <c r="M51" s="461"/>
      <c r="N51" s="461"/>
      <c r="O51" s="461"/>
    </row>
    <row r="52" spans="1:15" ht="35.25" customHeight="1" x14ac:dyDescent="0.25">
      <c r="A52" s="283"/>
      <c r="B52" s="462" t="s">
        <v>162</v>
      </c>
      <c r="C52" s="462"/>
      <c r="D52" s="462"/>
      <c r="E52" s="462"/>
      <c r="F52" s="462"/>
      <c r="G52" s="462"/>
      <c r="H52" s="462"/>
      <c r="I52" s="462"/>
      <c r="J52" s="462"/>
      <c r="K52" s="462"/>
      <c r="L52" s="462"/>
      <c r="M52" s="462"/>
      <c r="N52" s="462"/>
      <c r="O52" s="462"/>
    </row>
  </sheetData>
  <mergeCells count="28">
    <mergeCell ref="B47:D47"/>
    <mergeCell ref="F47:G47"/>
    <mergeCell ref="B51:O51"/>
    <mergeCell ref="B52:O52"/>
    <mergeCell ref="E2:O5"/>
    <mergeCell ref="B2:D5"/>
    <mergeCell ref="J36:K36"/>
    <mergeCell ref="B38:D38"/>
    <mergeCell ref="B40:D40"/>
    <mergeCell ref="F40:G40"/>
    <mergeCell ref="J43:K43"/>
    <mergeCell ref="B45:D45"/>
    <mergeCell ref="B26:D26"/>
    <mergeCell ref="F26:G26"/>
    <mergeCell ref="J29:K29"/>
    <mergeCell ref="B31:D31"/>
    <mergeCell ref="B7:O7"/>
    <mergeCell ref="B9:C9"/>
    <mergeCell ref="D9:O9"/>
    <mergeCell ref="B13:O13"/>
    <mergeCell ref="B33:D33"/>
    <mergeCell ref="F33:G33"/>
    <mergeCell ref="J15:K15"/>
    <mergeCell ref="B17:D17"/>
    <mergeCell ref="B19:D19"/>
    <mergeCell ref="F19:G19"/>
    <mergeCell ref="J22:K22"/>
    <mergeCell ref="B24:D24"/>
  </mergeCells>
  <pageMargins left="0.32" right="0.28999999999999998" top="0.78740157480314965" bottom="0.78740157480314965" header="0.31496062992125984" footer="0.31496062992125984"/>
  <pageSetup paperSize="9" scale="80"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81475-BEE2-42CC-A3ED-2F8FFCE568BC}">
  <sheetPr>
    <pageSetUpPr fitToPage="1"/>
  </sheetPr>
  <dimension ref="A1:O62"/>
  <sheetViews>
    <sheetView showGridLines="0" view="pageBreakPreview" zoomScale="70" zoomScaleNormal="70" zoomScaleSheetLayoutView="70" zoomScalePageLayoutView="40" workbookViewId="0">
      <selection activeCell="D2" sqref="D2:J5"/>
    </sheetView>
  </sheetViews>
  <sheetFormatPr baseColWidth="10" defaultColWidth="11.44140625" defaultRowHeight="13.2" x14ac:dyDescent="0.25"/>
  <cols>
    <col min="1" max="1" width="2" style="306" customWidth="1"/>
    <col min="2" max="2" width="15.6640625" style="306" customWidth="1"/>
    <col min="3" max="4" width="15.6640625" style="1" customWidth="1"/>
    <col min="5" max="5" width="15.6640625" style="345" customWidth="1"/>
    <col min="6" max="8" width="15.6640625" style="1" customWidth="1"/>
    <col min="9" max="9" width="19" style="1" customWidth="1"/>
    <col min="10" max="10" width="15.6640625" style="1" customWidth="1"/>
    <col min="11" max="11" width="1.6640625" style="1" customWidth="1"/>
    <col min="12" max="16384" width="11.44140625" style="1"/>
  </cols>
  <sheetData>
    <row r="1" spans="1:15" x14ac:dyDescent="0.25">
      <c r="A1" s="283"/>
      <c r="B1" s="283"/>
      <c r="C1" s="283"/>
      <c r="D1" s="283"/>
      <c r="E1" s="334"/>
      <c r="F1" s="283"/>
      <c r="G1" s="283"/>
      <c r="H1" s="283"/>
      <c r="I1" s="283"/>
      <c r="J1" s="283"/>
      <c r="K1" s="86"/>
    </row>
    <row r="2" spans="1:15" ht="12.75" customHeight="1" x14ac:dyDescent="0.25">
      <c r="A2" s="283"/>
      <c r="B2" s="563"/>
      <c r="C2" s="563"/>
      <c r="D2" s="564" t="s">
        <v>366</v>
      </c>
      <c r="E2" s="564"/>
      <c r="F2" s="564"/>
      <c r="G2" s="564"/>
      <c r="H2" s="564"/>
      <c r="I2" s="564"/>
      <c r="J2" s="564"/>
      <c r="K2" s="86"/>
    </row>
    <row r="3" spans="1:15" ht="12.75" customHeight="1" x14ac:dyDescent="0.25">
      <c r="A3" s="283"/>
      <c r="B3" s="563"/>
      <c r="C3" s="563"/>
      <c r="D3" s="564"/>
      <c r="E3" s="564"/>
      <c r="F3" s="564"/>
      <c r="G3" s="564"/>
      <c r="H3" s="564"/>
      <c r="I3" s="564"/>
      <c r="J3" s="564"/>
      <c r="K3" s="86"/>
    </row>
    <row r="4" spans="1:15" ht="12.75" customHeight="1" x14ac:dyDescent="0.25">
      <c r="A4" s="283"/>
      <c r="B4" s="563"/>
      <c r="C4" s="563"/>
      <c r="D4" s="564"/>
      <c r="E4" s="564"/>
      <c r="F4" s="564"/>
      <c r="G4" s="564"/>
      <c r="H4" s="564"/>
      <c r="I4" s="564"/>
      <c r="J4" s="564"/>
      <c r="K4" s="335"/>
    </row>
    <row r="5" spans="1:15" ht="13.5" customHeight="1" x14ac:dyDescent="0.25">
      <c r="A5" s="283"/>
      <c r="B5" s="563"/>
      <c r="C5" s="563"/>
      <c r="D5" s="564"/>
      <c r="E5" s="564"/>
      <c r="F5" s="564"/>
      <c r="G5" s="564"/>
      <c r="H5" s="564"/>
      <c r="I5" s="564"/>
      <c r="J5" s="564"/>
      <c r="K5" s="86"/>
    </row>
    <row r="6" spans="1:15" ht="11.25" customHeight="1" x14ac:dyDescent="0.25">
      <c r="A6" s="283"/>
      <c r="B6" s="336"/>
      <c r="C6" s="336"/>
      <c r="D6" s="336"/>
      <c r="E6" s="336"/>
      <c r="F6" s="336"/>
      <c r="G6" s="336"/>
      <c r="H6" s="336"/>
      <c r="I6" s="336"/>
      <c r="J6" s="336"/>
      <c r="K6" s="86"/>
    </row>
    <row r="7" spans="1:15" ht="34.799999999999997" customHeight="1" x14ac:dyDescent="0.25">
      <c r="A7" s="283"/>
      <c r="B7" s="565" t="s">
        <v>171</v>
      </c>
      <c r="C7" s="565"/>
      <c r="D7" s="566" t="s">
        <v>269</v>
      </c>
      <c r="E7" s="566"/>
      <c r="F7" s="566"/>
      <c r="G7" s="566"/>
      <c r="H7" s="566"/>
      <c r="I7" s="566"/>
      <c r="J7" s="566"/>
      <c r="K7" s="8"/>
      <c r="L7" s="8"/>
      <c r="M7" s="8"/>
      <c r="N7" s="8"/>
      <c r="O7" s="8"/>
    </row>
    <row r="8" spans="1:15" ht="11.25" customHeight="1" x14ac:dyDescent="0.25">
      <c r="A8" s="283"/>
      <c r="B8" s="120"/>
      <c r="C8" s="120"/>
      <c r="D8" s="120"/>
      <c r="E8" s="120"/>
      <c r="F8" s="120"/>
      <c r="G8" s="120"/>
      <c r="H8" s="120"/>
      <c r="I8" s="120"/>
      <c r="J8" s="120"/>
      <c r="K8" s="86"/>
    </row>
    <row r="9" spans="1:15" x14ac:dyDescent="0.25">
      <c r="A9" s="283"/>
      <c r="B9" s="459" t="s">
        <v>140</v>
      </c>
      <c r="C9" s="459"/>
      <c r="D9" s="337" t="s">
        <v>210</v>
      </c>
      <c r="E9" s="139"/>
      <c r="F9" s="338"/>
      <c r="G9" s="276" t="s">
        <v>243</v>
      </c>
      <c r="H9" s="276"/>
      <c r="I9" s="286" t="s">
        <v>270</v>
      </c>
      <c r="J9" s="286"/>
      <c r="K9" s="86"/>
    </row>
    <row r="10" spans="1:15" ht="10.5" customHeight="1" x14ac:dyDescent="0.25">
      <c r="A10" s="283"/>
      <c r="B10" s="339"/>
      <c r="C10" s="339"/>
      <c r="D10" s="339"/>
      <c r="E10" s="339"/>
      <c r="F10" s="339"/>
      <c r="G10" s="339"/>
      <c r="H10" s="339"/>
      <c r="I10" s="339"/>
      <c r="J10" s="339"/>
      <c r="K10" s="86"/>
    </row>
    <row r="11" spans="1:15" ht="19.5" customHeight="1" x14ac:dyDescent="0.25">
      <c r="A11" s="283"/>
      <c r="B11" s="474" t="s">
        <v>172</v>
      </c>
      <c r="C11" s="474"/>
      <c r="D11" s="474"/>
      <c r="E11" s="474"/>
      <c r="F11" s="474"/>
      <c r="G11" s="474"/>
      <c r="H11" s="474"/>
      <c r="I11" s="474"/>
      <c r="J11" s="474"/>
      <c r="K11" s="86"/>
    </row>
    <row r="12" spans="1:15" x14ac:dyDescent="0.25">
      <c r="A12" s="283"/>
      <c r="B12" s="339"/>
      <c r="C12" s="339"/>
      <c r="D12" s="339"/>
      <c r="E12" s="339"/>
      <c r="F12" s="339"/>
      <c r="G12" s="339"/>
      <c r="H12" s="339"/>
      <c r="I12" s="339"/>
      <c r="J12" s="339"/>
      <c r="K12" s="86"/>
    </row>
    <row r="13" spans="1:15" ht="19.5" customHeight="1" x14ac:dyDescent="0.25">
      <c r="A13" s="283"/>
      <c r="B13" s="478" t="s">
        <v>17</v>
      </c>
      <c r="C13" s="478"/>
      <c r="D13" s="470" t="s">
        <v>8</v>
      </c>
      <c r="E13" s="470"/>
      <c r="F13" s="567" t="s">
        <v>15</v>
      </c>
      <c r="G13" s="568"/>
      <c r="H13" s="568"/>
      <c r="I13" s="568"/>
      <c r="J13" s="569"/>
      <c r="K13" s="339"/>
    </row>
    <row r="14" spans="1:15" x14ac:dyDescent="0.25">
      <c r="A14" s="283"/>
      <c r="B14" s="478"/>
      <c r="C14" s="478"/>
      <c r="D14" s="470" t="s">
        <v>9</v>
      </c>
      <c r="E14" s="470"/>
      <c r="F14" s="567" t="s">
        <v>305</v>
      </c>
      <c r="G14" s="568"/>
      <c r="H14" s="568"/>
      <c r="I14" s="568"/>
      <c r="J14" s="569"/>
      <c r="K14" s="339"/>
    </row>
    <row r="15" spans="1:15" ht="19.5" customHeight="1" x14ac:dyDescent="0.25">
      <c r="A15" s="283"/>
      <c r="B15" s="478"/>
      <c r="C15" s="478"/>
      <c r="D15" s="470" t="s">
        <v>10</v>
      </c>
      <c r="E15" s="470"/>
      <c r="F15" s="567" t="s">
        <v>223</v>
      </c>
      <c r="G15" s="568"/>
      <c r="H15" s="568"/>
      <c r="I15" s="568"/>
      <c r="J15" s="569"/>
      <c r="K15" s="339"/>
    </row>
    <row r="16" spans="1:15" ht="10.5" customHeight="1" x14ac:dyDescent="0.25">
      <c r="A16" s="283"/>
      <c r="B16" s="339"/>
      <c r="C16" s="339"/>
      <c r="D16" s="339"/>
      <c r="E16" s="339"/>
      <c r="F16" s="339"/>
      <c r="G16" s="339"/>
      <c r="H16" s="339"/>
      <c r="I16" s="339"/>
      <c r="J16" s="339"/>
      <c r="K16" s="86"/>
    </row>
    <row r="17" spans="1:11" ht="19.5" customHeight="1" x14ac:dyDescent="0.25">
      <c r="A17" s="283"/>
      <c r="B17" s="474" t="s">
        <v>19</v>
      </c>
      <c r="C17" s="474"/>
      <c r="D17" s="474"/>
      <c r="E17" s="474"/>
      <c r="F17" s="474"/>
      <c r="G17" s="474"/>
      <c r="H17" s="474"/>
      <c r="I17" s="474"/>
      <c r="J17" s="474"/>
      <c r="K17" s="86"/>
    </row>
    <row r="18" spans="1:11" ht="11.25" customHeight="1" x14ac:dyDescent="0.25">
      <c r="A18" s="283"/>
      <c r="B18" s="336"/>
      <c r="C18" s="336"/>
      <c r="D18" s="336"/>
      <c r="E18" s="336"/>
      <c r="F18" s="336"/>
      <c r="G18" s="336"/>
      <c r="H18" s="336"/>
      <c r="I18" s="336"/>
      <c r="J18" s="336"/>
      <c r="K18" s="86"/>
    </row>
    <row r="19" spans="1:11" ht="21" customHeight="1" x14ac:dyDescent="0.25">
      <c r="A19" s="283"/>
      <c r="B19" s="475" t="s">
        <v>3</v>
      </c>
      <c r="C19" s="476"/>
      <c r="D19" s="476"/>
      <c r="E19" s="476"/>
      <c r="F19" s="476"/>
      <c r="G19" s="476"/>
      <c r="H19" s="476"/>
      <c r="I19" s="476"/>
      <c r="J19" s="477"/>
      <c r="K19" s="59"/>
    </row>
    <row r="20" spans="1:11" ht="17.399999999999999" x14ac:dyDescent="0.25">
      <c r="A20" s="283"/>
      <c r="B20" s="60" t="s">
        <v>133</v>
      </c>
      <c r="C20" s="464" t="s">
        <v>26</v>
      </c>
      <c r="D20" s="464"/>
      <c r="E20" s="463">
        <v>44025.694444444445</v>
      </c>
      <c r="F20" s="463"/>
      <c r="G20" s="464" t="s">
        <v>27</v>
      </c>
      <c r="H20" s="464"/>
      <c r="I20" s="463">
        <v>44026.652777777781</v>
      </c>
      <c r="J20" s="469"/>
      <c r="K20" s="61"/>
    </row>
    <row r="21" spans="1:11" ht="6" customHeight="1" x14ac:dyDescent="0.25">
      <c r="A21" s="283"/>
      <c r="B21" s="340"/>
      <c r="C21" s="340"/>
      <c r="D21" s="340"/>
      <c r="E21" s="340"/>
      <c r="F21" s="340"/>
      <c r="G21" s="340"/>
      <c r="H21" s="340"/>
      <c r="I21" s="340"/>
      <c r="J21" s="340"/>
      <c r="K21" s="61"/>
    </row>
    <row r="22" spans="1:11" x14ac:dyDescent="0.25">
      <c r="A22" s="283"/>
      <c r="B22" s="479" t="s">
        <v>22</v>
      </c>
      <c r="C22" s="480"/>
      <c r="D22" s="341">
        <v>16.899999999999999</v>
      </c>
      <c r="E22" s="342" t="s">
        <v>61</v>
      </c>
      <c r="F22" s="67"/>
      <c r="G22" s="479" t="s">
        <v>23</v>
      </c>
      <c r="H22" s="480"/>
      <c r="I22" s="68">
        <v>17.5</v>
      </c>
      <c r="J22" s="69" t="s">
        <v>61</v>
      </c>
      <c r="K22" s="86"/>
    </row>
    <row r="23" spans="1:11" x14ac:dyDescent="0.25">
      <c r="A23" s="283"/>
      <c r="B23" s="86"/>
      <c r="C23" s="86"/>
      <c r="D23" s="86"/>
      <c r="E23" s="343"/>
      <c r="F23" s="86"/>
      <c r="G23" s="86"/>
      <c r="H23" s="86"/>
      <c r="I23" s="86"/>
      <c r="J23" s="86"/>
      <c r="K23" s="86"/>
    </row>
    <row r="24" spans="1:11" ht="24" customHeight="1" x14ac:dyDescent="0.25">
      <c r="A24" s="283"/>
      <c r="B24" s="481" t="s">
        <v>163</v>
      </c>
      <c r="C24" s="481"/>
      <c r="D24" s="481"/>
      <c r="E24" s="481"/>
      <c r="F24" s="481" t="s">
        <v>20</v>
      </c>
      <c r="G24" s="277" t="s">
        <v>1</v>
      </c>
      <c r="H24" s="72" t="s">
        <v>0</v>
      </c>
      <c r="I24" s="481" t="s">
        <v>165</v>
      </c>
      <c r="J24" s="481"/>
      <c r="K24" s="86"/>
    </row>
    <row r="25" spans="1:11" ht="26.25" customHeight="1" x14ac:dyDescent="0.25">
      <c r="A25" s="283"/>
      <c r="B25" s="277" t="s">
        <v>24</v>
      </c>
      <c r="C25" s="277" t="s">
        <v>62</v>
      </c>
      <c r="D25" s="277" t="s">
        <v>63</v>
      </c>
      <c r="E25" s="277" t="s">
        <v>21</v>
      </c>
      <c r="F25" s="481"/>
      <c r="G25" s="73">
        <f>+H25-2</f>
        <v>6</v>
      </c>
      <c r="H25" s="74">
        <f>EVEN(F26)</f>
        <v>8</v>
      </c>
      <c r="I25" s="481"/>
      <c r="J25" s="481"/>
      <c r="K25" s="86"/>
    </row>
    <row r="26" spans="1:11" x14ac:dyDescent="0.25">
      <c r="A26" s="283"/>
      <c r="B26" s="75">
        <f>AVERAGE(D22,I22)</f>
        <v>17.2</v>
      </c>
      <c r="C26" s="75">
        <f>25.4*B26/13.61</f>
        <v>32.099926524614254</v>
      </c>
      <c r="D26" s="75">
        <v>491.7</v>
      </c>
      <c r="E26" s="278">
        <f>1-(C26/D26)</f>
        <v>0.93471643985232</v>
      </c>
      <c r="F26" s="75">
        <v>7.3</v>
      </c>
      <c r="G26" s="77">
        <v>1.1100000000000001</v>
      </c>
      <c r="H26" s="78">
        <v>1.113</v>
      </c>
      <c r="I26" s="482">
        <f>-(H26-G26)/(H25-G25)*(H25-F26)+H26</f>
        <v>1.11195</v>
      </c>
      <c r="J26" s="482"/>
      <c r="K26" s="86"/>
    </row>
    <row r="27" spans="1:11" x14ac:dyDescent="0.25">
      <c r="A27" s="283"/>
      <c r="B27" s="283"/>
      <c r="C27" s="86"/>
      <c r="D27" s="86"/>
      <c r="E27" s="343"/>
      <c r="F27" s="86"/>
      <c r="G27" s="86"/>
      <c r="H27" s="86"/>
      <c r="I27" s="86"/>
      <c r="J27" s="86"/>
      <c r="K27" s="86"/>
    </row>
    <row r="28" spans="1:11" ht="18.75" customHeight="1" x14ac:dyDescent="0.25">
      <c r="A28" s="283"/>
      <c r="B28" s="60" t="s">
        <v>134</v>
      </c>
      <c r="C28" s="464" t="s">
        <v>26</v>
      </c>
      <c r="D28" s="464"/>
      <c r="E28" s="463">
        <v>44026.65625</v>
      </c>
      <c r="F28" s="463"/>
      <c r="G28" s="464" t="s">
        <v>27</v>
      </c>
      <c r="H28" s="464"/>
      <c r="I28" s="463">
        <v>44027.614583333336</v>
      </c>
      <c r="J28" s="469"/>
      <c r="K28" s="86"/>
    </row>
    <row r="29" spans="1:11" ht="6" customHeight="1" x14ac:dyDescent="0.25">
      <c r="A29" s="283"/>
      <c r="B29" s="340"/>
      <c r="C29" s="340"/>
      <c r="D29" s="340"/>
      <c r="E29" s="340"/>
      <c r="F29" s="340"/>
      <c r="G29" s="340"/>
      <c r="H29" s="340"/>
      <c r="I29" s="340"/>
      <c r="J29" s="340"/>
      <c r="K29" s="86"/>
    </row>
    <row r="30" spans="1:11" x14ac:dyDescent="0.25">
      <c r="A30" s="283"/>
      <c r="B30" s="479" t="s">
        <v>22</v>
      </c>
      <c r="C30" s="480"/>
      <c r="D30" s="344">
        <v>17</v>
      </c>
      <c r="E30" s="342" t="s">
        <v>61</v>
      </c>
      <c r="F30" s="67"/>
      <c r="G30" s="479" t="s">
        <v>23</v>
      </c>
      <c r="H30" s="480"/>
      <c r="I30" s="344">
        <v>17.3</v>
      </c>
      <c r="J30" s="342" t="s">
        <v>61</v>
      </c>
      <c r="K30" s="86"/>
    </row>
    <row r="31" spans="1:11" x14ac:dyDescent="0.25">
      <c r="A31" s="283"/>
      <c r="B31" s="86"/>
      <c r="C31" s="86"/>
      <c r="D31" s="86"/>
      <c r="E31" s="343"/>
      <c r="F31" s="86"/>
      <c r="G31" s="86"/>
      <c r="H31" s="86"/>
      <c r="I31" s="86"/>
      <c r="J31" s="86"/>
      <c r="K31" s="86"/>
    </row>
    <row r="32" spans="1:11" ht="27" customHeight="1" x14ac:dyDescent="0.25">
      <c r="A32" s="283"/>
      <c r="B32" s="481" t="s">
        <v>163</v>
      </c>
      <c r="C32" s="481"/>
      <c r="D32" s="481"/>
      <c r="E32" s="481"/>
      <c r="F32" s="481" t="s">
        <v>20</v>
      </c>
      <c r="G32" s="277" t="s">
        <v>1</v>
      </c>
      <c r="H32" s="72" t="s">
        <v>0</v>
      </c>
      <c r="I32" s="481" t="s">
        <v>165</v>
      </c>
      <c r="J32" s="481"/>
      <c r="K32" s="86"/>
    </row>
    <row r="33" spans="1:11" ht="34.5" customHeight="1" x14ac:dyDescent="0.25">
      <c r="A33" s="283"/>
      <c r="B33" s="277" t="s">
        <v>24</v>
      </c>
      <c r="C33" s="277" t="s">
        <v>62</v>
      </c>
      <c r="D33" s="277" t="s">
        <v>63</v>
      </c>
      <c r="E33" s="277" t="s">
        <v>21</v>
      </c>
      <c r="F33" s="481"/>
      <c r="G33" s="73">
        <f>+H33-2</f>
        <v>6</v>
      </c>
      <c r="H33" s="74">
        <f>EVEN(F34)</f>
        <v>8</v>
      </c>
      <c r="I33" s="481"/>
      <c r="J33" s="481"/>
      <c r="K33" s="86"/>
    </row>
    <row r="34" spans="1:11" x14ac:dyDescent="0.25">
      <c r="A34" s="283"/>
      <c r="B34" s="75">
        <f>AVERAGE(D30,I30)</f>
        <v>17.149999999999999</v>
      </c>
      <c r="C34" s="75">
        <f>25.4*B34/13.61</f>
        <v>32.00661278471712</v>
      </c>
      <c r="D34" s="75">
        <v>491.5</v>
      </c>
      <c r="E34" s="278">
        <f>1-(C34/D34)</f>
        <v>0.93487972983780854</v>
      </c>
      <c r="F34" s="75">
        <v>6.8</v>
      </c>
      <c r="G34" s="80">
        <v>1.1100000000000001</v>
      </c>
      <c r="H34" s="81">
        <v>1.113</v>
      </c>
      <c r="I34" s="482">
        <f>-(H34-G34)/(H33-G33)*(H33-F34)+H34</f>
        <v>1.1112</v>
      </c>
      <c r="J34" s="482"/>
      <c r="K34" s="86"/>
    </row>
    <row r="35" spans="1:11" x14ac:dyDescent="0.25">
      <c r="A35" s="283"/>
      <c r="B35" s="283"/>
      <c r="C35" s="86"/>
      <c r="D35" s="86"/>
      <c r="E35" s="343"/>
      <c r="F35" s="86"/>
      <c r="G35" s="86"/>
      <c r="H35" s="86"/>
      <c r="I35" s="86"/>
      <c r="J35" s="86"/>
      <c r="K35" s="86"/>
    </row>
    <row r="36" spans="1:11" ht="17.399999999999999" x14ac:dyDescent="0.25">
      <c r="A36" s="283"/>
      <c r="B36" s="60" t="s">
        <v>135</v>
      </c>
      <c r="C36" s="464" t="s">
        <v>26</v>
      </c>
      <c r="D36" s="464"/>
      <c r="E36" s="463">
        <v>44027.618055555555</v>
      </c>
      <c r="F36" s="463"/>
      <c r="G36" s="464" t="s">
        <v>27</v>
      </c>
      <c r="H36" s="464"/>
      <c r="I36" s="463">
        <v>44028.576388888891</v>
      </c>
      <c r="J36" s="469"/>
      <c r="K36" s="61"/>
    </row>
    <row r="37" spans="1:11" ht="10.5" customHeight="1" x14ac:dyDescent="0.25">
      <c r="A37" s="283"/>
      <c r="B37" s="340"/>
      <c r="C37" s="340"/>
      <c r="D37" s="340"/>
      <c r="E37" s="340"/>
      <c r="F37" s="340"/>
      <c r="G37" s="340"/>
      <c r="H37" s="340"/>
      <c r="I37" s="340"/>
      <c r="J37" s="340"/>
      <c r="K37" s="61"/>
    </row>
    <row r="38" spans="1:11" x14ac:dyDescent="0.25">
      <c r="A38" s="283"/>
      <c r="B38" s="479" t="s">
        <v>22</v>
      </c>
      <c r="C38" s="480"/>
      <c r="D38" s="344">
        <v>17.3</v>
      </c>
      <c r="E38" s="342" t="s">
        <v>61</v>
      </c>
      <c r="F38" s="67"/>
      <c r="G38" s="479" t="s">
        <v>23</v>
      </c>
      <c r="H38" s="480"/>
      <c r="I38" s="344">
        <v>17.7</v>
      </c>
      <c r="J38" s="342" t="s">
        <v>61</v>
      </c>
      <c r="K38" s="86"/>
    </row>
    <row r="39" spans="1:11" x14ac:dyDescent="0.25">
      <c r="A39" s="283"/>
      <c r="B39" s="86"/>
      <c r="C39" s="86"/>
      <c r="D39" s="86"/>
      <c r="E39" s="343"/>
      <c r="F39" s="86"/>
      <c r="G39" s="86"/>
      <c r="H39" s="86"/>
      <c r="I39" s="86"/>
      <c r="J39" s="86"/>
      <c r="K39" s="86"/>
    </row>
    <row r="40" spans="1:11" ht="24" customHeight="1" x14ac:dyDescent="0.25">
      <c r="A40" s="283"/>
      <c r="B40" s="481" t="s">
        <v>163</v>
      </c>
      <c r="C40" s="481"/>
      <c r="D40" s="481"/>
      <c r="E40" s="481"/>
      <c r="F40" s="481" t="s">
        <v>20</v>
      </c>
      <c r="G40" s="277" t="s">
        <v>1</v>
      </c>
      <c r="H40" s="72" t="s">
        <v>0</v>
      </c>
      <c r="I40" s="481" t="s">
        <v>165</v>
      </c>
      <c r="J40" s="481"/>
      <c r="K40" s="86"/>
    </row>
    <row r="41" spans="1:11" ht="26.25" customHeight="1" x14ac:dyDescent="0.25">
      <c r="A41" s="283"/>
      <c r="B41" s="277" t="s">
        <v>24</v>
      </c>
      <c r="C41" s="277" t="s">
        <v>62</v>
      </c>
      <c r="D41" s="277" t="s">
        <v>63</v>
      </c>
      <c r="E41" s="277" t="s">
        <v>21</v>
      </c>
      <c r="F41" s="481"/>
      <c r="G41" s="73">
        <f>+H41-2</f>
        <v>8</v>
      </c>
      <c r="H41" s="74">
        <f>EVEN(F42)</f>
        <v>10</v>
      </c>
      <c r="I41" s="481"/>
      <c r="J41" s="481"/>
      <c r="K41" s="86"/>
    </row>
    <row r="42" spans="1:11" x14ac:dyDescent="0.25">
      <c r="A42" s="283"/>
      <c r="B42" s="75">
        <f>AVERAGE(D38,I38)</f>
        <v>17.5</v>
      </c>
      <c r="C42" s="75">
        <f>25.4*B42/13.61</f>
        <v>32.659808963997065</v>
      </c>
      <c r="D42" s="75">
        <v>491.3</v>
      </c>
      <c r="E42" s="278">
        <f>1-(C42/D42)</f>
        <v>0.93352369435376126</v>
      </c>
      <c r="F42" s="75">
        <v>8.8000000000000007</v>
      </c>
      <c r="G42" s="77">
        <v>1.1120000000000001</v>
      </c>
      <c r="H42" s="78">
        <v>1.115</v>
      </c>
      <c r="I42" s="482">
        <f>-(H42-G42)/(H41-G41)*(H41-F42)+H42</f>
        <v>1.1132</v>
      </c>
      <c r="J42" s="482"/>
      <c r="K42" s="86"/>
    </row>
    <row r="43" spans="1:11" x14ac:dyDescent="0.25">
      <c r="A43" s="283"/>
      <c r="B43" s="283"/>
      <c r="C43" s="86"/>
      <c r="D43" s="86"/>
      <c r="E43" s="343"/>
      <c r="F43" s="86"/>
      <c r="G43" s="86"/>
      <c r="H43" s="86"/>
      <c r="I43" s="86"/>
      <c r="J43" s="86"/>
      <c r="K43" s="86"/>
    </row>
    <row r="44" spans="1:11" ht="18.75" customHeight="1" x14ac:dyDescent="0.25">
      <c r="A44" s="283"/>
      <c r="B44" s="60" t="s">
        <v>136</v>
      </c>
      <c r="C44" s="464" t="s">
        <v>26</v>
      </c>
      <c r="D44" s="464"/>
      <c r="E44" s="463">
        <v>44028.579861111109</v>
      </c>
      <c r="F44" s="463"/>
      <c r="G44" s="464" t="s">
        <v>27</v>
      </c>
      <c r="H44" s="464"/>
      <c r="I44" s="463">
        <v>44029.538194444445</v>
      </c>
      <c r="J44" s="469"/>
      <c r="K44" s="86"/>
    </row>
    <row r="45" spans="1:11" ht="5.25" customHeight="1" x14ac:dyDescent="0.25">
      <c r="A45" s="283"/>
      <c r="B45" s="340"/>
      <c r="C45" s="340"/>
      <c r="D45" s="340"/>
      <c r="E45" s="340"/>
      <c r="F45" s="340"/>
      <c r="G45" s="340"/>
      <c r="H45" s="340"/>
      <c r="I45" s="340"/>
      <c r="J45" s="340"/>
      <c r="K45" s="86"/>
    </row>
    <row r="46" spans="1:11" x14ac:dyDescent="0.25">
      <c r="A46" s="283"/>
      <c r="B46" s="479" t="s">
        <v>22</v>
      </c>
      <c r="C46" s="480"/>
      <c r="D46" s="344">
        <v>17.3</v>
      </c>
      <c r="E46" s="342" t="s">
        <v>61</v>
      </c>
      <c r="F46" s="67"/>
      <c r="G46" s="479" t="s">
        <v>23</v>
      </c>
      <c r="H46" s="480"/>
      <c r="I46" s="344">
        <v>18</v>
      </c>
      <c r="J46" s="342" t="s">
        <v>61</v>
      </c>
      <c r="K46" s="86"/>
    </row>
    <row r="47" spans="1:11" x14ac:dyDescent="0.25">
      <c r="A47" s="283"/>
      <c r="B47" s="86"/>
      <c r="C47" s="86"/>
      <c r="D47" s="86"/>
      <c r="E47" s="343"/>
      <c r="F47" s="86"/>
      <c r="G47" s="86"/>
      <c r="H47" s="86"/>
      <c r="I47" s="86"/>
      <c r="J47" s="86"/>
      <c r="K47" s="86"/>
    </row>
    <row r="48" spans="1:11" ht="27" customHeight="1" x14ac:dyDescent="0.25">
      <c r="A48" s="283"/>
      <c r="B48" s="481" t="s">
        <v>163</v>
      </c>
      <c r="C48" s="481"/>
      <c r="D48" s="481"/>
      <c r="E48" s="481"/>
      <c r="F48" s="481" t="s">
        <v>20</v>
      </c>
      <c r="G48" s="277" t="s">
        <v>1</v>
      </c>
      <c r="H48" s="72" t="s">
        <v>0</v>
      </c>
      <c r="I48" s="481" t="s">
        <v>165</v>
      </c>
      <c r="J48" s="481"/>
      <c r="K48" s="86"/>
    </row>
    <row r="49" spans="1:11" ht="27.75" customHeight="1" x14ac:dyDescent="0.25">
      <c r="A49" s="283"/>
      <c r="B49" s="277" t="s">
        <v>24</v>
      </c>
      <c r="C49" s="277" t="s">
        <v>62</v>
      </c>
      <c r="D49" s="277" t="s">
        <v>63</v>
      </c>
      <c r="E49" s="277" t="s">
        <v>21</v>
      </c>
      <c r="F49" s="481"/>
      <c r="G49" s="73">
        <f>+H49-2</f>
        <v>8</v>
      </c>
      <c r="H49" s="74">
        <f>EVEN(F50)</f>
        <v>10</v>
      </c>
      <c r="I49" s="481"/>
      <c r="J49" s="481"/>
      <c r="K49" s="86"/>
    </row>
    <row r="50" spans="1:11" x14ac:dyDescent="0.25">
      <c r="A50" s="283"/>
      <c r="B50" s="75">
        <f>AVERAGE(D46,I46)</f>
        <v>17.649999999999999</v>
      </c>
      <c r="C50" s="75">
        <f>25.4*B50/13.61</f>
        <v>32.93975018368846</v>
      </c>
      <c r="D50" s="75">
        <v>491.1</v>
      </c>
      <c r="E50" s="278">
        <f>1-(C50/D50)</f>
        <v>0.932926592987806</v>
      </c>
      <c r="F50" s="75">
        <v>9.4</v>
      </c>
      <c r="G50" s="80">
        <v>1.111</v>
      </c>
      <c r="H50" s="81">
        <v>1.1140000000000001</v>
      </c>
      <c r="I50" s="482">
        <f>-(H50-G50)/(H49-G49)*(H49-F50)+H50</f>
        <v>1.1131</v>
      </c>
      <c r="J50" s="482"/>
      <c r="K50" s="86"/>
    </row>
    <row r="51" spans="1:11" x14ac:dyDescent="0.25">
      <c r="A51" s="283"/>
      <c r="B51" s="283"/>
      <c r="C51" s="86"/>
      <c r="D51" s="86"/>
      <c r="E51" s="343"/>
      <c r="F51" s="86"/>
      <c r="G51" s="86"/>
      <c r="H51" s="86"/>
      <c r="I51" s="86"/>
      <c r="J51" s="86"/>
      <c r="K51" s="86"/>
    </row>
    <row r="52" spans="1:11" ht="18.75" customHeight="1" x14ac:dyDescent="0.25">
      <c r="A52" s="283"/>
      <c r="B52" s="60" t="s">
        <v>137</v>
      </c>
      <c r="C52" s="464" t="s">
        <v>26</v>
      </c>
      <c r="D52" s="464"/>
      <c r="E52" s="463">
        <v>44029.541666666664</v>
      </c>
      <c r="F52" s="463"/>
      <c r="G52" s="464" t="s">
        <v>27</v>
      </c>
      <c r="H52" s="464"/>
      <c r="I52" s="463">
        <v>44030.5</v>
      </c>
      <c r="J52" s="469"/>
      <c r="K52" s="86"/>
    </row>
    <row r="53" spans="1:11" ht="6" customHeight="1" x14ac:dyDescent="0.25">
      <c r="A53" s="283"/>
      <c r="B53" s="340"/>
      <c r="C53" s="340"/>
      <c r="D53" s="340"/>
      <c r="E53" s="340"/>
      <c r="F53" s="340"/>
      <c r="G53" s="340"/>
      <c r="H53" s="340"/>
      <c r="I53" s="340"/>
      <c r="J53" s="340"/>
      <c r="K53" s="86"/>
    </row>
    <row r="54" spans="1:11" x14ac:dyDescent="0.25">
      <c r="A54" s="283"/>
      <c r="B54" s="479" t="s">
        <v>22</v>
      </c>
      <c r="C54" s="480"/>
      <c r="D54" s="341">
        <v>17.7</v>
      </c>
      <c r="E54" s="342" t="s">
        <v>61</v>
      </c>
      <c r="F54" s="67"/>
      <c r="G54" s="479" t="s">
        <v>23</v>
      </c>
      <c r="H54" s="480"/>
      <c r="I54" s="344">
        <v>17.899999999999999</v>
      </c>
      <c r="J54" s="342" t="s">
        <v>61</v>
      </c>
      <c r="K54" s="86"/>
    </row>
    <row r="55" spans="1:11" x14ac:dyDescent="0.25">
      <c r="A55" s="283"/>
      <c r="B55" s="86"/>
      <c r="C55" s="86"/>
      <c r="D55" s="86"/>
      <c r="E55" s="343"/>
      <c r="F55" s="86"/>
      <c r="G55" s="86"/>
      <c r="H55" s="86"/>
      <c r="I55" s="86"/>
      <c r="J55" s="86"/>
      <c r="K55" s="86"/>
    </row>
    <row r="56" spans="1:11" ht="26.25" customHeight="1" x14ac:dyDescent="0.25">
      <c r="A56" s="283"/>
      <c r="B56" s="481" t="s">
        <v>163</v>
      </c>
      <c r="C56" s="481"/>
      <c r="D56" s="481"/>
      <c r="E56" s="481"/>
      <c r="F56" s="481" t="s">
        <v>20</v>
      </c>
      <c r="G56" s="277" t="s">
        <v>1</v>
      </c>
      <c r="H56" s="72" t="s">
        <v>0</v>
      </c>
      <c r="I56" s="481" t="s">
        <v>165</v>
      </c>
      <c r="J56" s="481"/>
      <c r="K56" s="86"/>
    </row>
    <row r="57" spans="1:11" ht="27.75" customHeight="1" x14ac:dyDescent="0.25">
      <c r="A57" s="283"/>
      <c r="B57" s="277" t="s">
        <v>24</v>
      </c>
      <c r="C57" s="277" t="s">
        <v>62</v>
      </c>
      <c r="D57" s="277" t="s">
        <v>63</v>
      </c>
      <c r="E57" s="277" t="s">
        <v>21</v>
      </c>
      <c r="F57" s="481"/>
      <c r="G57" s="73">
        <f>+H57-2</f>
        <v>6</v>
      </c>
      <c r="H57" s="74">
        <f>EVEN(F58)</f>
        <v>8</v>
      </c>
      <c r="I57" s="481"/>
      <c r="J57" s="481"/>
      <c r="K57" s="86"/>
    </row>
    <row r="58" spans="1:11" x14ac:dyDescent="0.25">
      <c r="A58" s="283"/>
      <c r="B58" s="75">
        <f>AVERAGE(D54,I54)</f>
        <v>17.799999999999997</v>
      </c>
      <c r="C58" s="75">
        <f>25.4*B58/13.61</f>
        <v>33.219691403379862</v>
      </c>
      <c r="D58" s="75">
        <v>491.2</v>
      </c>
      <c r="E58" s="278">
        <f>1-(C58/D58)</f>
        <v>0.932370335090839</v>
      </c>
      <c r="F58" s="75">
        <v>7.2</v>
      </c>
      <c r="G58" s="80">
        <v>1.1060000000000001</v>
      </c>
      <c r="H58" s="81">
        <v>1.109</v>
      </c>
      <c r="I58" s="482">
        <f>-(H58-G58)/(H57-G57)*(H57-F58)+H58</f>
        <v>1.1078000000000001</v>
      </c>
      <c r="J58" s="482"/>
      <c r="K58" s="86"/>
    </row>
    <row r="59" spans="1:11" x14ac:dyDescent="0.25">
      <c r="A59" s="283"/>
      <c r="B59" s="283"/>
      <c r="C59" s="86"/>
      <c r="D59" s="86"/>
      <c r="E59" s="343"/>
      <c r="F59" s="86"/>
      <c r="G59" s="86"/>
      <c r="H59" s="86"/>
      <c r="I59" s="86"/>
      <c r="J59" s="86"/>
      <c r="K59" s="86"/>
    </row>
    <row r="60" spans="1:11" x14ac:dyDescent="0.25">
      <c r="A60" s="283"/>
      <c r="B60" s="283"/>
      <c r="C60" s="86"/>
      <c r="D60" s="86"/>
      <c r="E60" s="343"/>
      <c r="F60" s="86"/>
      <c r="G60" s="86"/>
      <c r="H60" s="86"/>
      <c r="I60" s="86"/>
      <c r="J60" s="86"/>
      <c r="K60" s="86"/>
    </row>
    <row r="61" spans="1:11" x14ac:dyDescent="0.25">
      <c r="A61" s="283"/>
      <c r="B61" s="461" t="s">
        <v>14</v>
      </c>
      <c r="C61" s="461"/>
      <c r="D61" s="461"/>
      <c r="E61" s="461"/>
      <c r="F61" s="461"/>
      <c r="G61" s="461"/>
      <c r="H61" s="461"/>
      <c r="I61" s="461"/>
      <c r="J61" s="461"/>
      <c r="K61" s="86"/>
    </row>
    <row r="62" spans="1:11" ht="35.25" customHeight="1" x14ac:dyDescent="0.25">
      <c r="A62" s="283"/>
      <c r="B62" s="462" t="s">
        <v>161</v>
      </c>
      <c r="C62" s="462"/>
      <c r="D62" s="462"/>
      <c r="E62" s="462"/>
      <c r="F62" s="462"/>
      <c r="G62" s="462"/>
      <c r="H62" s="462"/>
      <c r="I62" s="462"/>
      <c r="J62" s="462"/>
      <c r="K62" s="86"/>
    </row>
  </sheetData>
  <mergeCells count="67">
    <mergeCell ref="B61:J61"/>
    <mergeCell ref="B62:J62"/>
    <mergeCell ref="B54:C54"/>
    <mergeCell ref="G54:H54"/>
    <mergeCell ref="B56:E56"/>
    <mergeCell ref="F56:F57"/>
    <mergeCell ref="I56:J57"/>
    <mergeCell ref="I58:J58"/>
    <mergeCell ref="B48:E48"/>
    <mergeCell ref="F48:F49"/>
    <mergeCell ref="I48:J49"/>
    <mergeCell ref="I50:J50"/>
    <mergeCell ref="C52:D52"/>
    <mergeCell ref="E52:F52"/>
    <mergeCell ref="G52:H52"/>
    <mergeCell ref="I52:J52"/>
    <mergeCell ref="C44:D44"/>
    <mergeCell ref="E44:F44"/>
    <mergeCell ref="G44:H44"/>
    <mergeCell ref="I44:J44"/>
    <mergeCell ref="B46:C46"/>
    <mergeCell ref="G46:H46"/>
    <mergeCell ref="I42:J42"/>
    <mergeCell ref="B32:E32"/>
    <mergeCell ref="F32:F33"/>
    <mergeCell ref="I32:J33"/>
    <mergeCell ref="I34:J34"/>
    <mergeCell ref="C36:D36"/>
    <mergeCell ref="E36:F36"/>
    <mergeCell ref="G36:H36"/>
    <mergeCell ref="I36:J36"/>
    <mergeCell ref="B38:C38"/>
    <mergeCell ref="G38:H38"/>
    <mergeCell ref="B40:E40"/>
    <mergeCell ref="F40:F41"/>
    <mergeCell ref="I40:J41"/>
    <mergeCell ref="C28:D28"/>
    <mergeCell ref="E28:F28"/>
    <mergeCell ref="G28:H28"/>
    <mergeCell ref="I28:J28"/>
    <mergeCell ref="B30:C30"/>
    <mergeCell ref="G30:H30"/>
    <mergeCell ref="I26:J26"/>
    <mergeCell ref="B17:J17"/>
    <mergeCell ref="B19:J19"/>
    <mergeCell ref="C20:D20"/>
    <mergeCell ref="E20:F20"/>
    <mergeCell ref="G20:H20"/>
    <mergeCell ref="I20:J20"/>
    <mergeCell ref="B22:C22"/>
    <mergeCell ref="G22:H22"/>
    <mergeCell ref="B24:E24"/>
    <mergeCell ref="F24:F25"/>
    <mergeCell ref="I24:J25"/>
    <mergeCell ref="B13:C15"/>
    <mergeCell ref="D13:E13"/>
    <mergeCell ref="F13:J13"/>
    <mergeCell ref="D14:E14"/>
    <mergeCell ref="F14:J14"/>
    <mergeCell ref="D15:E15"/>
    <mergeCell ref="F15:J15"/>
    <mergeCell ref="B11:J11"/>
    <mergeCell ref="B2:C5"/>
    <mergeCell ref="D2:J5"/>
    <mergeCell ref="B7:C7"/>
    <mergeCell ref="D7:J7"/>
    <mergeCell ref="B9:C9"/>
  </mergeCells>
  <printOptions horizontalCentered="1"/>
  <pageMargins left="0.78740157480314965" right="0.70866141732283472" top="0.78740157480314965" bottom="0.78740157480314965" header="0.31496062992125984" footer="0.31496062992125984"/>
  <pageSetup paperSize="9" scale="59"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F313A-FCF0-4713-B162-CFEFC1D56A4E}">
  <dimension ref="A1:Q45"/>
  <sheetViews>
    <sheetView showGridLines="0" view="pageBreakPreview" zoomScale="85" zoomScaleNormal="80" zoomScaleSheetLayoutView="85" zoomScalePageLayoutView="70" workbookViewId="0">
      <selection activeCell="E6" sqref="E6"/>
    </sheetView>
  </sheetViews>
  <sheetFormatPr baseColWidth="10" defaultColWidth="11.44140625" defaultRowHeight="13.2" x14ac:dyDescent="0.25"/>
  <cols>
    <col min="1" max="1" width="2.109375" style="1" customWidth="1"/>
    <col min="2" max="2" width="4.33203125" style="1" customWidth="1"/>
    <col min="3" max="3" width="11.6640625" style="1" customWidth="1"/>
    <col min="4" max="4" width="13.44140625" style="1" bestFit="1" customWidth="1"/>
    <col min="5" max="5" width="18.21875" style="1" customWidth="1"/>
    <col min="6" max="6" width="13.44140625" style="1" customWidth="1"/>
    <col min="7" max="7" width="12.44140625" style="1" customWidth="1"/>
    <col min="8" max="8" width="12.44140625" style="355" customWidth="1"/>
    <col min="9" max="10" width="9.5546875" style="355" customWidth="1"/>
    <col min="11" max="11" width="9" style="355" customWidth="1"/>
    <col min="12" max="12" width="11.6640625" style="355" customWidth="1"/>
    <col min="13" max="13" width="11.6640625" style="1" customWidth="1"/>
    <col min="14" max="14" width="15.6640625" style="1" bestFit="1" customWidth="1"/>
    <col min="15" max="15" width="14" style="1" customWidth="1"/>
    <col min="16" max="16" width="3.109375" style="1" customWidth="1"/>
    <col min="17" max="16384" width="11.44140625" style="1"/>
  </cols>
  <sheetData>
    <row r="1" spans="1:17" x14ac:dyDescent="0.25">
      <c r="A1" s="283"/>
      <c r="B1" s="283"/>
      <c r="C1" s="283"/>
      <c r="D1" s="283"/>
      <c r="E1" s="283"/>
      <c r="F1" s="334"/>
      <c r="G1" s="283"/>
      <c r="H1" s="336"/>
      <c r="I1" s="336"/>
      <c r="J1" s="336"/>
      <c r="K1" s="336"/>
      <c r="L1" s="336"/>
      <c r="M1" s="283"/>
      <c r="N1" s="283"/>
      <c r="O1" s="283"/>
      <c r="P1" s="86"/>
    </row>
    <row r="2" spans="1:17" ht="12.75" customHeight="1" x14ac:dyDescent="0.25">
      <c r="A2" s="283"/>
      <c r="B2" s="563"/>
      <c r="C2" s="563"/>
      <c r="D2" s="563"/>
      <c r="E2" s="570" t="s">
        <v>367</v>
      </c>
      <c r="F2" s="570"/>
      <c r="G2" s="570"/>
      <c r="H2" s="570"/>
      <c r="I2" s="570"/>
      <c r="J2" s="570"/>
      <c r="K2" s="570"/>
      <c r="L2" s="570"/>
      <c r="M2" s="570"/>
      <c r="N2" s="570"/>
      <c r="O2" s="570"/>
      <c r="P2" s="86"/>
    </row>
    <row r="3" spans="1:17" ht="12.75" customHeight="1" x14ac:dyDescent="0.25">
      <c r="A3" s="283"/>
      <c r="B3" s="563"/>
      <c r="C3" s="563"/>
      <c r="D3" s="563"/>
      <c r="E3" s="570"/>
      <c r="F3" s="570"/>
      <c r="G3" s="570"/>
      <c r="H3" s="570"/>
      <c r="I3" s="570"/>
      <c r="J3" s="570"/>
      <c r="K3" s="570"/>
      <c r="L3" s="570"/>
      <c r="M3" s="570"/>
      <c r="N3" s="570"/>
      <c r="O3" s="570"/>
      <c r="P3" s="86"/>
    </row>
    <row r="4" spans="1:17" ht="12.75" customHeight="1" x14ac:dyDescent="0.25">
      <c r="A4" s="283"/>
      <c r="B4" s="563"/>
      <c r="C4" s="563"/>
      <c r="D4" s="563"/>
      <c r="E4" s="570"/>
      <c r="F4" s="570"/>
      <c r="G4" s="570"/>
      <c r="H4" s="570"/>
      <c r="I4" s="570"/>
      <c r="J4" s="570"/>
      <c r="K4" s="570"/>
      <c r="L4" s="570"/>
      <c r="M4" s="570"/>
      <c r="N4" s="570"/>
      <c r="O4" s="570"/>
      <c r="P4" s="86"/>
    </row>
    <row r="5" spans="1:17" ht="13.5" customHeight="1" x14ac:dyDescent="0.25">
      <c r="A5" s="283"/>
      <c r="B5" s="563"/>
      <c r="C5" s="563"/>
      <c r="D5" s="563"/>
      <c r="E5" s="570"/>
      <c r="F5" s="570"/>
      <c r="G5" s="570"/>
      <c r="H5" s="570"/>
      <c r="I5" s="570"/>
      <c r="J5" s="570"/>
      <c r="K5" s="570"/>
      <c r="L5" s="570"/>
      <c r="M5" s="570"/>
      <c r="N5" s="570"/>
      <c r="O5" s="570"/>
      <c r="P5" s="86"/>
    </row>
    <row r="6" spans="1:17" x14ac:dyDescent="0.25">
      <c r="A6" s="283"/>
      <c r="B6" s="283"/>
      <c r="C6" s="283"/>
      <c r="D6" s="283"/>
      <c r="E6" s="283"/>
      <c r="F6" s="334"/>
      <c r="G6" s="283"/>
      <c r="H6" s="336"/>
      <c r="I6" s="336"/>
      <c r="J6" s="336"/>
      <c r="K6" s="336"/>
      <c r="L6" s="336"/>
      <c r="M6" s="283"/>
      <c r="N6" s="283"/>
      <c r="O6" s="283"/>
      <c r="P6" s="86"/>
    </row>
    <row r="7" spans="1:17" s="4" customFormat="1" ht="25.8" customHeight="1" x14ac:dyDescent="0.2">
      <c r="A7" s="103"/>
      <c r="B7" s="459" t="s">
        <v>171</v>
      </c>
      <c r="C7" s="459"/>
      <c r="D7" s="459"/>
      <c r="E7" s="571" t="s">
        <v>269</v>
      </c>
      <c r="F7" s="571"/>
      <c r="G7" s="571"/>
      <c r="H7" s="571"/>
      <c r="I7" s="571"/>
      <c r="J7" s="571"/>
      <c r="K7" s="571"/>
      <c r="L7" s="571"/>
      <c r="M7" s="571"/>
      <c r="N7" s="571"/>
      <c r="O7" s="571"/>
      <c r="P7" s="67"/>
    </row>
    <row r="8" spans="1:17" s="4" customFormat="1" ht="10.199999999999999" x14ac:dyDescent="0.2">
      <c r="A8" s="67"/>
      <c r="B8" s="141"/>
      <c r="C8" s="141"/>
      <c r="D8" s="141"/>
      <c r="E8" s="346"/>
      <c r="F8" s="346"/>
      <c r="G8" s="346"/>
      <c r="H8" s="347"/>
      <c r="I8" s="347"/>
      <c r="J8" s="347"/>
      <c r="K8" s="348"/>
      <c r="L8" s="348"/>
      <c r="M8" s="349"/>
      <c r="N8" s="349"/>
      <c r="O8" s="349"/>
      <c r="P8" s="67"/>
    </row>
    <row r="9" spans="1:17" s="4" customFormat="1" ht="10.199999999999999" x14ac:dyDescent="0.2">
      <c r="A9" s="103"/>
      <c r="B9" s="127" t="s">
        <v>140</v>
      </c>
      <c r="C9" s="127"/>
      <c r="D9" s="127"/>
      <c r="E9" s="572" t="s">
        <v>210</v>
      </c>
      <c r="F9" s="572"/>
      <c r="G9" s="148"/>
      <c r="H9" s="350"/>
      <c r="I9" s="276" t="s">
        <v>243</v>
      </c>
      <c r="J9" s="127"/>
      <c r="K9" s="286" t="s">
        <v>270</v>
      </c>
      <c r="L9" s="289"/>
      <c r="M9" s="289"/>
      <c r="N9" s="573"/>
      <c r="O9" s="572"/>
      <c r="Q9" s="351"/>
    </row>
    <row r="10" spans="1:17" x14ac:dyDescent="0.25">
      <c r="A10" s="84"/>
      <c r="B10" s="84"/>
      <c r="C10" s="84"/>
      <c r="D10" s="84"/>
      <c r="E10" s="84"/>
      <c r="F10" s="84"/>
      <c r="G10" s="85"/>
      <c r="H10" s="308"/>
      <c r="I10" s="139"/>
      <c r="J10" s="139"/>
      <c r="K10" s="139"/>
      <c r="L10" s="139"/>
      <c r="M10" s="84"/>
      <c r="N10" s="84"/>
      <c r="O10" s="84"/>
      <c r="P10" s="86"/>
    </row>
    <row r="11" spans="1:17" ht="52.2" x14ac:dyDescent="0.25">
      <c r="A11" s="86"/>
      <c r="B11" s="277" t="s">
        <v>25</v>
      </c>
      <c r="C11" s="277" t="s">
        <v>2</v>
      </c>
      <c r="D11" s="277" t="s">
        <v>32</v>
      </c>
      <c r="E11" s="277" t="s">
        <v>28</v>
      </c>
      <c r="F11" s="277" t="s">
        <v>29</v>
      </c>
      <c r="G11" s="277" t="s">
        <v>306</v>
      </c>
      <c r="H11" s="277" t="s">
        <v>179</v>
      </c>
      <c r="I11" s="277" t="s">
        <v>307</v>
      </c>
      <c r="J11" s="277" t="s">
        <v>308</v>
      </c>
      <c r="K11" s="277" t="s">
        <v>309</v>
      </c>
      <c r="L11" s="277" t="s">
        <v>310</v>
      </c>
      <c r="M11" s="277" t="s">
        <v>311</v>
      </c>
      <c r="N11" s="277" t="s">
        <v>168</v>
      </c>
      <c r="O11" s="277" t="s">
        <v>31</v>
      </c>
      <c r="P11" s="86"/>
    </row>
    <row r="12" spans="1:17" x14ac:dyDescent="0.25">
      <c r="A12" s="86"/>
      <c r="B12" s="279">
        <v>1</v>
      </c>
      <c r="C12" s="542" t="s">
        <v>331</v>
      </c>
      <c r="D12" s="77">
        <v>431040</v>
      </c>
      <c r="E12" s="88">
        <v>44025.694444444445</v>
      </c>
      <c r="F12" s="88">
        <v>44026.652777777781</v>
      </c>
      <c r="G12" s="279">
        <v>1380.0000000034925</v>
      </c>
      <c r="H12" s="92">
        <v>7.3</v>
      </c>
      <c r="I12" s="92">
        <v>491.7</v>
      </c>
      <c r="J12" s="204">
        <v>0.93471643985232</v>
      </c>
      <c r="K12" s="204">
        <v>1.11195</v>
      </c>
      <c r="L12" s="92">
        <v>1534.4910000038835</v>
      </c>
      <c r="M12" s="92">
        <f>(K12*(I12/760)*(283.15/(H12+273.15))*G12)</f>
        <v>1002.3331252139216</v>
      </c>
      <c r="N12" s="90">
        <v>7100</v>
      </c>
      <c r="O12" s="317">
        <f t="shared" ref="O12:O16" si="0">IF(N12="","",N12/L12)</f>
        <v>4.6269414418084116</v>
      </c>
      <c r="P12" s="86"/>
    </row>
    <row r="13" spans="1:17" x14ac:dyDescent="0.25">
      <c r="A13" s="86"/>
      <c r="B13" s="279">
        <v>2</v>
      </c>
      <c r="C13" s="542"/>
      <c r="D13" s="77">
        <v>431039</v>
      </c>
      <c r="E13" s="88">
        <v>44026.65625</v>
      </c>
      <c r="F13" s="88">
        <v>44027.614583333336</v>
      </c>
      <c r="G13" s="279">
        <v>1380.0000000034925</v>
      </c>
      <c r="H13" s="92">
        <v>6.8</v>
      </c>
      <c r="I13" s="352">
        <v>491.5</v>
      </c>
      <c r="J13" s="353">
        <v>0.93487972983780854</v>
      </c>
      <c r="K13" s="204">
        <v>1.1112</v>
      </c>
      <c r="L13" s="92">
        <v>1533.4560000038807</v>
      </c>
      <c r="M13" s="92">
        <f t="shared" ref="M13:M16" si="1">(K13*(I13/760)*(283.15/(H13+273.15))*G13)</f>
        <v>1003.0378997947947</v>
      </c>
      <c r="N13" s="90">
        <v>11700</v>
      </c>
      <c r="O13" s="317">
        <f t="shared" si="0"/>
        <v>7.6298243966376544</v>
      </c>
      <c r="P13" s="86"/>
    </row>
    <row r="14" spans="1:17" x14ac:dyDescent="0.25">
      <c r="A14" s="86"/>
      <c r="B14" s="279">
        <v>3</v>
      </c>
      <c r="C14" s="542"/>
      <c r="D14" s="77">
        <v>431038</v>
      </c>
      <c r="E14" s="88">
        <v>44027.618055555555</v>
      </c>
      <c r="F14" s="88">
        <v>44028.576388888891</v>
      </c>
      <c r="G14" s="279">
        <v>1380.0000000034925</v>
      </c>
      <c r="H14" s="92">
        <v>8.8000000000000007</v>
      </c>
      <c r="I14" s="352">
        <v>491.3</v>
      </c>
      <c r="J14" s="353">
        <v>0.93352369435376126</v>
      </c>
      <c r="K14" s="204">
        <v>1.1132</v>
      </c>
      <c r="L14" s="92">
        <v>1536.2160000038878</v>
      </c>
      <c r="M14" s="92">
        <f t="shared" si="1"/>
        <v>997.30942414696904</v>
      </c>
      <c r="N14" s="90">
        <v>12700</v>
      </c>
      <c r="O14" s="317">
        <f t="shared" si="0"/>
        <v>8.2670666104036545</v>
      </c>
      <c r="P14" s="86"/>
    </row>
    <row r="15" spans="1:17" x14ac:dyDescent="0.25">
      <c r="A15" s="86"/>
      <c r="B15" s="279">
        <v>4</v>
      </c>
      <c r="C15" s="542"/>
      <c r="D15" s="77">
        <v>431037</v>
      </c>
      <c r="E15" s="88">
        <v>44028.579861111109</v>
      </c>
      <c r="F15" s="88">
        <v>44029.538194444445</v>
      </c>
      <c r="G15" s="279">
        <v>1380.0000000034925</v>
      </c>
      <c r="H15" s="92">
        <v>9.4</v>
      </c>
      <c r="I15" s="352">
        <v>491.1</v>
      </c>
      <c r="J15" s="353">
        <v>0.932926592987806</v>
      </c>
      <c r="K15" s="204">
        <v>1.1131</v>
      </c>
      <c r="L15" s="92">
        <v>1536.0780000038874</v>
      </c>
      <c r="M15" s="92">
        <f t="shared" si="1"/>
        <v>994.69713105184258</v>
      </c>
      <c r="N15" s="90">
        <v>10800</v>
      </c>
      <c r="O15" s="317">
        <f t="shared" si="0"/>
        <v>7.0308929624489567</v>
      </c>
      <c r="P15" s="86"/>
    </row>
    <row r="16" spans="1:17" x14ac:dyDescent="0.25">
      <c r="A16" s="86"/>
      <c r="B16" s="279">
        <v>5</v>
      </c>
      <c r="C16" s="542"/>
      <c r="D16" s="77">
        <v>431035</v>
      </c>
      <c r="E16" s="88">
        <v>44029.541666666664</v>
      </c>
      <c r="F16" s="88">
        <v>44030.5</v>
      </c>
      <c r="G16" s="279">
        <v>1380.0000000034925</v>
      </c>
      <c r="H16" s="92">
        <v>7.2</v>
      </c>
      <c r="I16" s="352">
        <v>491.2</v>
      </c>
      <c r="J16" s="353">
        <v>0.932370335090839</v>
      </c>
      <c r="K16" s="204">
        <v>1.1078000000000001</v>
      </c>
      <c r="L16" s="92">
        <v>1528.7640000038691</v>
      </c>
      <c r="M16" s="92">
        <f t="shared" si="1"/>
        <v>997.9326193125986</v>
      </c>
      <c r="N16" s="90">
        <v>9400</v>
      </c>
      <c r="O16" s="317">
        <f t="shared" si="0"/>
        <v>6.1487580816765766</v>
      </c>
      <c r="P16" s="86"/>
    </row>
    <row r="17" spans="1:16" ht="13.8" thickBot="1" x14ac:dyDescent="0.3">
      <c r="A17" s="84"/>
      <c r="B17" s="84"/>
      <c r="C17" s="84"/>
      <c r="D17" s="86"/>
      <c r="E17" s="84"/>
      <c r="F17" s="84"/>
      <c r="G17" s="84"/>
      <c r="H17" s="139"/>
      <c r="I17" s="139"/>
      <c r="J17" s="139"/>
      <c r="K17" s="139"/>
      <c r="L17" s="139"/>
      <c r="M17" s="84"/>
      <c r="N17" s="84"/>
      <c r="O17" s="84"/>
      <c r="P17" s="86"/>
    </row>
    <row r="18" spans="1:16" x14ac:dyDescent="0.25">
      <c r="A18" s="283"/>
      <c r="B18" s="159" t="s">
        <v>14</v>
      </c>
      <c r="C18" s="160"/>
      <c r="D18" s="160"/>
      <c r="E18" s="160"/>
      <c r="F18" s="160"/>
      <c r="G18" s="160"/>
      <c r="H18" s="280"/>
      <c r="I18" s="280"/>
      <c r="J18" s="280"/>
      <c r="K18" s="280"/>
      <c r="L18" s="280"/>
      <c r="M18" s="160"/>
      <c r="N18" s="160"/>
      <c r="O18" s="161"/>
      <c r="P18" s="86"/>
    </row>
    <row r="19" spans="1:16" ht="67.5" customHeight="1" thickBot="1" x14ac:dyDescent="0.3">
      <c r="A19" s="283"/>
      <c r="B19" s="487" t="s">
        <v>312</v>
      </c>
      <c r="C19" s="488"/>
      <c r="D19" s="488"/>
      <c r="E19" s="488"/>
      <c r="F19" s="488"/>
      <c r="G19" s="488"/>
      <c r="H19" s="488"/>
      <c r="I19" s="488"/>
      <c r="J19" s="488"/>
      <c r="K19" s="488"/>
      <c r="L19" s="488"/>
      <c r="M19" s="488"/>
      <c r="N19" s="488"/>
      <c r="O19" s="489"/>
      <c r="P19" s="86"/>
    </row>
    <row r="20" spans="1:16" ht="11.25" customHeight="1" x14ac:dyDescent="0.25">
      <c r="A20" s="283"/>
      <c r="B20" s="336"/>
      <c r="C20" s="336"/>
      <c r="D20" s="336"/>
      <c r="E20" s="336"/>
      <c r="F20" s="336"/>
      <c r="G20" s="336"/>
      <c r="H20" s="336"/>
      <c r="I20" s="336"/>
      <c r="J20" s="336"/>
      <c r="K20" s="336"/>
      <c r="L20" s="336"/>
      <c r="M20" s="336"/>
      <c r="N20" s="336"/>
      <c r="O20" s="336"/>
      <c r="P20" s="86"/>
    </row>
    <row r="21" spans="1:16" x14ac:dyDescent="0.25">
      <c r="A21" s="8"/>
      <c r="B21" s="8"/>
      <c r="C21" s="8"/>
      <c r="D21" s="8"/>
      <c r="E21" s="8"/>
      <c r="F21" s="8"/>
      <c r="G21" s="8"/>
      <c r="H21" s="354"/>
      <c r="I21" s="354"/>
      <c r="J21" s="354"/>
      <c r="K21" s="354"/>
      <c r="L21" s="354"/>
      <c r="M21" s="8"/>
      <c r="N21" s="8"/>
      <c r="O21" s="8"/>
    </row>
    <row r="22" spans="1:16" x14ac:dyDescent="0.25">
      <c r="A22" s="8"/>
      <c r="B22" s="8"/>
      <c r="C22" s="8"/>
      <c r="D22" s="8"/>
      <c r="E22" s="8"/>
      <c r="F22" s="8"/>
      <c r="G22" s="8"/>
      <c r="H22" s="354"/>
      <c r="I22" s="354"/>
      <c r="J22" s="354"/>
      <c r="K22" s="354"/>
      <c r="L22" s="354"/>
      <c r="M22" s="8"/>
      <c r="N22" s="8"/>
      <c r="O22" s="8"/>
    </row>
    <row r="23" spans="1:16" x14ac:dyDescent="0.25">
      <c r="A23" s="8"/>
      <c r="B23" s="8"/>
      <c r="C23" s="8"/>
      <c r="D23" s="8"/>
      <c r="E23" s="8"/>
      <c r="F23" s="8"/>
      <c r="G23" s="8"/>
      <c r="H23" s="354"/>
      <c r="I23" s="354"/>
      <c r="J23" s="354"/>
      <c r="K23" s="354"/>
      <c r="L23" s="354"/>
      <c r="M23" s="8"/>
      <c r="N23" s="8"/>
      <c r="O23" s="8"/>
    </row>
    <row r="24" spans="1:16" x14ac:dyDescent="0.25">
      <c r="A24" s="8"/>
      <c r="B24" s="8"/>
      <c r="C24" s="8"/>
      <c r="D24" s="8"/>
      <c r="E24" s="8"/>
      <c r="F24" s="8"/>
      <c r="G24" s="8"/>
      <c r="H24" s="354"/>
      <c r="I24" s="354"/>
      <c r="J24" s="354"/>
      <c r="K24" s="354"/>
      <c r="L24" s="354"/>
      <c r="M24" s="8"/>
      <c r="N24" s="8"/>
      <c r="O24" s="8"/>
    </row>
    <row r="25" spans="1:16" x14ac:dyDescent="0.25">
      <c r="A25" s="8"/>
      <c r="B25" s="8"/>
      <c r="C25" s="8"/>
      <c r="D25" s="8"/>
      <c r="E25" s="8"/>
      <c r="F25" s="8"/>
      <c r="G25" s="8"/>
      <c r="H25" s="354"/>
      <c r="I25" s="354"/>
      <c r="J25" s="354"/>
      <c r="K25" s="354"/>
      <c r="L25" s="354"/>
      <c r="M25" s="8"/>
      <c r="N25" s="8"/>
      <c r="O25" s="8"/>
    </row>
    <row r="26" spans="1:16" x14ac:dyDescent="0.25">
      <c r="A26" s="8"/>
      <c r="B26" s="8"/>
      <c r="C26" s="8"/>
      <c r="D26" s="8"/>
      <c r="E26" s="8"/>
      <c r="F26" s="8"/>
      <c r="G26" s="8"/>
      <c r="H26" s="354"/>
      <c r="I26" s="354"/>
      <c r="J26" s="354"/>
      <c r="K26" s="354"/>
      <c r="L26" s="354"/>
      <c r="M26" s="8"/>
      <c r="N26" s="8"/>
      <c r="O26" s="8"/>
    </row>
    <row r="27" spans="1:16" x14ac:dyDescent="0.25">
      <c r="A27" s="8"/>
      <c r="B27" s="8"/>
      <c r="C27" s="8"/>
      <c r="D27" s="8"/>
      <c r="E27" s="8"/>
      <c r="F27" s="8"/>
      <c r="G27" s="8"/>
      <c r="H27" s="354"/>
      <c r="I27" s="354"/>
      <c r="J27" s="354"/>
      <c r="K27" s="354"/>
      <c r="L27" s="354"/>
      <c r="M27" s="8"/>
      <c r="N27" s="8"/>
      <c r="O27" s="8"/>
    </row>
    <row r="28" spans="1:16" x14ac:dyDescent="0.25">
      <c r="A28" s="8"/>
      <c r="B28" s="8"/>
      <c r="C28" s="8"/>
      <c r="D28" s="8"/>
      <c r="E28" s="8"/>
      <c r="F28" s="8"/>
      <c r="G28" s="8"/>
      <c r="H28" s="354"/>
      <c r="I28" s="354"/>
      <c r="J28" s="354"/>
      <c r="K28" s="354"/>
      <c r="L28" s="354"/>
      <c r="M28" s="8"/>
      <c r="N28" s="8"/>
      <c r="O28" s="8"/>
    </row>
    <row r="29" spans="1:16" x14ac:dyDescent="0.25">
      <c r="A29" s="8"/>
      <c r="B29" s="8"/>
      <c r="C29" s="8"/>
      <c r="D29" s="8"/>
      <c r="E29" s="8"/>
      <c r="F29" s="8"/>
      <c r="G29" s="8"/>
      <c r="H29" s="354"/>
      <c r="I29" s="354"/>
      <c r="J29" s="354"/>
      <c r="K29" s="354"/>
      <c r="L29" s="354"/>
      <c r="M29" s="8"/>
      <c r="N29" s="8"/>
      <c r="O29" s="8"/>
    </row>
    <row r="30" spans="1:16" x14ac:dyDescent="0.25">
      <c r="A30" s="8"/>
      <c r="B30" s="8"/>
      <c r="C30" s="8"/>
      <c r="D30" s="8"/>
      <c r="E30" s="8"/>
      <c r="F30" s="8"/>
      <c r="G30" s="8"/>
      <c r="H30" s="354"/>
      <c r="I30" s="354"/>
      <c r="J30" s="354"/>
      <c r="K30" s="354"/>
      <c r="L30" s="354"/>
      <c r="M30" s="8"/>
      <c r="N30" s="8"/>
      <c r="O30" s="8"/>
    </row>
    <row r="31" spans="1:16" x14ac:dyDescent="0.25">
      <c r="A31" s="8"/>
      <c r="B31" s="8"/>
      <c r="C31" s="8"/>
      <c r="D31" s="8"/>
      <c r="E31" s="8"/>
      <c r="F31" s="8"/>
      <c r="G31" s="8"/>
      <c r="H31" s="354"/>
      <c r="I31" s="354"/>
      <c r="J31" s="354"/>
      <c r="K31" s="354"/>
      <c r="L31" s="354"/>
      <c r="M31" s="8"/>
      <c r="N31" s="8"/>
      <c r="O31" s="8"/>
    </row>
    <row r="32" spans="1:16" x14ac:dyDescent="0.25">
      <c r="A32" s="8"/>
      <c r="B32" s="8"/>
      <c r="C32" s="8"/>
      <c r="D32" s="8"/>
      <c r="E32" s="8"/>
      <c r="F32" s="8"/>
      <c r="G32" s="8"/>
      <c r="H32" s="354"/>
      <c r="I32" s="354"/>
      <c r="J32" s="354"/>
      <c r="K32" s="354"/>
      <c r="L32" s="354"/>
      <c r="M32" s="8"/>
      <c r="N32" s="8"/>
      <c r="O32" s="8"/>
    </row>
    <row r="33" spans="1:15" x14ac:dyDescent="0.25">
      <c r="A33" s="8"/>
      <c r="B33" s="8"/>
      <c r="C33" s="8"/>
      <c r="D33" s="8"/>
      <c r="E33" s="8"/>
      <c r="F33" s="8"/>
      <c r="G33" s="8"/>
      <c r="H33" s="354"/>
      <c r="I33" s="354"/>
      <c r="J33" s="354"/>
      <c r="K33" s="354"/>
      <c r="L33" s="354"/>
      <c r="M33" s="8"/>
      <c r="N33" s="8"/>
      <c r="O33" s="8"/>
    </row>
    <row r="34" spans="1:15" x14ac:dyDescent="0.25">
      <c r="A34" s="8"/>
      <c r="B34" s="8"/>
      <c r="C34" s="8"/>
      <c r="D34" s="8"/>
      <c r="E34" s="8"/>
      <c r="F34" s="8"/>
      <c r="G34" s="8"/>
      <c r="H34" s="354"/>
      <c r="I34" s="354"/>
      <c r="J34" s="354"/>
      <c r="K34" s="354"/>
      <c r="L34" s="354"/>
      <c r="M34" s="8"/>
      <c r="N34" s="8"/>
      <c r="O34" s="8"/>
    </row>
    <row r="35" spans="1:15" x14ac:dyDescent="0.25">
      <c r="A35" s="8"/>
      <c r="B35" s="8"/>
      <c r="C35" s="8"/>
      <c r="D35" s="8"/>
      <c r="E35" s="8"/>
      <c r="F35" s="8"/>
      <c r="G35" s="8"/>
      <c r="H35" s="354"/>
      <c r="I35" s="354"/>
      <c r="J35" s="354"/>
      <c r="K35" s="354"/>
      <c r="L35" s="354"/>
      <c r="M35" s="8"/>
      <c r="N35" s="8"/>
      <c r="O35" s="8"/>
    </row>
    <row r="36" spans="1:15" x14ac:dyDescent="0.25">
      <c r="A36" s="8"/>
      <c r="B36" s="8"/>
      <c r="C36" s="8"/>
      <c r="D36" s="8"/>
      <c r="E36" s="8"/>
      <c r="F36" s="8"/>
      <c r="G36" s="8"/>
      <c r="H36" s="354"/>
      <c r="I36" s="354"/>
      <c r="J36" s="354"/>
      <c r="K36" s="354"/>
      <c r="L36" s="354"/>
      <c r="M36" s="8"/>
      <c r="N36" s="8"/>
      <c r="O36" s="8"/>
    </row>
    <row r="37" spans="1:15" x14ac:dyDescent="0.25">
      <c r="A37" s="8"/>
      <c r="B37" s="8"/>
      <c r="C37" s="8"/>
      <c r="D37" s="8"/>
      <c r="E37" s="8"/>
      <c r="F37" s="8"/>
      <c r="G37" s="8"/>
      <c r="H37" s="354"/>
      <c r="I37" s="354"/>
      <c r="J37" s="354"/>
      <c r="K37" s="354"/>
      <c r="L37" s="354"/>
      <c r="M37" s="8"/>
      <c r="N37" s="8"/>
      <c r="O37" s="8"/>
    </row>
    <row r="38" spans="1:15" x14ac:dyDescent="0.25">
      <c r="A38" s="8"/>
      <c r="B38" s="8"/>
      <c r="C38" s="8"/>
      <c r="D38" s="8"/>
      <c r="E38" s="8"/>
      <c r="F38" s="8"/>
      <c r="G38" s="8"/>
      <c r="H38" s="354"/>
      <c r="I38" s="354"/>
      <c r="J38" s="354"/>
      <c r="K38" s="354"/>
      <c r="L38" s="354"/>
      <c r="M38" s="8"/>
      <c r="N38" s="8"/>
      <c r="O38" s="8"/>
    </row>
    <row r="39" spans="1:15" x14ac:dyDescent="0.25">
      <c r="A39" s="8"/>
      <c r="B39" s="8"/>
      <c r="C39" s="8"/>
      <c r="D39" s="8"/>
      <c r="E39" s="8"/>
      <c r="F39" s="8"/>
      <c r="G39" s="8"/>
      <c r="H39" s="354"/>
      <c r="I39" s="354"/>
      <c r="J39" s="354"/>
      <c r="K39" s="354"/>
      <c r="L39" s="354"/>
      <c r="M39" s="8"/>
      <c r="N39" s="8"/>
      <c r="O39" s="8"/>
    </row>
    <row r="40" spans="1:15" x14ac:dyDescent="0.25">
      <c r="A40" s="8"/>
      <c r="B40" s="8"/>
      <c r="C40" s="8"/>
      <c r="D40" s="8"/>
      <c r="E40" s="8"/>
      <c r="F40" s="8"/>
      <c r="G40" s="8"/>
      <c r="H40" s="354"/>
      <c r="I40" s="354"/>
      <c r="J40" s="354"/>
      <c r="K40" s="354"/>
      <c r="L40" s="354"/>
      <c r="M40" s="8"/>
      <c r="N40" s="8"/>
      <c r="O40" s="8"/>
    </row>
    <row r="41" spans="1:15" x14ac:dyDescent="0.25">
      <c r="A41" s="8"/>
      <c r="B41" s="8"/>
      <c r="C41" s="8"/>
      <c r="D41" s="8"/>
      <c r="E41" s="8"/>
      <c r="F41" s="8"/>
      <c r="G41" s="8"/>
      <c r="H41" s="354"/>
      <c r="I41" s="354"/>
      <c r="J41" s="354"/>
      <c r="K41" s="354"/>
      <c r="L41" s="354"/>
      <c r="M41" s="8"/>
      <c r="N41" s="8"/>
      <c r="O41" s="8"/>
    </row>
    <row r="42" spans="1:15" x14ac:dyDescent="0.25">
      <c r="A42" s="4"/>
      <c r="B42" s="4"/>
      <c r="C42" s="4"/>
      <c r="D42" s="4"/>
      <c r="E42" s="4"/>
      <c r="F42" s="4"/>
      <c r="G42" s="4"/>
      <c r="H42" s="350"/>
      <c r="I42" s="350"/>
      <c r="J42" s="350"/>
      <c r="K42" s="350"/>
      <c r="L42" s="350"/>
      <c r="M42" s="4"/>
      <c r="N42" s="4"/>
      <c r="O42" s="4"/>
    </row>
    <row r="43" spans="1:15" x14ac:dyDescent="0.25">
      <c r="A43" s="4"/>
      <c r="B43" s="4"/>
      <c r="C43" s="4"/>
      <c r="D43" s="4"/>
      <c r="E43" s="4"/>
      <c r="F43" s="4"/>
      <c r="G43" s="4"/>
      <c r="H43" s="350"/>
      <c r="I43" s="350"/>
      <c r="J43" s="350"/>
      <c r="K43" s="350"/>
      <c r="L43" s="350"/>
      <c r="M43" s="4"/>
      <c r="N43" s="4"/>
      <c r="O43" s="4"/>
    </row>
    <row r="44" spans="1:15" x14ac:dyDescent="0.25">
      <c r="A44" s="4"/>
      <c r="B44" s="4"/>
      <c r="C44" s="4"/>
      <c r="D44" s="4"/>
      <c r="E44" s="4"/>
      <c r="F44" s="4"/>
      <c r="G44" s="4"/>
      <c r="H44" s="350"/>
      <c r="I44" s="350"/>
      <c r="J44" s="350"/>
      <c r="K44" s="350"/>
      <c r="L44" s="350"/>
      <c r="M44" s="4"/>
      <c r="N44" s="4"/>
      <c r="O44" s="4"/>
    </row>
    <row r="45" spans="1:15" x14ac:dyDescent="0.25">
      <c r="A45" s="4"/>
      <c r="B45" s="4"/>
      <c r="C45" s="4"/>
      <c r="D45" s="4"/>
      <c r="E45" s="4"/>
      <c r="F45" s="4"/>
      <c r="G45" s="4"/>
      <c r="H45" s="350"/>
      <c r="I45" s="350"/>
      <c r="J45" s="350"/>
      <c r="K45" s="350"/>
      <c r="L45" s="350"/>
      <c r="M45" s="4"/>
      <c r="N45" s="4"/>
      <c r="O45" s="4"/>
    </row>
  </sheetData>
  <mergeCells count="8">
    <mergeCell ref="C12:C16"/>
    <mergeCell ref="B19:O19"/>
    <mergeCell ref="B2:D5"/>
    <mergeCell ref="E2:O5"/>
    <mergeCell ref="B7:D7"/>
    <mergeCell ref="E7:O7"/>
    <mergeCell ref="E9:F9"/>
    <mergeCell ref="N9:O9"/>
  </mergeCells>
  <printOptions horizontalCentered="1"/>
  <pageMargins left="0" right="0" top="1.48" bottom="0.78740157480314965" header="0.31496062992125984" footer="0.31496062992125984"/>
  <pageSetup paperSize="9" scale="8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5590E-A02B-4185-B699-17396EE40E64}">
  <dimension ref="A1:V95"/>
  <sheetViews>
    <sheetView showGridLines="0" view="pageBreakPreview" zoomScale="85" zoomScaleNormal="80" zoomScaleSheetLayoutView="85" zoomScalePageLayoutView="60" workbookViewId="0">
      <selection activeCell="J25" sqref="J25"/>
    </sheetView>
  </sheetViews>
  <sheetFormatPr baseColWidth="10" defaultColWidth="11.44140625" defaultRowHeight="11.4" x14ac:dyDescent="0.2"/>
  <cols>
    <col min="1" max="1" width="2.109375" style="359" customWidth="1"/>
    <col min="2" max="2" width="15" style="393" customWidth="1"/>
    <col min="3" max="3" width="9.33203125" style="393" customWidth="1"/>
    <col min="4" max="4" width="11.44140625" style="393" customWidth="1"/>
    <col min="5" max="5" width="13" style="359" customWidth="1"/>
    <col min="6" max="7" width="11.109375" style="359" customWidth="1"/>
    <col min="8" max="8" width="11.109375" style="394" customWidth="1"/>
    <col min="9" max="9" width="13.109375" style="359" customWidth="1"/>
    <col min="10" max="10" width="11.109375" style="359" customWidth="1"/>
    <col min="11" max="11" width="3.109375" style="356" customWidth="1"/>
    <col min="12" max="13" width="11.44140625" style="359"/>
    <col min="14" max="14" width="16.88671875" style="359" customWidth="1"/>
    <col min="15" max="15" width="18.33203125" style="359" customWidth="1"/>
    <col min="16" max="16384" width="11.44140625" style="359"/>
  </cols>
  <sheetData>
    <row r="1" spans="1:12" x14ac:dyDescent="0.2">
      <c r="A1" s="356"/>
      <c r="B1" s="357"/>
      <c r="C1" s="357"/>
      <c r="D1" s="357"/>
      <c r="E1" s="356"/>
      <c r="F1" s="356"/>
      <c r="G1" s="356"/>
      <c r="H1" s="358"/>
      <c r="I1" s="356"/>
      <c r="J1" s="356"/>
    </row>
    <row r="2" spans="1:12" s="361" customFormat="1" ht="12" customHeight="1" x14ac:dyDescent="0.25">
      <c r="A2" s="360"/>
      <c r="B2" s="582"/>
      <c r="C2" s="583"/>
      <c r="D2" s="574" t="s">
        <v>368</v>
      </c>
      <c r="E2" s="575"/>
      <c r="F2" s="575"/>
      <c r="G2" s="575"/>
      <c r="H2" s="575"/>
      <c r="I2" s="576"/>
      <c r="J2" s="1"/>
      <c r="K2" s="1"/>
      <c r="L2" s="1"/>
    </row>
    <row r="3" spans="1:12" s="361" customFormat="1" ht="12" customHeight="1" x14ac:dyDescent="0.25">
      <c r="A3" s="360"/>
      <c r="B3" s="584"/>
      <c r="C3" s="585"/>
      <c r="D3" s="577"/>
      <c r="E3" s="448"/>
      <c r="F3" s="448"/>
      <c r="G3" s="448"/>
      <c r="H3" s="448"/>
      <c r="I3" s="578"/>
      <c r="J3" s="1"/>
      <c r="K3" s="1"/>
      <c r="L3" s="1"/>
    </row>
    <row r="4" spans="1:12" s="361" customFormat="1" ht="12" customHeight="1" x14ac:dyDescent="0.25">
      <c r="A4" s="360"/>
      <c r="B4" s="584"/>
      <c r="C4" s="585"/>
      <c r="D4" s="577"/>
      <c r="E4" s="448"/>
      <c r="F4" s="448"/>
      <c r="G4" s="448"/>
      <c r="H4" s="448"/>
      <c r="I4" s="578"/>
      <c r="J4" s="1"/>
      <c r="K4" s="1"/>
      <c r="L4" s="1"/>
    </row>
    <row r="5" spans="1:12" s="361" customFormat="1" ht="12" customHeight="1" x14ac:dyDescent="0.25">
      <c r="A5" s="360"/>
      <c r="B5" s="586"/>
      <c r="C5" s="587"/>
      <c r="D5" s="579"/>
      <c r="E5" s="580"/>
      <c r="F5" s="580"/>
      <c r="G5" s="580"/>
      <c r="H5" s="580"/>
      <c r="I5" s="581"/>
      <c r="J5" s="1"/>
      <c r="K5" s="1"/>
      <c r="L5" s="1"/>
    </row>
    <row r="6" spans="1:12" s="365" customFormat="1" ht="12" customHeight="1" x14ac:dyDescent="0.25">
      <c r="A6" s="362"/>
      <c r="B6" s="363"/>
      <c r="C6" s="363"/>
      <c r="D6" s="363"/>
      <c r="E6" s="364"/>
      <c r="F6" s="364"/>
      <c r="G6" s="364"/>
      <c r="H6" s="358"/>
      <c r="I6" s="358"/>
      <c r="J6" s="1"/>
      <c r="K6" s="1"/>
      <c r="L6" s="1"/>
    </row>
    <row r="7" spans="1:12" s="361" customFormat="1" ht="34.799999999999997" customHeight="1" x14ac:dyDescent="0.25">
      <c r="A7" s="366"/>
      <c r="B7" s="420" t="s">
        <v>171</v>
      </c>
      <c r="C7" s="420"/>
      <c r="D7" s="420"/>
      <c r="E7" s="550" t="s">
        <v>269</v>
      </c>
      <c r="F7" s="550"/>
      <c r="G7" s="550"/>
      <c r="H7" s="550"/>
      <c r="I7" s="550"/>
      <c r="J7" s="1"/>
      <c r="K7" s="1"/>
      <c r="L7" s="1"/>
    </row>
    <row r="8" spans="1:12" s="361" customFormat="1" ht="13.2" x14ac:dyDescent="0.25">
      <c r="A8" s="366"/>
      <c r="B8" s="367"/>
      <c r="C8" s="367"/>
      <c r="D8" s="367"/>
      <c r="E8" s="368"/>
      <c r="F8" s="368"/>
      <c r="G8" s="368"/>
      <c r="H8" s="368"/>
      <c r="I8" s="368"/>
      <c r="J8" s="1"/>
      <c r="K8" s="1"/>
      <c r="L8" s="1"/>
    </row>
    <row r="9" spans="1:12" s="361" customFormat="1" ht="25.5" customHeight="1" x14ac:dyDescent="0.2">
      <c r="A9" s="366"/>
      <c r="B9" s="127" t="s">
        <v>140</v>
      </c>
      <c r="C9" s="127"/>
      <c r="D9" s="127"/>
      <c r="E9" s="289" t="s">
        <v>210</v>
      </c>
      <c r="F9" s="289"/>
      <c r="G9" s="276" t="s">
        <v>243</v>
      </c>
      <c r="H9" s="276"/>
      <c r="I9" s="286" t="s">
        <v>270</v>
      </c>
      <c r="J9" s="368"/>
      <c r="K9" s="360"/>
    </row>
    <row r="10" spans="1:12" x14ac:dyDescent="0.2">
      <c r="A10" s="356"/>
      <c r="B10" s="357"/>
      <c r="C10" s="357"/>
      <c r="D10" s="357"/>
      <c r="E10" s="356"/>
      <c r="F10" s="356"/>
      <c r="G10" s="356"/>
      <c r="H10" s="358"/>
      <c r="I10" s="356"/>
      <c r="J10" s="356"/>
    </row>
    <row r="11" spans="1:12" ht="16.8" customHeight="1" x14ac:dyDescent="0.25">
      <c r="A11" s="356"/>
      <c r="B11" s="520" t="s">
        <v>103</v>
      </c>
      <c r="C11" s="520"/>
      <c r="D11" s="520"/>
      <c r="E11" s="520"/>
      <c r="F11" s="520"/>
      <c r="G11" s="520"/>
      <c r="H11" s="520"/>
      <c r="I11" s="520"/>
      <c r="J11" s="1"/>
    </row>
    <row r="12" spans="1:12" s="370" customFormat="1" ht="14.4" customHeight="1" x14ac:dyDescent="0.25">
      <c r="A12" s="369"/>
      <c r="B12" s="588" t="s">
        <v>313</v>
      </c>
      <c r="C12" s="588"/>
      <c r="D12" s="520" t="s">
        <v>102</v>
      </c>
      <c r="E12" s="521" t="s">
        <v>144</v>
      </c>
      <c r="F12" s="521"/>
      <c r="G12" s="521"/>
      <c r="H12" s="521"/>
      <c r="I12" s="521"/>
      <c r="J12" s="1"/>
      <c r="K12" s="369"/>
    </row>
    <row r="13" spans="1:12" ht="16.8" customHeight="1" x14ac:dyDescent="0.25">
      <c r="A13" s="356"/>
      <c r="B13" s="588"/>
      <c r="C13" s="588"/>
      <c r="D13" s="520"/>
      <c r="E13" s="330">
        <f>'[1]7.Conc. PM10 y VM'!$E12</f>
        <v>44025.694444444445</v>
      </c>
      <c r="F13" s="330">
        <f>'[1]7.Conc. PM10 y VM'!$E13</f>
        <v>44026.65625</v>
      </c>
      <c r="G13" s="330">
        <f>'[1]7.Conc. PM10 y VM'!$E14</f>
        <v>44027.618055555555</v>
      </c>
      <c r="H13" s="330">
        <f>'[1]7.Conc. PM10 y VM'!$E15</f>
        <v>44028.579861111109</v>
      </c>
      <c r="I13" s="330">
        <f>'[1]7.Conc. PM10 y VM'!$E16</f>
        <v>44029.541666666664</v>
      </c>
      <c r="J13" s="1"/>
    </row>
    <row r="14" spans="1:12" ht="13.2" x14ac:dyDescent="0.25">
      <c r="A14" s="356"/>
      <c r="B14" s="371" t="s">
        <v>101</v>
      </c>
      <c r="C14" s="372" t="s">
        <v>100</v>
      </c>
      <c r="D14" s="373" t="s">
        <v>130</v>
      </c>
      <c r="E14" s="374" t="s">
        <v>314</v>
      </c>
      <c r="F14" s="374">
        <v>0.35709999999999997</v>
      </c>
      <c r="G14" s="374">
        <v>0.17949999999999999</v>
      </c>
      <c r="H14" s="374">
        <v>0.2336</v>
      </c>
      <c r="I14" s="374">
        <v>0.47089999999999999</v>
      </c>
      <c r="J14" s="1"/>
    </row>
    <row r="15" spans="1:12" ht="13.2" x14ac:dyDescent="0.25">
      <c r="A15" s="356"/>
      <c r="B15" s="371" t="s">
        <v>99</v>
      </c>
      <c r="C15" s="372" t="s">
        <v>98</v>
      </c>
      <c r="D15" s="373" t="s">
        <v>130</v>
      </c>
      <c r="E15" s="374">
        <v>50.79</v>
      </c>
      <c r="F15" s="374">
        <v>60.69</v>
      </c>
      <c r="G15" s="374">
        <v>65.180000000000007</v>
      </c>
      <c r="H15" s="374">
        <v>63.77</v>
      </c>
      <c r="I15" s="374">
        <v>56.41</v>
      </c>
      <c r="J15" s="1"/>
    </row>
    <row r="16" spans="1:12" ht="13.2" x14ac:dyDescent="0.25">
      <c r="A16" s="356"/>
      <c r="B16" s="371" t="s">
        <v>141</v>
      </c>
      <c r="C16" s="372" t="s">
        <v>97</v>
      </c>
      <c r="D16" s="373" t="s">
        <v>130</v>
      </c>
      <c r="E16" s="374">
        <v>3.258</v>
      </c>
      <c r="F16" s="374">
        <v>5.016</v>
      </c>
      <c r="G16" s="374">
        <v>3.153</v>
      </c>
      <c r="H16" s="374">
        <v>5.8609999999999998</v>
      </c>
      <c r="I16" s="374">
        <v>16.73</v>
      </c>
      <c r="J16" s="1"/>
    </row>
    <row r="17" spans="1:10" ht="13.2" x14ac:dyDescent="0.25">
      <c r="A17" s="356"/>
      <c r="B17" s="371" t="s">
        <v>105</v>
      </c>
      <c r="C17" s="372" t="s">
        <v>117</v>
      </c>
      <c r="D17" s="373" t="s">
        <v>130</v>
      </c>
      <c r="E17" s="374">
        <v>2.37</v>
      </c>
      <c r="F17" s="374">
        <v>2.25</v>
      </c>
      <c r="G17" s="374">
        <v>6.06</v>
      </c>
      <c r="H17" s="374">
        <v>3.09</v>
      </c>
      <c r="I17" s="374">
        <v>3.61</v>
      </c>
      <c r="J17" s="1"/>
    </row>
    <row r="18" spans="1:10" ht="13.2" x14ac:dyDescent="0.25">
      <c r="A18" s="356"/>
      <c r="B18" s="371" t="s">
        <v>96</v>
      </c>
      <c r="C18" s="372" t="s">
        <v>95</v>
      </c>
      <c r="D18" s="373" t="s">
        <v>130</v>
      </c>
      <c r="E18" s="374">
        <v>8.7550000000000008</v>
      </c>
      <c r="F18" s="374">
        <v>7.0289999999999999</v>
      </c>
      <c r="G18" s="374">
        <v>6.6550000000000002</v>
      </c>
      <c r="H18" s="374">
        <v>7.7770000000000001</v>
      </c>
      <c r="I18" s="374">
        <v>5.0270000000000001</v>
      </c>
      <c r="J18" s="1"/>
    </row>
    <row r="19" spans="1:10" ht="13.2" x14ac:dyDescent="0.25">
      <c r="A19" s="356"/>
      <c r="B19" s="371" t="s">
        <v>94</v>
      </c>
      <c r="C19" s="372" t="s">
        <v>93</v>
      </c>
      <c r="D19" s="373" t="s">
        <v>130</v>
      </c>
      <c r="E19" s="374" t="s">
        <v>315</v>
      </c>
      <c r="F19" s="374" t="s">
        <v>315</v>
      </c>
      <c r="G19" s="374" t="s">
        <v>315</v>
      </c>
      <c r="H19" s="374" t="s">
        <v>315</v>
      </c>
      <c r="I19" s="374" t="s">
        <v>315</v>
      </c>
      <c r="J19" s="1"/>
    </row>
    <row r="20" spans="1:10" ht="13.2" x14ac:dyDescent="0.25">
      <c r="A20" s="356"/>
      <c r="B20" s="371" t="s">
        <v>104</v>
      </c>
      <c r="C20" s="372" t="s">
        <v>116</v>
      </c>
      <c r="D20" s="373" t="s">
        <v>130</v>
      </c>
      <c r="E20" s="374">
        <v>0.29809999999999998</v>
      </c>
      <c r="F20" s="374">
        <v>0.51339999999999997</v>
      </c>
      <c r="G20" s="374">
        <v>0.4037</v>
      </c>
      <c r="H20" s="374">
        <v>0.61619999999999997</v>
      </c>
      <c r="I20" s="374">
        <v>1.47</v>
      </c>
      <c r="J20" s="1"/>
    </row>
    <row r="21" spans="1:10" ht="13.2" x14ac:dyDescent="0.25">
      <c r="A21" s="356"/>
      <c r="B21" s="371" t="s">
        <v>106</v>
      </c>
      <c r="C21" s="372" t="s">
        <v>119</v>
      </c>
      <c r="D21" s="373" t="s">
        <v>130</v>
      </c>
      <c r="E21" s="374">
        <v>472.7</v>
      </c>
      <c r="F21" s="374">
        <v>609.70000000000005</v>
      </c>
      <c r="G21" s="374">
        <v>476.5</v>
      </c>
      <c r="H21" s="374">
        <v>505.8</v>
      </c>
      <c r="I21" s="374">
        <v>513.9</v>
      </c>
      <c r="J21" s="1"/>
    </row>
    <row r="22" spans="1:10" ht="13.2" x14ac:dyDescent="0.25">
      <c r="A22" s="356"/>
      <c r="B22" s="371" t="s">
        <v>92</v>
      </c>
      <c r="C22" s="372" t="s">
        <v>91</v>
      </c>
      <c r="D22" s="373" t="s">
        <v>130</v>
      </c>
      <c r="E22" s="374">
        <v>0.25600000000000001</v>
      </c>
      <c r="F22" s="374">
        <v>0.60699999999999998</v>
      </c>
      <c r="G22" s="374">
        <v>0.68300000000000005</v>
      </c>
      <c r="H22" s="374">
        <v>0.73499999999999999</v>
      </c>
      <c r="I22" s="374">
        <v>0.63600000000000001</v>
      </c>
      <c r="J22" s="1"/>
    </row>
    <row r="23" spans="1:10" ht="13.2" x14ac:dyDescent="0.25">
      <c r="A23" s="356"/>
      <c r="B23" s="371" t="s">
        <v>90</v>
      </c>
      <c r="C23" s="372" t="s">
        <v>89</v>
      </c>
      <c r="D23" s="373" t="s">
        <v>130</v>
      </c>
      <c r="E23" s="374">
        <v>0.54100000000000004</v>
      </c>
      <c r="F23" s="374">
        <v>0.40799999999999997</v>
      </c>
      <c r="G23" s="374">
        <v>0.39700000000000002</v>
      </c>
      <c r="H23" s="374">
        <v>0.5</v>
      </c>
      <c r="I23" s="374">
        <v>0.46800000000000003</v>
      </c>
      <c r="J23" s="1"/>
    </row>
    <row r="24" spans="1:10" ht="13.2" x14ac:dyDescent="0.25">
      <c r="A24" s="356"/>
      <c r="B24" s="371" t="s">
        <v>88</v>
      </c>
      <c r="C24" s="372" t="s">
        <v>87</v>
      </c>
      <c r="D24" s="373" t="s">
        <v>130</v>
      </c>
      <c r="E24" s="374">
        <v>15.83</v>
      </c>
      <c r="F24" s="374">
        <v>24.65</v>
      </c>
      <c r="G24" s="374">
        <v>20.94</v>
      </c>
      <c r="H24" s="374">
        <v>20.32</v>
      </c>
      <c r="I24" s="374">
        <v>14.67</v>
      </c>
      <c r="J24" s="1"/>
    </row>
    <row r="25" spans="1:10" ht="13.2" x14ac:dyDescent="0.25">
      <c r="A25" s="356"/>
      <c r="B25" s="371" t="s">
        <v>86</v>
      </c>
      <c r="C25" s="372" t="s">
        <v>85</v>
      </c>
      <c r="D25" s="373" t="s">
        <v>130</v>
      </c>
      <c r="E25" s="374">
        <v>38.24</v>
      </c>
      <c r="F25" s="374">
        <v>36.49</v>
      </c>
      <c r="G25" s="374">
        <v>44.44</v>
      </c>
      <c r="H25" s="374">
        <v>37.39</v>
      </c>
      <c r="I25" s="374">
        <v>58.86</v>
      </c>
      <c r="J25" s="1"/>
    </row>
    <row r="26" spans="1:10" ht="13.2" x14ac:dyDescent="0.25">
      <c r="A26" s="356"/>
      <c r="B26" s="371" t="s">
        <v>109</v>
      </c>
      <c r="C26" s="372" t="s">
        <v>122</v>
      </c>
      <c r="D26" s="373" t="s">
        <v>130</v>
      </c>
      <c r="E26" s="374">
        <v>236.2</v>
      </c>
      <c r="F26" s="374">
        <v>379.2</v>
      </c>
      <c r="G26" s="374">
        <v>343.8</v>
      </c>
      <c r="H26" s="374">
        <v>335.3</v>
      </c>
      <c r="I26" s="374">
        <v>270.39999999999998</v>
      </c>
      <c r="J26" s="1"/>
    </row>
    <row r="27" spans="1:10" ht="13.2" x14ac:dyDescent="0.25">
      <c r="A27" s="356"/>
      <c r="B27" s="371" t="s">
        <v>67</v>
      </c>
      <c r="C27" s="372" t="s">
        <v>66</v>
      </c>
      <c r="D27" s="373" t="s">
        <v>130</v>
      </c>
      <c r="E27" s="374" t="s">
        <v>316</v>
      </c>
      <c r="F27" s="374" t="s">
        <v>316</v>
      </c>
      <c r="G27" s="374" t="s">
        <v>316</v>
      </c>
      <c r="H27" s="374" t="s">
        <v>316</v>
      </c>
      <c r="I27" s="374">
        <v>0.28100000000000003</v>
      </c>
      <c r="J27" s="1"/>
    </row>
    <row r="28" spans="1:10" ht="13.2" x14ac:dyDescent="0.25">
      <c r="A28" s="356"/>
      <c r="B28" s="371" t="s">
        <v>112</v>
      </c>
      <c r="C28" s="372" t="s">
        <v>125</v>
      </c>
      <c r="D28" s="373" t="s">
        <v>130</v>
      </c>
      <c r="E28" s="374">
        <v>104</v>
      </c>
      <c r="F28" s="374">
        <v>121.1</v>
      </c>
      <c r="G28" s="374">
        <v>139.1</v>
      </c>
      <c r="H28" s="374">
        <v>100.8</v>
      </c>
      <c r="I28" s="374">
        <v>95.1</v>
      </c>
      <c r="J28" s="1"/>
    </row>
    <row r="29" spans="1:10" ht="13.2" x14ac:dyDescent="0.25">
      <c r="A29" s="356"/>
      <c r="B29" s="371" t="s">
        <v>110</v>
      </c>
      <c r="C29" s="372" t="s">
        <v>123</v>
      </c>
      <c r="D29" s="373" t="s">
        <v>130</v>
      </c>
      <c r="E29" s="374" t="s">
        <v>317</v>
      </c>
      <c r="F29" s="374" t="s">
        <v>317</v>
      </c>
      <c r="G29" s="374" t="s">
        <v>317</v>
      </c>
      <c r="H29" s="374" t="s">
        <v>317</v>
      </c>
      <c r="I29" s="374" t="s">
        <v>317</v>
      </c>
      <c r="J29" s="1"/>
    </row>
    <row r="30" spans="1:10" ht="13.2" x14ac:dyDescent="0.25">
      <c r="A30" s="356"/>
      <c r="B30" s="371" t="s">
        <v>111</v>
      </c>
      <c r="C30" s="372" t="s">
        <v>124</v>
      </c>
      <c r="D30" s="373" t="s">
        <v>130</v>
      </c>
      <c r="E30" s="374">
        <v>50.1</v>
      </c>
      <c r="F30" s="374">
        <v>48.4</v>
      </c>
      <c r="G30" s="374">
        <v>52.5</v>
      </c>
      <c r="H30" s="374">
        <v>48.9</v>
      </c>
      <c r="I30" s="374">
        <v>53</v>
      </c>
      <c r="J30" s="1"/>
    </row>
    <row r="31" spans="1:10" ht="13.2" x14ac:dyDescent="0.25">
      <c r="A31" s="356"/>
      <c r="B31" s="371" t="s">
        <v>84</v>
      </c>
      <c r="C31" s="372" t="s">
        <v>83</v>
      </c>
      <c r="D31" s="373" t="s">
        <v>130</v>
      </c>
      <c r="E31" s="374">
        <v>5.5549999999999997</v>
      </c>
      <c r="F31" s="374">
        <v>7.4930000000000003</v>
      </c>
      <c r="G31" s="374">
        <v>7.423</v>
      </c>
      <c r="H31" s="374">
        <v>6.806</v>
      </c>
      <c r="I31" s="374">
        <v>7.5519999999999996</v>
      </c>
      <c r="J31" s="1"/>
    </row>
    <row r="32" spans="1:10" ht="13.2" x14ac:dyDescent="0.25">
      <c r="A32" s="356"/>
      <c r="B32" s="371" t="s">
        <v>82</v>
      </c>
      <c r="C32" s="372" t="s">
        <v>81</v>
      </c>
      <c r="D32" s="373" t="s">
        <v>130</v>
      </c>
      <c r="E32" s="374">
        <v>1.516</v>
      </c>
      <c r="F32" s="374">
        <v>1.41</v>
      </c>
      <c r="G32" s="374">
        <v>2.0150000000000001</v>
      </c>
      <c r="H32" s="374">
        <v>1.752</v>
      </c>
      <c r="I32" s="374">
        <v>1.5720000000000001</v>
      </c>
      <c r="J32" s="1"/>
    </row>
    <row r="33" spans="1:10" ht="13.2" x14ac:dyDescent="0.25">
      <c r="A33" s="356"/>
      <c r="B33" s="371" t="s">
        <v>114</v>
      </c>
      <c r="C33" s="372" t="s">
        <v>127</v>
      </c>
      <c r="D33" s="373" t="s">
        <v>130</v>
      </c>
      <c r="E33" s="374" t="s">
        <v>318</v>
      </c>
      <c r="F33" s="374" t="s">
        <v>318</v>
      </c>
      <c r="G33" s="374" t="s">
        <v>318</v>
      </c>
      <c r="H33" s="374" t="s">
        <v>318</v>
      </c>
      <c r="I33" s="374" t="s">
        <v>318</v>
      </c>
      <c r="J33" s="1"/>
    </row>
    <row r="34" spans="1:10" ht="13.2" x14ac:dyDescent="0.25">
      <c r="A34" s="356"/>
      <c r="B34" s="371" t="s">
        <v>143</v>
      </c>
      <c r="C34" s="372" t="s">
        <v>80</v>
      </c>
      <c r="D34" s="373" t="s">
        <v>130</v>
      </c>
      <c r="E34" s="374">
        <v>2.25</v>
      </c>
      <c r="F34" s="374">
        <v>2.254</v>
      </c>
      <c r="G34" s="374">
        <v>2.3540000000000001</v>
      </c>
      <c r="H34" s="374">
        <v>2.3420000000000001</v>
      </c>
      <c r="I34" s="374">
        <v>2.246</v>
      </c>
      <c r="J34" s="1"/>
    </row>
    <row r="35" spans="1:10" ht="13.2" x14ac:dyDescent="0.25">
      <c r="A35" s="356"/>
      <c r="B35" s="371" t="s">
        <v>319</v>
      </c>
      <c r="C35" s="372" t="s">
        <v>118</v>
      </c>
      <c r="D35" s="373" t="s">
        <v>130</v>
      </c>
      <c r="E35" s="374">
        <v>288.2</v>
      </c>
      <c r="F35" s="374">
        <v>262</v>
      </c>
      <c r="G35" s="374">
        <v>318.89999999999998</v>
      </c>
      <c r="H35" s="374">
        <v>238.7</v>
      </c>
      <c r="I35" s="374">
        <v>238.3</v>
      </c>
      <c r="J35" s="1"/>
    </row>
    <row r="36" spans="1:10" ht="13.2" x14ac:dyDescent="0.25">
      <c r="A36" s="356"/>
      <c r="B36" s="371" t="s">
        <v>79</v>
      </c>
      <c r="C36" s="372" t="s">
        <v>78</v>
      </c>
      <c r="D36" s="373" t="s">
        <v>130</v>
      </c>
      <c r="E36" s="374">
        <v>8.3989999999999991</v>
      </c>
      <c r="F36" s="374">
        <v>23.69</v>
      </c>
      <c r="G36" s="374">
        <v>21.45</v>
      </c>
      <c r="H36" s="374">
        <v>25.16</v>
      </c>
      <c r="I36" s="374">
        <v>25.82</v>
      </c>
      <c r="J36" s="1"/>
    </row>
    <row r="37" spans="1:10" ht="13.2" x14ac:dyDescent="0.25">
      <c r="A37" s="356"/>
      <c r="B37" s="371" t="s">
        <v>77</v>
      </c>
      <c r="C37" s="372" t="s">
        <v>76</v>
      </c>
      <c r="D37" s="373" t="s">
        <v>130</v>
      </c>
      <c r="E37" s="374">
        <v>0.81399999999999995</v>
      </c>
      <c r="F37" s="374">
        <v>1.036</v>
      </c>
      <c r="G37" s="374">
        <v>0.92500000000000004</v>
      </c>
      <c r="H37" s="374">
        <v>1.82</v>
      </c>
      <c r="I37" s="374">
        <v>3.9009999999999998</v>
      </c>
      <c r="J37" s="1"/>
    </row>
    <row r="38" spans="1:10" ht="13.2" x14ac:dyDescent="0.25">
      <c r="A38" s="356"/>
      <c r="B38" s="371" t="s">
        <v>75</v>
      </c>
      <c r="C38" s="372" t="s">
        <v>74</v>
      </c>
      <c r="D38" s="373" t="s">
        <v>130</v>
      </c>
      <c r="E38" s="374" t="s">
        <v>320</v>
      </c>
      <c r="F38" s="374" t="s">
        <v>320</v>
      </c>
      <c r="G38" s="374" t="s">
        <v>320</v>
      </c>
      <c r="H38" s="374" t="s">
        <v>320</v>
      </c>
      <c r="I38" s="374" t="s">
        <v>320</v>
      </c>
      <c r="J38" s="1"/>
    </row>
    <row r="39" spans="1:10" ht="13.2" x14ac:dyDescent="0.25">
      <c r="A39" s="356"/>
      <c r="B39" s="371" t="s">
        <v>113</v>
      </c>
      <c r="C39" s="372" t="s">
        <v>126</v>
      </c>
      <c r="D39" s="373" t="s">
        <v>130</v>
      </c>
      <c r="E39" s="374">
        <v>129.9</v>
      </c>
      <c r="F39" s="374">
        <v>105.9</v>
      </c>
      <c r="G39" s="374">
        <v>203.5</v>
      </c>
      <c r="H39" s="374" t="s">
        <v>321</v>
      </c>
      <c r="I39" s="374" t="s">
        <v>321</v>
      </c>
      <c r="J39" s="1"/>
    </row>
    <row r="40" spans="1:10" ht="13.2" x14ac:dyDescent="0.25">
      <c r="A40" s="356"/>
      <c r="B40" s="371" t="s">
        <v>107</v>
      </c>
      <c r="C40" s="372" t="s">
        <v>120</v>
      </c>
      <c r="D40" s="373" t="s">
        <v>130</v>
      </c>
      <c r="E40" s="374">
        <v>0.126</v>
      </c>
      <c r="F40" s="374">
        <v>0.33500000000000002</v>
      </c>
      <c r="G40" s="374">
        <v>0.96099999999999997</v>
      </c>
      <c r="H40" s="374">
        <v>0.32900000000000001</v>
      </c>
      <c r="I40" s="374">
        <v>0.55900000000000005</v>
      </c>
      <c r="J40" s="1"/>
    </row>
    <row r="41" spans="1:10" ht="13.2" x14ac:dyDescent="0.25">
      <c r="A41" s="356"/>
      <c r="B41" s="371" t="s">
        <v>108</v>
      </c>
      <c r="C41" s="372" t="s">
        <v>121</v>
      </c>
      <c r="D41" s="373" t="s">
        <v>130</v>
      </c>
      <c r="E41" s="374">
        <v>1.6659999999999999</v>
      </c>
      <c r="F41" s="374">
        <v>1.915</v>
      </c>
      <c r="G41" s="374">
        <v>1.6279999999999999</v>
      </c>
      <c r="H41" s="374">
        <v>1.4990000000000001</v>
      </c>
      <c r="I41" s="374">
        <v>1.5309999999999999</v>
      </c>
      <c r="J41" s="1"/>
    </row>
    <row r="42" spans="1:10" ht="13.2" x14ac:dyDescent="0.25">
      <c r="A42" s="356"/>
      <c r="B42" s="371" t="s">
        <v>115</v>
      </c>
      <c r="C42" s="372" t="s">
        <v>128</v>
      </c>
      <c r="D42" s="373" t="s">
        <v>130</v>
      </c>
      <c r="E42" s="374">
        <v>1.38</v>
      </c>
      <c r="F42" s="374">
        <v>1.49</v>
      </c>
      <c r="G42" s="374">
        <v>2.16</v>
      </c>
      <c r="H42" s="374">
        <v>1.73</v>
      </c>
      <c r="I42" s="374">
        <v>1.67</v>
      </c>
      <c r="J42" s="1"/>
    </row>
    <row r="43" spans="1:10" ht="13.2" x14ac:dyDescent="0.25">
      <c r="A43" s="356"/>
      <c r="B43" s="371" t="s">
        <v>73</v>
      </c>
      <c r="C43" s="372" t="s">
        <v>72</v>
      </c>
      <c r="D43" s="373" t="s">
        <v>130</v>
      </c>
      <c r="E43" s="374" t="s">
        <v>322</v>
      </c>
      <c r="F43" s="374" t="s">
        <v>322</v>
      </c>
      <c r="G43" s="374" t="s">
        <v>322</v>
      </c>
      <c r="H43" s="374" t="s">
        <v>322</v>
      </c>
      <c r="I43" s="374" t="s">
        <v>322</v>
      </c>
      <c r="J43" s="1"/>
    </row>
    <row r="44" spans="1:10" ht="13.2" x14ac:dyDescent="0.25">
      <c r="A44" s="356"/>
      <c r="B44" s="371" t="s">
        <v>234</v>
      </c>
      <c r="C44" s="372" t="s">
        <v>235</v>
      </c>
      <c r="D44" s="373" t="s">
        <v>130</v>
      </c>
      <c r="E44" s="374" t="s">
        <v>323</v>
      </c>
      <c r="F44" s="374" t="s">
        <v>323</v>
      </c>
      <c r="G44" s="374" t="s">
        <v>323</v>
      </c>
      <c r="H44" s="374" t="s">
        <v>323</v>
      </c>
      <c r="I44" s="374" t="s">
        <v>323</v>
      </c>
      <c r="J44" s="1"/>
    </row>
    <row r="45" spans="1:10" ht="13.2" x14ac:dyDescent="0.25">
      <c r="A45" s="356"/>
      <c r="B45" s="371" t="s">
        <v>71</v>
      </c>
      <c r="C45" s="372" t="s">
        <v>70</v>
      </c>
      <c r="D45" s="373" t="s">
        <v>130</v>
      </c>
      <c r="E45" s="374">
        <v>0.2</v>
      </c>
      <c r="F45" s="374">
        <v>0.23200000000000001</v>
      </c>
      <c r="G45" s="374">
        <v>0.23699999999999999</v>
      </c>
      <c r="H45" s="374">
        <v>0.24</v>
      </c>
      <c r="I45" s="374">
        <v>0.192</v>
      </c>
      <c r="J45" s="1"/>
    </row>
    <row r="46" spans="1:10" ht="13.2" x14ac:dyDescent="0.25">
      <c r="A46" s="356"/>
      <c r="B46" s="371" t="s">
        <v>69</v>
      </c>
      <c r="C46" s="372" t="s">
        <v>68</v>
      </c>
      <c r="D46" s="373" t="s">
        <v>130</v>
      </c>
      <c r="E46" s="374">
        <v>27.49</v>
      </c>
      <c r="F46" s="374">
        <v>78.12</v>
      </c>
      <c r="G46" s="374">
        <v>71.28</v>
      </c>
      <c r="H46" s="374">
        <v>75.64</v>
      </c>
      <c r="I46" s="374">
        <v>63.25</v>
      </c>
      <c r="J46" s="1"/>
    </row>
    <row r="47" spans="1:10" ht="4.5" customHeight="1" x14ac:dyDescent="0.2">
      <c r="A47" s="356"/>
      <c r="B47" s="375"/>
      <c r="C47" s="376"/>
      <c r="D47" s="357"/>
      <c r="E47" s="375"/>
      <c r="F47" s="377"/>
      <c r="G47" s="375"/>
      <c r="H47" s="375"/>
      <c r="I47" s="375"/>
      <c r="J47" s="375"/>
    </row>
    <row r="48" spans="1:10" ht="12" x14ac:dyDescent="0.2">
      <c r="A48" s="356"/>
      <c r="B48" s="378" t="s">
        <v>297</v>
      </c>
      <c r="C48" s="356"/>
      <c r="D48" s="357"/>
      <c r="E48" s="379"/>
      <c r="F48" s="356"/>
      <c r="G48" s="356"/>
      <c r="H48" s="358"/>
      <c r="I48" s="356"/>
      <c r="J48" s="356"/>
    </row>
    <row r="49" spans="1:22" x14ac:dyDescent="0.2">
      <c r="A49" s="356"/>
      <c r="B49" s="360" t="s">
        <v>324</v>
      </c>
      <c r="C49" s="376"/>
      <c r="D49" s="357"/>
      <c r="E49" s="356"/>
      <c r="F49" s="360"/>
      <c r="G49" s="380"/>
      <c r="H49" s="358"/>
      <c r="I49" s="356"/>
      <c r="J49" s="356"/>
    </row>
    <row r="50" spans="1:22" x14ac:dyDescent="0.2">
      <c r="A50" s="356"/>
      <c r="B50" s="360"/>
      <c r="C50" s="376"/>
      <c r="D50" s="357"/>
      <c r="E50" s="356"/>
      <c r="F50" s="360"/>
      <c r="G50" s="380"/>
      <c r="H50" s="358"/>
      <c r="I50" s="356"/>
      <c r="J50" s="356"/>
    </row>
    <row r="51" spans="1:22" x14ac:dyDescent="0.2">
      <c r="A51" s="356"/>
      <c r="B51" s="375"/>
      <c r="C51" s="376"/>
      <c r="D51" s="357"/>
      <c r="E51" s="380"/>
      <c r="F51" s="360"/>
      <c r="G51" s="380"/>
      <c r="H51" s="358"/>
      <c r="I51" s="356"/>
      <c r="J51" s="356"/>
    </row>
    <row r="52" spans="1:22" ht="21" customHeight="1" x14ac:dyDescent="0.25">
      <c r="A52" s="356"/>
      <c r="B52" s="461" t="s">
        <v>325</v>
      </c>
      <c r="C52" s="461"/>
      <c r="D52" s="461"/>
      <c r="E52" s="461"/>
      <c r="F52" s="461"/>
      <c r="G52" s="461"/>
      <c r="H52" s="461"/>
      <c r="I52" s="461"/>
      <c r="J52" s="461"/>
      <c r="L52"/>
      <c r="M52"/>
      <c r="N52"/>
      <c r="O52"/>
      <c r="P52"/>
      <c r="Q52"/>
      <c r="R52"/>
      <c r="S52"/>
      <c r="T52"/>
    </row>
    <row r="53" spans="1:22" s="370" customFormat="1" ht="16.05" customHeight="1" x14ac:dyDescent="0.25">
      <c r="A53" s="369"/>
      <c r="B53" s="588" t="s">
        <v>313</v>
      </c>
      <c r="C53" s="588"/>
      <c r="D53" s="520" t="s">
        <v>102</v>
      </c>
      <c r="E53" s="521" t="str">
        <f>E12</f>
        <v>Fecha</v>
      </c>
      <c r="F53" s="521"/>
      <c r="G53" s="521"/>
      <c r="H53" s="521"/>
      <c r="I53" s="521"/>
      <c r="J53" s="589" t="s">
        <v>326</v>
      </c>
      <c r="K53" s="369"/>
      <c r="L53"/>
      <c r="M53"/>
      <c r="N53"/>
      <c r="O53"/>
      <c r="P53"/>
      <c r="Q53"/>
      <c r="R53"/>
      <c r="S53"/>
      <c r="T53"/>
    </row>
    <row r="54" spans="1:22" ht="18" customHeight="1" x14ac:dyDescent="0.25">
      <c r="A54" s="356"/>
      <c r="B54" s="588"/>
      <c r="C54" s="588"/>
      <c r="D54" s="520"/>
      <c r="E54" s="330">
        <f>'[1]7.Conc. PM10 y VM'!$E12</f>
        <v>44025.694444444445</v>
      </c>
      <c r="F54" s="330">
        <f>'[1]7.Conc. PM10 y VM'!$E13</f>
        <v>44026.65625</v>
      </c>
      <c r="G54" s="330">
        <f>'[1]7.Conc. PM10 y VM'!$E14</f>
        <v>44027.618055555555</v>
      </c>
      <c r="H54" s="330">
        <f>'[1]7.Conc. PM10 y VM'!$E15</f>
        <v>44028.579861111109</v>
      </c>
      <c r="I54" s="330">
        <f>'[1]7.Conc. PM10 y VM'!$E16</f>
        <v>44029.541666666664</v>
      </c>
      <c r="J54" s="589"/>
      <c r="L54"/>
      <c r="M54"/>
      <c r="N54"/>
      <c r="O54"/>
      <c r="P54"/>
      <c r="Q54"/>
      <c r="R54"/>
      <c r="S54"/>
      <c r="T54"/>
    </row>
    <row r="55" spans="1:22" s="370" customFormat="1" ht="18" customHeight="1" x14ac:dyDescent="0.25">
      <c r="A55" s="369"/>
      <c r="B55" s="521" t="s">
        <v>328</v>
      </c>
      <c r="C55" s="521"/>
      <c r="D55" s="521"/>
      <c r="E55" s="395">
        <f>'[1]7.Conc. PM10 y VM'!M12</f>
        <v>1002.3331252139216</v>
      </c>
      <c r="F55" s="395">
        <f>+'[1]7.Conc. PM10 y VM'!M13</f>
        <v>1003.0378997947947</v>
      </c>
      <c r="G55" s="395">
        <f>+'[1]7.Conc. PM10 y VM'!M14</f>
        <v>997.30942414696904</v>
      </c>
      <c r="H55" s="395">
        <f>+'[1]7.Conc. PM10 y VM'!M15</f>
        <v>994.69713105184258</v>
      </c>
      <c r="I55" s="395">
        <f>+'[1]7.Conc. PM10 y VM'!M16</f>
        <v>997.9326193125986</v>
      </c>
      <c r="J55" s="589"/>
      <c r="K55" s="369"/>
      <c r="L55"/>
      <c r="M55"/>
      <c r="N55"/>
      <c r="O55"/>
      <c r="P55"/>
      <c r="Q55"/>
      <c r="R55"/>
      <c r="S55"/>
      <c r="T55"/>
      <c r="U55" s="384"/>
      <c r="V55" s="384"/>
    </row>
    <row r="56" spans="1:22" ht="13.8" customHeight="1" x14ac:dyDescent="0.25">
      <c r="A56" s="356"/>
      <c r="B56" s="371" t="s">
        <v>101</v>
      </c>
      <c r="C56" s="372" t="s">
        <v>100</v>
      </c>
      <c r="D56" s="385" t="s">
        <v>329</v>
      </c>
      <c r="E56" s="386" t="s">
        <v>330</v>
      </c>
      <c r="F56" s="386">
        <v>3.5601845161888383E-4</v>
      </c>
      <c r="G56" s="386">
        <v>1.7998426130739931E-4</v>
      </c>
      <c r="H56" s="386">
        <v>2.348453541360672E-4</v>
      </c>
      <c r="I56" s="386">
        <v>4.718755463914667E-4</v>
      </c>
      <c r="J56" s="372">
        <v>1</v>
      </c>
      <c r="L56"/>
      <c r="M56"/>
      <c r="N56"/>
      <c r="O56"/>
      <c r="P56"/>
      <c r="Q56"/>
      <c r="R56"/>
      <c r="S56"/>
      <c r="T56"/>
      <c r="U56" s="384"/>
      <c r="V56" s="384"/>
    </row>
    <row r="57" spans="1:22" ht="13.8" customHeight="1" x14ac:dyDescent="0.25">
      <c r="A57" s="356"/>
      <c r="B57" s="371" t="s">
        <v>99</v>
      </c>
      <c r="C57" s="372" t="s">
        <v>98</v>
      </c>
      <c r="D57" s="385" t="s">
        <v>329</v>
      </c>
      <c r="E57" s="386">
        <v>5.0671776400844991E-2</v>
      </c>
      <c r="F57" s="386">
        <v>6.0506188263091738E-2</v>
      </c>
      <c r="G57" s="386">
        <v>6.5355844858029463E-2</v>
      </c>
      <c r="H57" s="386">
        <v>6.4109966751956363E-2</v>
      </c>
      <c r="I57" s="386">
        <v>5.6526862543942735E-2</v>
      </c>
      <c r="J57" s="372" t="s">
        <v>129</v>
      </c>
      <c r="L57"/>
      <c r="M57"/>
      <c r="N57"/>
      <c r="O57"/>
      <c r="P57"/>
      <c r="Q57"/>
      <c r="R57"/>
      <c r="S57"/>
      <c r="T57"/>
      <c r="U57" s="384"/>
      <c r="V57" s="384"/>
    </row>
    <row r="58" spans="1:22" ht="13.8" customHeight="1" x14ac:dyDescent="0.25">
      <c r="A58" s="356"/>
      <c r="B58" s="371" t="s">
        <v>141</v>
      </c>
      <c r="C58" s="372" t="s">
        <v>97</v>
      </c>
      <c r="D58" s="385" t="s">
        <v>329</v>
      </c>
      <c r="E58" s="386">
        <v>3.2504163716076586E-3</v>
      </c>
      <c r="F58" s="386">
        <v>5.0008080462624512E-3</v>
      </c>
      <c r="G58" s="386">
        <v>3.1615062724358219E-3</v>
      </c>
      <c r="H58" s="386">
        <v>5.8922458073265823E-3</v>
      </c>
      <c r="I58" s="386">
        <v>1.6764658932107109E-2</v>
      </c>
      <c r="J58" s="372">
        <v>0.3</v>
      </c>
      <c r="L58"/>
      <c r="M58"/>
      <c r="N58"/>
      <c r="O58"/>
      <c r="P58"/>
      <c r="Q58"/>
      <c r="R58"/>
      <c r="S58"/>
      <c r="T58"/>
      <c r="U58" s="384"/>
      <c r="V58" s="384"/>
    </row>
    <row r="59" spans="1:22" ht="13.8" customHeight="1" x14ac:dyDescent="0.25">
      <c r="A59" s="356"/>
      <c r="B59" s="371" t="s">
        <v>105</v>
      </c>
      <c r="C59" s="372" t="s">
        <v>117</v>
      </c>
      <c r="D59" s="385" t="s">
        <v>329</v>
      </c>
      <c r="E59" s="386">
        <v>2.364483364244982E-3</v>
      </c>
      <c r="F59" s="386">
        <v>2.2431854274502622E-3</v>
      </c>
      <c r="G59" s="386">
        <v>6.0763488775645667E-3</v>
      </c>
      <c r="H59" s="386">
        <v>3.1064732203786283E-3</v>
      </c>
      <c r="I59" s="386">
        <v>3.6174787056130701E-3</v>
      </c>
      <c r="J59" s="372">
        <v>120</v>
      </c>
      <c r="L59"/>
      <c r="M59"/>
      <c r="N59"/>
      <c r="O59"/>
      <c r="P59"/>
      <c r="Q59"/>
      <c r="R59"/>
      <c r="S59"/>
      <c r="T59"/>
      <c r="U59" s="384"/>
      <c r="V59" s="384"/>
    </row>
    <row r="60" spans="1:22" ht="13.8" customHeight="1" x14ac:dyDescent="0.25">
      <c r="A60" s="356"/>
      <c r="B60" s="371" t="s">
        <v>96</v>
      </c>
      <c r="C60" s="372" t="s">
        <v>95</v>
      </c>
      <c r="D60" s="385" t="s">
        <v>329</v>
      </c>
      <c r="E60" s="386">
        <v>8.7346210354281931E-3</v>
      </c>
      <c r="F60" s="386">
        <v>7.0077112753546191E-3</v>
      </c>
      <c r="G60" s="386">
        <v>6.6729540891406263E-3</v>
      </c>
      <c r="H60" s="386">
        <v>7.818460270189188E-3</v>
      </c>
      <c r="I60" s="386">
        <v>5.0374142529409707E-3</v>
      </c>
      <c r="J60" s="372" t="s">
        <v>129</v>
      </c>
      <c r="L60"/>
      <c r="M60"/>
      <c r="N60"/>
      <c r="O60"/>
      <c r="P60"/>
      <c r="Q60"/>
      <c r="R60"/>
      <c r="S60"/>
      <c r="T60"/>
      <c r="U60" s="384"/>
      <c r="V60" s="384"/>
    </row>
    <row r="61" spans="1:22" ht="13.8" customHeight="1" x14ac:dyDescent="0.25">
      <c r="A61" s="356"/>
      <c r="B61" s="371" t="s">
        <v>94</v>
      </c>
      <c r="C61" s="372" t="s">
        <v>93</v>
      </c>
      <c r="D61" s="385" t="s">
        <v>329</v>
      </c>
      <c r="E61" s="386" t="s">
        <v>330</v>
      </c>
      <c r="F61" s="386" t="s">
        <v>330</v>
      </c>
      <c r="G61" s="386" t="s">
        <v>330</v>
      </c>
      <c r="H61" s="386" t="s">
        <v>330</v>
      </c>
      <c r="I61" s="386" t="s">
        <v>330</v>
      </c>
      <c r="J61" s="372">
        <v>0.01</v>
      </c>
      <c r="L61"/>
      <c r="M61"/>
      <c r="N61"/>
      <c r="O61"/>
      <c r="P61"/>
      <c r="Q61"/>
      <c r="R61"/>
      <c r="S61"/>
      <c r="T61"/>
      <c r="U61" s="384"/>
      <c r="V61" s="384"/>
    </row>
    <row r="62" spans="1:22" ht="13.8" customHeight="1" x14ac:dyDescent="0.25">
      <c r="A62" s="356"/>
      <c r="B62" s="371" t="s">
        <v>104</v>
      </c>
      <c r="C62" s="372" t="s">
        <v>116</v>
      </c>
      <c r="D62" s="385" t="s">
        <v>329</v>
      </c>
      <c r="E62" s="386">
        <v>2.9740611429596164E-4</v>
      </c>
      <c r="F62" s="386">
        <v>5.1184506597909537E-4</v>
      </c>
      <c r="G62" s="386">
        <v>4.0478911582059667E-4</v>
      </c>
      <c r="H62" s="386">
        <v>6.1948504802501964E-4</v>
      </c>
      <c r="I62" s="386">
        <v>1.4730453454989509E-3</v>
      </c>
      <c r="J62" s="372" t="s">
        <v>129</v>
      </c>
      <c r="L62"/>
      <c r="M62"/>
      <c r="N62"/>
      <c r="O62"/>
      <c r="P62"/>
      <c r="Q62"/>
      <c r="R62"/>
      <c r="S62"/>
      <c r="T62"/>
      <c r="U62" s="384"/>
      <c r="V62" s="384"/>
    </row>
    <row r="63" spans="1:22" ht="13.8" customHeight="1" x14ac:dyDescent="0.25">
      <c r="A63" s="356"/>
      <c r="B63" s="371" t="s">
        <v>106</v>
      </c>
      <c r="C63" s="372" t="s">
        <v>119</v>
      </c>
      <c r="D63" s="385" t="s">
        <v>329</v>
      </c>
      <c r="E63" s="386">
        <v>0.4715996988517312</v>
      </c>
      <c r="F63" s="386">
        <v>0.60785340227396667</v>
      </c>
      <c r="G63" s="386">
        <v>0.47778551817813797</v>
      </c>
      <c r="H63" s="386">
        <v>0.50849649024838517</v>
      </c>
      <c r="I63" s="386">
        <v>0.51496462792647002</v>
      </c>
      <c r="J63" s="372" t="s">
        <v>129</v>
      </c>
      <c r="L63"/>
      <c r="M63"/>
      <c r="N63"/>
      <c r="O63"/>
      <c r="P63"/>
      <c r="Q63"/>
      <c r="R63"/>
      <c r="S63"/>
      <c r="T63"/>
      <c r="U63" s="384"/>
      <c r="V63" s="384"/>
    </row>
    <row r="64" spans="1:22" ht="13.8" customHeight="1" x14ac:dyDescent="0.25">
      <c r="A64" s="356"/>
      <c r="B64" s="371" t="s">
        <v>92</v>
      </c>
      <c r="C64" s="372" t="s">
        <v>91</v>
      </c>
      <c r="D64" s="385" t="s">
        <v>329</v>
      </c>
      <c r="E64" s="386">
        <v>2.5540411023068161E-4</v>
      </c>
      <c r="F64" s="386">
        <v>6.051615797610263E-4</v>
      </c>
      <c r="G64" s="386">
        <v>6.8484262101924087E-4</v>
      </c>
      <c r="H64" s="386">
        <v>7.3891838737161545E-4</v>
      </c>
      <c r="I64" s="386">
        <v>6.3731757805260739E-4</v>
      </c>
      <c r="J64" s="372">
        <v>2.5000000000000001E-2</v>
      </c>
      <c r="L64"/>
      <c r="M64"/>
      <c r="N64"/>
      <c r="O64"/>
      <c r="P64"/>
      <c r="Q64"/>
      <c r="R64"/>
      <c r="S64"/>
      <c r="T64"/>
      <c r="U64" s="384"/>
      <c r="V64" s="384"/>
    </row>
    <row r="65" spans="1:22" ht="13.8" customHeight="1" x14ac:dyDescent="0.25">
      <c r="A65" s="356"/>
      <c r="B65" s="371" t="s">
        <v>90</v>
      </c>
      <c r="C65" s="372" t="s">
        <v>89</v>
      </c>
      <c r="D65" s="385" t="s">
        <v>329</v>
      </c>
      <c r="E65" s="386">
        <v>5.3974071732343267E-4</v>
      </c>
      <c r="F65" s="386">
        <v>4.0676429084431423E-4</v>
      </c>
      <c r="G65" s="386">
        <v>3.9807104032889989E-4</v>
      </c>
      <c r="H65" s="386">
        <v>5.0266556964055479E-4</v>
      </c>
      <c r="I65" s="386">
        <v>4.68969538567013E-4</v>
      </c>
      <c r="J65" s="372">
        <v>0.1</v>
      </c>
      <c r="O65" s="1"/>
      <c r="P65" s="387"/>
      <c r="Q65" s="387"/>
      <c r="R65" s="384"/>
      <c r="S65" s="384"/>
      <c r="T65" s="384"/>
      <c r="U65" s="384"/>
      <c r="V65" s="384"/>
    </row>
    <row r="66" spans="1:22" ht="13.8" customHeight="1" x14ac:dyDescent="0.25">
      <c r="A66" s="356"/>
      <c r="B66" s="371" t="s">
        <v>88</v>
      </c>
      <c r="C66" s="372" t="s">
        <v>87</v>
      </c>
      <c r="D66" s="385" t="s">
        <v>329</v>
      </c>
      <c r="E66" s="386">
        <v>1.5793152597467539E-2</v>
      </c>
      <c r="F66" s="386">
        <v>2.4575342571843985E-2</v>
      </c>
      <c r="G66" s="386">
        <v>2.0996492656138951E-2</v>
      </c>
      <c r="H66" s="386">
        <v>2.0428328750192147E-2</v>
      </c>
      <c r="I66" s="386">
        <v>1.4700391305081368E-2</v>
      </c>
      <c r="J66" s="372">
        <v>0.5</v>
      </c>
      <c r="O66" s="1"/>
      <c r="P66" s="387"/>
      <c r="Q66" s="387"/>
      <c r="R66" s="384"/>
      <c r="S66" s="384"/>
      <c r="T66" s="384"/>
      <c r="U66" s="384"/>
      <c r="V66" s="384"/>
    </row>
    <row r="67" spans="1:22" ht="13.8" customHeight="1" x14ac:dyDescent="0.25">
      <c r="A67" s="356"/>
      <c r="B67" s="371" t="s">
        <v>86</v>
      </c>
      <c r="C67" s="372" t="s">
        <v>85</v>
      </c>
      <c r="D67" s="385" t="s">
        <v>329</v>
      </c>
      <c r="E67" s="386">
        <v>3.8150988965708066E-2</v>
      </c>
      <c r="F67" s="386">
        <v>3.6379482776737811E-2</v>
      </c>
      <c r="G67" s="386">
        <v>4.4559891768806821E-2</v>
      </c>
      <c r="H67" s="386">
        <v>3.7589331297720685E-2</v>
      </c>
      <c r="I67" s="386">
        <v>5.8981938119774327E-2</v>
      </c>
      <c r="J67" s="372">
        <v>50</v>
      </c>
      <c r="M67" s="355"/>
      <c r="N67" s="355"/>
      <c r="O67" s="1"/>
      <c r="P67" s="387"/>
      <c r="Q67" s="387"/>
      <c r="R67" s="384"/>
      <c r="S67" s="384"/>
      <c r="T67" s="384"/>
      <c r="U67" s="384"/>
      <c r="V67" s="384"/>
    </row>
    <row r="68" spans="1:22" ht="13.8" customHeight="1" x14ac:dyDescent="0.25">
      <c r="A68" s="356"/>
      <c r="B68" s="371" t="s">
        <v>109</v>
      </c>
      <c r="C68" s="372" t="s">
        <v>122</v>
      </c>
      <c r="D68" s="385" t="s">
        <v>329</v>
      </c>
      <c r="E68" s="386">
        <v>0.23565019858002731</v>
      </c>
      <c r="F68" s="386">
        <v>0.37805151737295084</v>
      </c>
      <c r="G68" s="386">
        <v>0.34472751552915815</v>
      </c>
      <c r="H68" s="386">
        <v>0.33708753100095601</v>
      </c>
      <c r="I68" s="386">
        <v>0.27096017783871862</v>
      </c>
      <c r="J68" s="372">
        <v>4</v>
      </c>
      <c r="M68" s="355"/>
      <c r="N68" s="355"/>
      <c r="O68" s="1"/>
      <c r="P68" s="387"/>
      <c r="Q68" s="387"/>
      <c r="R68" s="384"/>
      <c r="S68" s="384"/>
      <c r="T68" s="384"/>
      <c r="U68" s="384"/>
      <c r="V68" s="384"/>
    </row>
    <row r="69" spans="1:22" ht="13.8" customHeight="1" x14ac:dyDescent="0.25">
      <c r="A69" s="356"/>
      <c r="B69" s="371" t="s">
        <v>67</v>
      </c>
      <c r="C69" s="372" t="s">
        <v>66</v>
      </c>
      <c r="D69" s="385" t="s">
        <v>329</v>
      </c>
      <c r="E69" s="386" t="s">
        <v>330</v>
      </c>
      <c r="F69" s="386" t="s">
        <v>330</v>
      </c>
      <c r="G69" s="386" t="s">
        <v>330</v>
      </c>
      <c r="H69" s="386" t="s">
        <v>330</v>
      </c>
      <c r="I69" s="386">
        <v>2.8158213747292877E-4</v>
      </c>
      <c r="J69" s="372">
        <v>2</v>
      </c>
      <c r="M69" s="355"/>
      <c r="N69" s="355"/>
      <c r="O69" s="1"/>
      <c r="P69" s="387"/>
      <c r="Q69" s="387"/>
      <c r="R69" s="384"/>
      <c r="S69" s="384"/>
      <c r="T69" s="384"/>
      <c r="U69" s="384"/>
      <c r="V69" s="384"/>
    </row>
    <row r="70" spans="1:22" ht="13.8" customHeight="1" x14ac:dyDescent="0.25">
      <c r="A70" s="356"/>
      <c r="B70" s="371" t="s">
        <v>112</v>
      </c>
      <c r="C70" s="372" t="s">
        <v>125</v>
      </c>
      <c r="D70" s="385" t="s">
        <v>329</v>
      </c>
      <c r="E70" s="386">
        <v>0.1037579197812144</v>
      </c>
      <c r="F70" s="386">
        <v>0.12073322456187856</v>
      </c>
      <c r="G70" s="386">
        <v>0.1394752687903022</v>
      </c>
      <c r="H70" s="386">
        <v>0.10133737883953584</v>
      </c>
      <c r="I70" s="386">
        <v>9.5297015208809691E-2</v>
      </c>
      <c r="J70" s="372" t="s">
        <v>129</v>
      </c>
      <c r="M70" s="355"/>
      <c r="N70" s="355"/>
      <c r="O70" s="1"/>
      <c r="P70" s="387"/>
      <c r="Q70" s="387"/>
      <c r="R70" s="384"/>
      <c r="S70" s="384"/>
      <c r="T70" s="384"/>
      <c r="U70" s="384"/>
      <c r="V70" s="384"/>
    </row>
    <row r="71" spans="1:22" ht="13.8" customHeight="1" x14ac:dyDescent="0.25">
      <c r="A71" s="356"/>
      <c r="B71" s="371" t="s">
        <v>110</v>
      </c>
      <c r="C71" s="372" t="s">
        <v>123</v>
      </c>
      <c r="D71" s="385" t="s">
        <v>329</v>
      </c>
      <c r="E71" s="386" t="s">
        <v>330</v>
      </c>
      <c r="F71" s="386" t="s">
        <v>330</v>
      </c>
      <c r="G71" s="386" t="s">
        <v>330</v>
      </c>
      <c r="H71" s="386" t="s">
        <v>330</v>
      </c>
      <c r="I71" s="386" t="s">
        <v>330</v>
      </c>
      <c r="J71" s="372" t="s">
        <v>129</v>
      </c>
      <c r="M71" s="355"/>
      <c r="N71" s="355"/>
      <c r="O71" s="1"/>
      <c r="P71" s="387"/>
      <c r="Q71" s="387"/>
      <c r="R71" s="384"/>
      <c r="S71" s="384"/>
      <c r="T71" s="384"/>
      <c r="U71" s="384"/>
      <c r="V71" s="384"/>
    </row>
    <row r="72" spans="1:22" ht="13.8" customHeight="1" x14ac:dyDescent="0.25">
      <c r="A72" s="356"/>
      <c r="B72" s="371" t="s">
        <v>111</v>
      </c>
      <c r="C72" s="372" t="s">
        <v>124</v>
      </c>
      <c r="D72" s="385" t="s">
        <v>329</v>
      </c>
      <c r="E72" s="386">
        <v>4.9983382509988863E-2</v>
      </c>
      <c r="F72" s="386">
        <v>4.8253410972707862E-2</v>
      </c>
      <c r="G72" s="386">
        <v>5.2641636315534618E-2</v>
      </c>
      <c r="H72" s="386">
        <v>4.9160692710846256E-2</v>
      </c>
      <c r="I72" s="386">
        <v>5.3109798171050618E-2</v>
      </c>
      <c r="J72" s="372" t="s">
        <v>129</v>
      </c>
      <c r="M72" s="355"/>
      <c r="N72" s="355"/>
      <c r="O72" s="1"/>
      <c r="P72" s="387"/>
      <c r="Q72" s="387"/>
      <c r="R72" s="384"/>
      <c r="S72" s="384"/>
      <c r="T72" s="384"/>
      <c r="U72" s="384"/>
      <c r="V72" s="384"/>
    </row>
    <row r="73" spans="1:22" ht="13.8" customHeight="1" x14ac:dyDescent="0.25">
      <c r="A73" s="356"/>
      <c r="B73" s="371" t="s">
        <v>84</v>
      </c>
      <c r="C73" s="372" t="s">
        <v>83</v>
      </c>
      <c r="D73" s="385" t="s">
        <v>329</v>
      </c>
      <c r="E73" s="386">
        <v>5.5420696575446725E-3</v>
      </c>
      <c r="F73" s="386">
        <v>7.4703059590599183E-3</v>
      </c>
      <c r="G73" s="386">
        <v>7.4430260260993034E-3</v>
      </c>
      <c r="H73" s="386">
        <v>6.8422837339472313E-3</v>
      </c>
      <c r="I73" s="386">
        <v>7.5676452035429104E-3</v>
      </c>
      <c r="J73" s="372">
        <v>0.2</v>
      </c>
      <c r="M73" s="355"/>
      <c r="N73" s="355"/>
      <c r="O73" s="1"/>
      <c r="P73" s="387"/>
      <c r="Q73" s="387"/>
      <c r="R73" s="384"/>
      <c r="S73" s="384"/>
      <c r="T73" s="384"/>
      <c r="U73" s="384"/>
      <c r="V73" s="384"/>
    </row>
    <row r="74" spans="1:22" ht="13.8" customHeight="1" x14ac:dyDescent="0.25">
      <c r="A74" s="356"/>
      <c r="B74" s="371" t="s">
        <v>82</v>
      </c>
      <c r="C74" s="372" t="s">
        <v>81</v>
      </c>
      <c r="D74" s="385" t="s">
        <v>329</v>
      </c>
      <c r="E74" s="386">
        <v>1.5124712152723176E-3</v>
      </c>
      <c r="F74" s="386">
        <v>1.4057295345354976E-3</v>
      </c>
      <c r="G74" s="386">
        <v>2.0204361366819479E-3</v>
      </c>
      <c r="H74" s="386">
        <v>1.7613401560205039E-3</v>
      </c>
      <c r="I74" s="386">
        <v>1.5752566551866334E-3</v>
      </c>
      <c r="J74" s="372">
        <v>120</v>
      </c>
      <c r="M74" s="355"/>
      <c r="N74" s="355"/>
      <c r="O74" s="1"/>
      <c r="P74" s="387"/>
      <c r="Q74" s="387"/>
      <c r="R74" s="384"/>
      <c r="S74" s="384"/>
      <c r="T74" s="384"/>
      <c r="U74" s="384"/>
      <c r="V74" s="384"/>
    </row>
    <row r="75" spans="1:22" ht="13.8" customHeight="1" x14ac:dyDescent="0.25">
      <c r="A75" s="356"/>
      <c r="B75" s="371" t="s">
        <v>114</v>
      </c>
      <c r="C75" s="372" t="s">
        <v>127</v>
      </c>
      <c r="D75" s="385" t="s">
        <v>329</v>
      </c>
      <c r="E75" s="386" t="s">
        <v>330</v>
      </c>
      <c r="F75" s="386" t="s">
        <v>330</v>
      </c>
      <c r="G75" s="386" t="s">
        <v>330</v>
      </c>
      <c r="H75" s="386" t="s">
        <v>330</v>
      </c>
      <c r="I75" s="386" t="s">
        <v>330</v>
      </c>
      <c r="J75" s="372" t="s">
        <v>129</v>
      </c>
      <c r="M75" s="355"/>
      <c r="N75" s="355"/>
      <c r="O75" s="1"/>
      <c r="P75" s="387"/>
      <c r="Q75" s="387"/>
      <c r="R75" s="384"/>
      <c r="S75" s="384"/>
      <c r="T75" s="384"/>
      <c r="U75" s="384"/>
      <c r="V75" s="384"/>
    </row>
    <row r="76" spans="1:22" ht="13.8" customHeight="1" x14ac:dyDescent="0.25">
      <c r="A76" s="356"/>
      <c r="B76" s="371" t="s">
        <v>143</v>
      </c>
      <c r="C76" s="372" t="s">
        <v>80</v>
      </c>
      <c r="D76" s="385" t="s">
        <v>329</v>
      </c>
      <c r="E76" s="386">
        <v>2.2447626875743499E-3</v>
      </c>
      <c r="F76" s="386">
        <v>2.2471733126546182E-3</v>
      </c>
      <c r="G76" s="386">
        <v>2.3603507026051141E-3</v>
      </c>
      <c r="H76" s="386">
        <v>2.3544855281963585E-3</v>
      </c>
      <c r="I76" s="386">
        <v>2.2506529564562203E-3</v>
      </c>
      <c r="J76" s="372">
        <v>0.1</v>
      </c>
      <c r="M76" s="355"/>
      <c r="N76" s="355"/>
      <c r="O76" s="1"/>
      <c r="P76" s="387"/>
      <c r="Q76" s="387"/>
      <c r="R76" s="384"/>
      <c r="S76" s="384"/>
      <c r="T76" s="384"/>
      <c r="U76" s="384"/>
      <c r="V76" s="384"/>
    </row>
    <row r="77" spans="1:22" ht="13.8" customHeight="1" x14ac:dyDescent="0.25">
      <c r="A77" s="356"/>
      <c r="B77" s="371" t="s">
        <v>319</v>
      </c>
      <c r="C77" s="372" t="s">
        <v>118</v>
      </c>
      <c r="D77" s="385" t="s">
        <v>329</v>
      </c>
      <c r="E77" s="386">
        <v>0.28752915847063448</v>
      </c>
      <c r="F77" s="386">
        <v>0.26120648088531945</v>
      </c>
      <c r="G77" s="386">
        <v>0.31976033944807597</v>
      </c>
      <c r="H77" s="386">
        <v>0.23997254294640083</v>
      </c>
      <c r="I77" s="386">
        <v>0.23879367743700683</v>
      </c>
      <c r="J77" s="372" t="s">
        <v>129</v>
      </c>
      <c r="M77" s="355"/>
      <c r="N77" s="355"/>
      <c r="O77" s="1"/>
      <c r="P77" s="387"/>
      <c r="Q77" s="387"/>
      <c r="R77" s="384"/>
      <c r="S77" s="384"/>
      <c r="T77" s="384"/>
      <c r="U77" s="384"/>
      <c r="V77" s="384"/>
    </row>
    <row r="78" spans="1:22" ht="13.8" customHeight="1" x14ac:dyDescent="0.2">
      <c r="A78" s="356"/>
      <c r="B78" s="371" t="s">
        <v>79</v>
      </c>
      <c r="C78" s="372" t="s">
        <v>78</v>
      </c>
      <c r="D78" s="385" t="s">
        <v>329</v>
      </c>
      <c r="E78" s="388">
        <v>8.379449694638651E-3</v>
      </c>
      <c r="F78" s="388">
        <v>2.3618250122798543E-2</v>
      </c>
      <c r="G78" s="388">
        <v>2.1507868551775569E-2</v>
      </c>
      <c r="H78" s="388">
        <v>2.5294131464312714E-2</v>
      </c>
      <c r="I78" s="388">
        <v>2.5873490354274092E-2</v>
      </c>
      <c r="J78" s="372">
        <v>0.5</v>
      </c>
    </row>
    <row r="79" spans="1:22" ht="13.8" customHeight="1" x14ac:dyDescent="0.2">
      <c r="A79" s="356"/>
      <c r="B79" s="371" t="s">
        <v>77</v>
      </c>
      <c r="C79" s="372" t="s">
        <v>76</v>
      </c>
      <c r="D79" s="385" t="s">
        <v>329</v>
      </c>
      <c r="E79" s="386">
        <v>8.1210525674912037E-4</v>
      </c>
      <c r="F79" s="386">
        <v>1.0328622679282096E-3</v>
      </c>
      <c r="G79" s="386">
        <v>9.2749549698799088E-4</v>
      </c>
      <c r="H79" s="386">
        <v>1.8297026734916194E-3</v>
      </c>
      <c r="I79" s="386">
        <v>3.9090815597220465E-3</v>
      </c>
      <c r="J79" s="372">
        <v>25</v>
      </c>
    </row>
    <row r="80" spans="1:22" ht="13.8" customHeight="1" x14ac:dyDescent="0.2">
      <c r="A80" s="356"/>
      <c r="B80" s="371" t="s">
        <v>75</v>
      </c>
      <c r="C80" s="372" t="s">
        <v>74</v>
      </c>
      <c r="D80" s="385" t="s">
        <v>329</v>
      </c>
      <c r="E80" s="386" t="s">
        <v>330</v>
      </c>
      <c r="F80" s="386" t="s">
        <v>330</v>
      </c>
      <c r="G80" s="386" t="s">
        <v>330</v>
      </c>
      <c r="H80" s="386" t="s">
        <v>330</v>
      </c>
      <c r="I80" s="386" t="s">
        <v>330</v>
      </c>
      <c r="J80" s="372">
        <v>10</v>
      </c>
    </row>
    <row r="81" spans="1:19" ht="13.8" customHeight="1" x14ac:dyDescent="0.2">
      <c r="A81" s="356"/>
      <c r="B81" s="371" t="s">
        <v>113</v>
      </c>
      <c r="C81" s="372" t="s">
        <v>126</v>
      </c>
      <c r="D81" s="385" t="s">
        <v>329</v>
      </c>
      <c r="E81" s="386">
        <v>0.12959763249595915</v>
      </c>
      <c r="F81" s="386">
        <v>0.10557926078532569</v>
      </c>
      <c r="G81" s="386">
        <v>0.20404900933735798</v>
      </c>
      <c r="H81" s="386" t="s">
        <v>330</v>
      </c>
      <c r="I81" s="386" t="s">
        <v>330</v>
      </c>
      <c r="J81" s="372" t="s">
        <v>129</v>
      </c>
    </row>
    <row r="82" spans="1:19" ht="13.8" customHeight="1" x14ac:dyDescent="0.2">
      <c r="A82" s="356"/>
      <c r="B82" s="371" t="s">
        <v>107</v>
      </c>
      <c r="C82" s="372" t="s">
        <v>120</v>
      </c>
      <c r="D82" s="385" t="s">
        <v>329</v>
      </c>
      <c r="E82" s="386">
        <v>1.2570671050416359E-4</v>
      </c>
      <c r="F82" s="386">
        <v>3.3398538586481685E-4</v>
      </c>
      <c r="G82" s="386">
        <v>9.6359261903292885E-4</v>
      </c>
      <c r="H82" s="386">
        <v>3.3075394482348506E-4</v>
      </c>
      <c r="I82" s="386">
        <v>5.6015805995504337E-4</v>
      </c>
      <c r="J82" s="372">
        <v>10</v>
      </c>
    </row>
    <row r="83" spans="1:19" ht="13.8" customHeight="1" x14ac:dyDescent="0.2">
      <c r="A83" s="356"/>
      <c r="B83" s="371" t="s">
        <v>108</v>
      </c>
      <c r="C83" s="372" t="s">
        <v>121</v>
      </c>
      <c r="D83" s="385" t="s">
        <v>329</v>
      </c>
      <c r="E83" s="386">
        <v>1.6621220611106075E-3</v>
      </c>
      <c r="F83" s="386">
        <v>1.9092000415854456E-3</v>
      </c>
      <c r="G83" s="386">
        <v>1.6323920746988637E-3</v>
      </c>
      <c r="H83" s="386">
        <v>1.5069913777823833E-3</v>
      </c>
      <c r="I83" s="386">
        <v>1.5341717169788393E-3</v>
      </c>
      <c r="J83" s="372">
        <v>120</v>
      </c>
    </row>
    <row r="84" spans="1:19" ht="13.8" customHeight="1" x14ac:dyDescent="0.2">
      <c r="A84" s="356"/>
      <c r="B84" s="371" t="s">
        <v>115</v>
      </c>
      <c r="C84" s="372" t="s">
        <v>128</v>
      </c>
      <c r="D84" s="385" t="s">
        <v>329</v>
      </c>
      <c r="E84" s="386">
        <v>1.3767877817122678E-3</v>
      </c>
      <c r="F84" s="386">
        <v>1.4854872386226182E-3</v>
      </c>
      <c r="G84" s="386">
        <v>2.1658273226962815E-3</v>
      </c>
      <c r="H84" s="386">
        <v>1.7392228709563196E-3</v>
      </c>
      <c r="I84" s="386">
        <v>1.6734596782198967E-3</v>
      </c>
      <c r="J84" s="372">
        <v>120</v>
      </c>
    </row>
    <row r="85" spans="1:19" ht="13.8" customHeight="1" x14ac:dyDescent="0.2">
      <c r="A85" s="356"/>
      <c r="B85" s="371" t="s">
        <v>73</v>
      </c>
      <c r="C85" s="372" t="s">
        <v>72</v>
      </c>
      <c r="D85" s="385" t="s">
        <v>329</v>
      </c>
      <c r="E85" s="386" t="s">
        <v>330</v>
      </c>
      <c r="F85" s="386" t="s">
        <v>330</v>
      </c>
      <c r="G85" s="386" t="s">
        <v>330</v>
      </c>
      <c r="H85" s="386" t="s">
        <v>330</v>
      </c>
      <c r="I85" s="386" t="s">
        <v>330</v>
      </c>
      <c r="J85" s="372" t="s">
        <v>129</v>
      </c>
    </row>
    <row r="86" spans="1:19" ht="13.8" customHeight="1" x14ac:dyDescent="0.2">
      <c r="A86" s="356"/>
      <c r="B86" s="371" t="s">
        <v>234</v>
      </c>
      <c r="C86" s="372" t="s">
        <v>235</v>
      </c>
      <c r="D86" s="385" t="s">
        <v>329</v>
      </c>
      <c r="E86" s="386" t="s">
        <v>330</v>
      </c>
      <c r="F86" s="386" t="s">
        <v>330</v>
      </c>
      <c r="G86" s="386" t="s">
        <v>330</v>
      </c>
      <c r="H86" s="386" t="s">
        <v>330</v>
      </c>
      <c r="I86" s="386" t="s">
        <v>330</v>
      </c>
      <c r="J86" s="372">
        <v>0.15</v>
      </c>
    </row>
    <row r="87" spans="1:19" ht="13.8" customHeight="1" x14ac:dyDescent="0.2">
      <c r="A87" s="356"/>
      <c r="B87" s="371" t="s">
        <v>71</v>
      </c>
      <c r="C87" s="372" t="s">
        <v>70</v>
      </c>
      <c r="D87" s="385" t="s">
        <v>329</v>
      </c>
      <c r="E87" s="386">
        <v>1.9953446111772001E-4</v>
      </c>
      <c r="F87" s="386">
        <v>2.3129734185264929E-4</v>
      </c>
      <c r="G87" s="386">
        <v>2.3763938679584196E-4</v>
      </c>
      <c r="H87" s="386">
        <v>2.4127947342746629E-4</v>
      </c>
      <c r="I87" s="386">
        <v>1.923977594121079E-4</v>
      </c>
      <c r="J87" s="372">
        <v>2</v>
      </c>
    </row>
    <row r="88" spans="1:19" ht="13.8" customHeight="1" x14ac:dyDescent="0.2">
      <c r="A88" s="356"/>
      <c r="B88" s="371" t="s">
        <v>69</v>
      </c>
      <c r="C88" s="372" t="s">
        <v>68</v>
      </c>
      <c r="D88" s="385" t="s">
        <v>329</v>
      </c>
      <c r="E88" s="386">
        <v>2.7426011680630611E-2</v>
      </c>
      <c r="F88" s="386">
        <v>7.788339804107311E-2</v>
      </c>
      <c r="G88" s="386">
        <v>7.1472301648977291E-2</v>
      </c>
      <c r="H88" s="386">
        <v>7.6043247375223125E-2</v>
      </c>
      <c r="I88" s="386">
        <v>6.3381032722999081E-2</v>
      </c>
      <c r="J88" s="372">
        <v>120</v>
      </c>
    </row>
    <row r="89" spans="1:19" ht="6.75" customHeight="1" x14ac:dyDescent="0.2">
      <c r="A89" s="356"/>
      <c r="B89" s="375"/>
      <c r="C89" s="376"/>
      <c r="D89" s="357"/>
      <c r="E89" s="389"/>
      <c r="F89" s="389"/>
      <c r="G89" s="389"/>
      <c r="H89" s="389"/>
      <c r="I89" s="389"/>
      <c r="J89" s="389"/>
    </row>
    <row r="90" spans="1:19" ht="12" x14ac:dyDescent="0.2">
      <c r="A90" s="356"/>
      <c r="B90" s="390" t="s">
        <v>298</v>
      </c>
      <c r="C90" s="356"/>
      <c r="D90" s="357"/>
      <c r="E90" s="356"/>
      <c r="F90" s="356"/>
      <c r="G90" s="391"/>
      <c r="H90" s="391"/>
      <c r="I90" s="391"/>
      <c r="J90" s="391"/>
    </row>
    <row r="91" spans="1:19" ht="13.2" x14ac:dyDescent="0.25">
      <c r="A91" s="356"/>
      <c r="B91" s="392"/>
      <c r="C91" s="356"/>
      <c r="D91" s="357"/>
      <c r="E91" s="356"/>
      <c r="F91" s="356"/>
      <c r="G91" s="391"/>
      <c r="H91" s="391"/>
      <c r="I91" s="391"/>
      <c r="J91" s="391"/>
      <c r="M91" s="355"/>
      <c r="N91" s="355"/>
      <c r="O91" s="1"/>
      <c r="P91" s="387"/>
      <c r="Q91" s="387"/>
      <c r="R91" s="384"/>
      <c r="S91" s="384"/>
    </row>
    <row r="92" spans="1:19" ht="13.2" x14ac:dyDescent="0.25">
      <c r="A92" s="356"/>
      <c r="B92" s="392"/>
      <c r="C92" s="356"/>
      <c r="D92" s="357"/>
      <c r="E92" s="356"/>
      <c r="F92" s="356"/>
      <c r="G92" s="391"/>
      <c r="H92" s="391"/>
      <c r="I92" s="391"/>
      <c r="J92" s="391"/>
      <c r="M92" s="355"/>
      <c r="N92" s="355"/>
      <c r="O92" s="1"/>
      <c r="P92" s="387"/>
      <c r="Q92" s="387"/>
      <c r="R92" s="384"/>
      <c r="S92" s="384"/>
    </row>
    <row r="93" spans="1:19" ht="13.2" x14ac:dyDescent="0.25">
      <c r="A93" s="356"/>
      <c r="B93" s="392"/>
      <c r="C93" s="356"/>
      <c r="D93" s="357"/>
      <c r="E93" s="356"/>
      <c r="F93" s="356"/>
      <c r="G93" s="391"/>
      <c r="H93" s="391"/>
      <c r="I93" s="391"/>
      <c r="J93" s="391"/>
      <c r="M93" s="355"/>
      <c r="N93" s="355"/>
      <c r="O93" s="1"/>
      <c r="P93" s="387"/>
      <c r="Q93" s="387"/>
      <c r="R93" s="384"/>
      <c r="S93" s="384"/>
    </row>
    <row r="94" spans="1:19" ht="13.2" x14ac:dyDescent="0.25">
      <c r="A94" s="356"/>
      <c r="B94" s="357"/>
      <c r="C94" s="357"/>
      <c r="D94" s="357"/>
      <c r="E94" s="356"/>
      <c r="F94" s="356"/>
      <c r="G94" s="356"/>
      <c r="H94" s="358"/>
      <c r="I94" s="356"/>
      <c r="J94" s="356"/>
      <c r="M94" s="355"/>
      <c r="N94" s="355"/>
      <c r="O94" s="1"/>
      <c r="P94" s="387"/>
      <c r="Q94" s="387"/>
      <c r="R94" s="384"/>
      <c r="S94" s="384"/>
    </row>
    <row r="95" spans="1:19" ht="13.2" x14ac:dyDescent="0.25">
      <c r="M95" s="355"/>
      <c r="N95" s="355"/>
      <c r="O95" s="1"/>
      <c r="P95" s="387"/>
      <c r="Q95" s="387"/>
      <c r="R95" s="384"/>
      <c r="S95" s="384"/>
    </row>
  </sheetData>
  <mergeCells count="14">
    <mergeCell ref="B12:C13"/>
    <mergeCell ref="D12:D13"/>
    <mergeCell ref="E12:I12"/>
    <mergeCell ref="B52:J52"/>
    <mergeCell ref="B53:C54"/>
    <mergeCell ref="D53:D54"/>
    <mergeCell ref="E53:I53"/>
    <mergeCell ref="J53:J55"/>
    <mergeCell ref="B55:D55"/>
    <mergeCell ref="D2:I5"/>
    <mergeCell ref="B2:C5"/>
    <mergeCell ref="B7:D7"/>
    <mergeCell ref="E7:I7"/>
    <mergeCell ref="B11:I11"/>
  </mergeCells>
  <printOptions horizontalCentered="1"/>
  <pageMargins left="1.1811023622047245" right="0.70866141732283472" top="0.39370078740157483" bottom="0.39370078740157483" header="0.31496062992125984" footer="0.31496062992125984"/>
  <pageSetup paperSize="9" scale="65"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AD1CC-E2FC-4B95-8CD3-AFA22E283C32}">
  <dimension ref="A1:V116"/>
  <sheetViews>
    <sheetView showGridLines="0" view="pageBreakPreview" zoomScale="70" zoomScaleNormal="80" zoomScaleSheetLayoutView="70" zoomScalePageLayoutView="60" workbookViewId="0">
      <selection activeCell="D6" sqref="D6"/>
    </sheetView>
  </sheetViews>
  <sheetFormatPr baseColWidth="10" defaultColWidth="11.44140625" defaultRowHeight="13.2" x14ac:dyDescent="0.25"/>
  <cols>
    <col min="1" max="1" width="2.109375" style="359" customWidth="1"/>
    <col min="2" max="2" width="15" style="393" customWidth="1"/>
    <col min="3" max="3" width="9.33203125" style="393" customWidth="1"/>
    <col min="4" max="4" width="11.44140625" style="393" customWidth="1"/>
    <col min="5" max="5" width="13" style="359" customWidth="1"/>
    <col min="6" max="7" width="11.109375" style="359" customWidth="1"/>
    <col min="8" max="8" width="11.109375" style="394" customWidth="1"/>
    <col min="9" max="9" width="13.109375" style="359" customWidth="1"/>
    <col min="10" max="10" width="11.109375" style="359" customWidth="1"/>
    <col min="11" max="11" width="3.109375" style="356" customWidth="1"/>
    <col min="12" max="12" width="11.44140625" style="359"/>
    <col min="14" max="14" width="16.88671875" customWidth="1"/>
    <col min="15" max="15" width="18.33203125" customWidth="1"/>
    <col min="19" max="16384" width="11.44140625" style="359"/>
  </cols>
  <sheetData>
    <row r="1" spans="1:18" x14ac:dyDescent="0.25">
      <c r="A1" s="356"/>
      <c r="B1" s="357"/>
      <c r="C1" s="357"/>
      <c r="D1" s="357"/>
      <c r="E1" s="356"/>
      <c r="F1" s="356"/>
      <c r="G1" s="356"/>
      <c r="H1" s="358"/>
      <c r="I1" s="356"/>
      <c r="J1" s="356"/>
    </row>
    <row r="2" spans="1:18" s="361" customFormat="1" ht="12" customHeight="1" x14ac:dyDescent="0.25">
      <c r="A2" s="360"/>
      <c r="B2" s="590"/>
      <c r="C2" s="591"/>
      <c r="D2" s="448" t="s">
        <v>369</v>
      </c>
      <c r="E2" s="448"/>
      <c r="F2" s="448"/>
      <c r="G2" s="448"/>
      <c r="H2" s="448"/>
      <c r="I2" s="448"/>
      <c r="J2" s="1"/>
      <c r="K2" s="1"/>
      <c r="L2" s="1"/>
      <c r="M2"/>
      <c r="N2"/>
      <c r="O2"/>
      <c r="P2"/>
      <c r="Q2"/>
      <c r="R2"/>
    </row>
    <row r="3" spans="1:18" s="361" customFormat="1" ht="12" customHeight="1" x14ac:dyDescent="0.25">
      <c r="A3" s="360"/>
      <c r="B3" s="592"/>
      <c r="C3" s="593"/>
      <c r="D3" s="448"/>
      <c r="E3" s="448"/>
      <c r="F3" s="448"/>
      <c r="G3" s="448"/>
      <c r="H3" s="448"/>
      <c r="I3" s="448"/>
      <c r="J3" s="1"/>
      <c r="K3" s="1"/>
      <c r="L3" s="1"/>
      <c r="M3"/>
      <c r="N3"/>
      <c r="O3"/>
      <c r="P3"/>
      <c r="Q3"/>
      <c r="R3"/>
    </row>
    <row r="4" spans="1:18" s="361" customFormat="1" ht="12" customHeight="1" x14ac:dyDescent="0.25">
      <c r="A4" s="360"/>
      <c r="B4" s="592"/>
      <c r="C4" s="593"/>
      <c r="D4" s="448"/>
      <c r="E4" s="448"/>
      <c r="F4" s="448"/>
      <c r="G4" s="448"/>
      <c r="H4" s="448"/>
      <c r="I4" s="448"/>
      <c r="J4" s="1"/>
      <c r="K4" s="1"/>
      <c r="L4" s="1"/>
      <c r="M4"/>
      <c r="N4"/>
      <c r="O4"/>
      <c r="P4"/>
      <c r="Q4"/>
      <c r="R4"/>
    </row>
    <row r="5" spans="1:18" s="361" customFormat="1" ht="12" customHeight="1" x14ac:dyDescent="0.25">
      <c r="A5" s="360"/>
      <c r="B5" s="594"/>
      <c r="C5" s="595"/>
      <c r="D5" s="448"/>
      <c r="E5" s="448"/>
      <c r="F5" s="448"/>
      <c r="G5" s="448"/>
      <c r="H5" s="448"/>
      <c r="I5" s="448"/>
      <c r="J5" s="1"/>
      <c r="K5" s="1"/>
      <c r="L5" s="1"/>
      <c r="M5"/>
      <c r="N5"/>
      <c r="O5"/>
      <c r="P5"/>
      <c r="Q5"/>
      <c r="R5"/>
    </row>
    <row r="6" spans="1:18" s="365" customFormat="1" ht="12" customHeight="1" x14ac:dyDescent="0.25">
      <c r="A6" s="362"/>
      <c r="B6" s="363"/>
      <c r="C6" s="363"/>
      <c r="D6" s="363"/>
      <c r="E6" s="364"/>
      <c r="F6" s="364"/>
      <c r="G6" s="364"/>
      <c r="H6" s="358"/>
      <c r="I6" s="358"/>
      <c r="J6" s="1"/>
      <c r="K6" s="1"/>
      <c r="L6" s="1"/>
      <c r="M6"/>
      <c r="N6"/>
      <c r="O6"/>
      <c r="P6"/>
      <c r="Q6"/>
      <c r="R6"/>
    </row>
    <row r="7" spans="1:18" s="361" customFormat="1" ht="34.799999999999997" customHeight="1" x14ac:dyDescent="0.25">
      <c r="A7" s="366"/>
      <c r="B7" s="420" t="s">
        <v>171</v>
      </c>
      <c r="C7" s="420"/>
      <c r="D7" s="420"/>
      <c r="E7" s="550" t="str">
        <f>+'[1]3.Datos meteorológicos'!D6</f>
        <v>Evaluación ambiental de seguimiento de la calidad del aire en el área de influencia del complejo metalúrgico La Oroya, ubicado en el distrito La Oroya, provincia Yauli, departamento Junín en julio de 2020</v>
      </c>
      <c r="F7" s="550"/>
      <c r="G7" s="550"/>
      <c r="H7" s="550"/>
      <c r="I7" s="550"/>
      <c r="J7" s="1"/>
      <c r="K7" s="1"/>
      <c r="L7" s="1"/>
      <c r="M7"/>
      <c r="N7"/>
      <c r="O7"/>
      <c r="P7"/>
      <c r="Q7"/>
      <c r="R7"/>
    </row>
    <row r="8" spans="1:18" s="361" customFormat="1" x14ac:dyDescent="0.25">
      <c r="A8" s="366"/>
      <c r="B8" s="367"/>
      <c r="C8" s="367"/>
      <c r="D8" s="367"/>
      <c r="E8" s="368"/>
      <c r="F8" s="368"/>
      <c r="G8" s="368"/>
      <c r="H8" s="368"/>
      <c r="I8" s="368"/>
      <c r="J8" s="1"/>
      <c r="K8" s="1"/>
      <c r="L8" s="1"/>
      <c r="M8"/>
      <c r="N8"/>
      <c r="O8"/>
      <c r="P8"/>
      <c r="Q8"/>
      <c r="R8"/>
    </row>
    <row r="9" spans="1:18" s="361" customFormat="1" ht="25.5" customHeight="1" x14ac:dyDescent="0.25">
      <c r="A9" s="366"/>
      <c r="B9" s="127" t="s">
        <v>140</v>
      </c>
      <c r="C9" s="127"/>
      <c r="D9" s="127"/>
      <c r="E9" s="396" t="s">
        <v>210</v>
      </c>
      <c r="F9" s="396"/>
      <c r="G9" s="276" t="s">
        <v>243</v>
      </c>
      <c r="H9" s="276"/>
      <c r="I9" s="286" t="s">
        <v>270</v>
      </c>
      <c r="J9" s="368"/>
      <c r="K9" s="360"/>
      <c r="M9"/>
      <c r="N9"/>
      <c r="O9"/>
      <c r="P9"/>
      <c r="Q9"/>
      <c r="R9"/>
    </row>
    <row r="10" spans="1:18" x14ac:dyDescent="0.25">
      <c r="A10" s="356"/>
      <c r="B10" s="357"/>
      <c r="C10" s="357"/>
      <c r="D10" s="357"/>
      <c r="E10" s="356"/>
      <c r="F10" s="356"/>
      <c r="G10" s="356"/>
      <c r="H10" s="358"/>
      <c r="I10" s="356"/>
      <c r="J10" s="356"/>
    </row>
    <row r="11" spans="1:18" ht="16.8" customHeight="1" x14ac:dyDescent="0.25">
      <c r="A11" s="356"/>
      <c r="B11" s="520" t="s">
        <v>103</v>
      </c>
      <c r="C11" s="520"/>
      <c r="D11" s="520"/>
      <c r="E11" s="520"/>
      <c r="F11" s="520"/>
      <c r="G11" s="520"/>
      <c r="H11" s="520"/>
      <c r="I11" s="520"/>
      <c r="J11" s="1"/>
    </row>
    <row r="12" spans="1:18" s="370" customFormat="1" ht="14.4" customHeight="1" x14ac:dyDescent="0.25">
      <c r="A12" s="369"/>
      <c r="B12" s="588" t="s">
        <v>313</v>
      </c>
      <c r="C12" s="588"/>
      <c r="D12" s="520" t="s">
        <v>102</v>
      </c>
      <c r="E12" s="521" t="s">
        <v>144</v>
      </c>
      <c r="F12" s="521"/>
      <c r="G12" s="521"/>
      <c r="H12" s="521"/>
      <c r="I12" s="521"/>
      <c r="J12" s="1"/>
      <c r="K12" s="369"/>
      <c r="M12"/>
      <c r="N12"/>
      <c r="O12"/>
      <c r="P12"/>
      <c r="Q12"/>
      <c r="R12"/>
    </row>
    <row r="13" spans="1:18" ht="16.8" customHeight="1" x14ac:dyDescent="0.25">
      <c r="A13" s="356"/>
      <c r="B13" s="588"/>
      <c r="C13" s="588"/>
      <c r="D13" s="520"/>
      <c r="E13" s="330">
        <v>44025.694444444445</v>
      </c>
      <c r="F13" s="330">
        <v>44026.65625</v>
      </c>
      <c r="G13" s="330">
        <v>44027.618055555555</v>
      </c>
      <c r="H13" s="330">
        <v>44028.579861111109</v>
      </c>
      <c r="I13" s="330">
        <v>44029.541666666664</v>
      </c>
      <c r="J13" s="1"/>
    </row>
    <row r="14" spans="1:18" x14ac:dyDescent="0.25">
      <c r="A14" s="356"/>
      <c r="B14" s="371" t="s">
        <v>101</v>
      </c>
      <c r="C14" s="372" t="s">
        <v>100</v>
      </c>
      <c r="D14" s="373" t="s">
        <v>130</v>
      </c>
      <c r="E14" s="374" t="s">
        <v>314</v>
      </c>
      <c r="F14" s="374">
        <v>0.35709999999999997</v>
      </c>
      <c r="G14" s="374">
        <v>0.17949999999999999</v>
      </c>
      <c r="H14" s="374">
        <v>0.2336</v>
      </c>
      <c r="I14" s="374">
        <v>0.47089999999999999</v>
      </c>
      <c r="J14" s="1"/>
    </row>
    <row r="15" spans="1:18" x14ac:dyDescent="0.25">
      <c r="A15" s="356"/>
      <c r="B15" s="371" t="s">
        <v>99</v>
      </c>
      <c r="C15" s="372" t="s">
        <v>98</v>
      </c>
      <c r="D15" s="373" t="s">
        <v>130</v>
      </c>
      <c r="E15" s="374">
        <v>50.79</v>
      </c>
      <c r="F15" s="374">
        <v>60.69</v>
      </c>
      <c r="G15" s="374">
        <v>65.180000000000007</v>
      </c>
      <c r="H15" s="374">
        <v>63.77</v>
      </c>
      <c r="I15" s="374">
        <v>56.41</v>
      </c>
      <c r="J15" s="1"/>
    </row>
    <row r="16" spans="1:18" x14ac:dyDescent="0.25">
      <c r="A16" s="356"/>
      <c r="B16" s="371" t="s">
        <v>141</v>
      </c>
      <c r="C16" s="372" t="s">
        <v>97</v>
      </c>
      <c r="D16" s="373" t="s">
        <v>130</v>
      </c>
      <c r="E16" s="374">
        <v>3.258</v>
      </c>
      <c r="F16" s="374">
        <v>5.016</v>
      </c>
      <c r="G16" s="374">
        <v>3.153</v>
      </c>
      <c r="H16" s="374">
        <v>5.8609999999999998</v>
      </c>
      <c r="I16" s="374">
        <v>16.73</v>
      </c>
      <c r="J16" s="1"/>
    </row>
    <row r="17" spans="1:10" x14ac:dyDescent="0.25">
      <c r="A17" s="356"/>
      <c r="B17" s="371" t="s">
        <v>105</v>
      </c>
      <c r="C17" s="372" t="s">
        <v>117</v>
      </c>
      <c r="D17" s="373" t="s">
        <v>130</v>
      </c>
      <c r="E17" s="374">
        <v>2.37</v>
      </c>
      <c r="F17" s="374">
        <v>2.25</v>
      </c>
      <c r="G17" s="374">
        <v>6.06</v>
      </c>
      <c r="H17" s="374">
        <v>3.09</v>
      </c>
      <c r="I17" s="374">
        <v>3.61</v>
      </c>
      <c r="J17" s="1"/>
    </row>
    <row r="18" spans="1:10" x14ac:dyDescent="0.25">
      <c r="A18" s="356"/>
      <c r="B18" s="371" t="s">
        <v>96</v>
      </c>
      <c r="C18" s="372" t="s">
        <v>95</v>
      </c>
      <c r="D18" s="373" t="s">
        <v>130</v>
      </c>
      <c r="E18" s="374">
        <v>8.7550000000000008</v>
      </c>
      <c r="F18" s="374">
        <v>7.0289999999999999</v>
      </c>
      <c r="G18" s="374">
        <v>6.6550000000000002</v>
      </c>
      <c r="H18" s="374">
        <v>7.7770000000000001</v>
      </c>
      <c r="I18" s="374">
        <v>5.0270000000000001</v>
      </c>
      <c r="J18" s="1"/>
    </row>
    <row r="19" spans="1:10" x14ac:dyDescent="0.25">
      <c r="A19" s="356"/>
      <c r="B19" s="371" t="s">
        <v>94</v>
      </c>
      <c r="C19" s="372" t="s">
        <v>93</v>
      </c>
      <c r="D19" s="373" t="s">
        <v>130</v>
      </c>
      <c r="E19" s="374" t="s">
        <v>315</v>
      </c>
      <c r="F19" s="374" t="s">
        <v>315</v>
      </c>
      <c r="G19" s="374" t="s">
        <v>315</v>
      </c>
      <c r="H19" s="374" t="s">
        <v>315</v>
      </c>
      <c r="I19" s="374" t="s">
        <v>315</v>
      </c>
      <c r="J19" s="1"/>
    </row>
    <row r="20" spans="1:10" x14ac:dyDescent="0.25">
      <c r="A20" s="356"/>
      <c r="B20" s="371" t="s">
        <v>104</v>
      </c>
      <c r="C20" s="372" t="s">
        <v>116</v>
      </c>
      <c r="D20" s="373" t="s">
        <v>130</v>
      </c>
      <c r="E20" s="374">
        <v>0.29809999999999998</v>
      </c>
      <c r="F20" s="374">
        <v>0.51339999999999997</v>
      </c>
      <c r="G20" s="374">
        <v>0.4037</v>
      </c>
      <c r="H20" s="374">
        <v>0.61619999999999997</v>
      </c>
      <c r="I20" s="374">
        <v>1.47</v>
      </c>
      <c r="J20" s="1"/>
    </row>
    <row r="21" spans="1:10" x14ac:dyDescent="0.25">
      <c r="A21" s="356"/>
      <c r="B21" s="371" t="s">
        <v>106</v>
      </c>
      <c r="C21" s="372" t="s">
        <v>119</v>
      </c>
      <c r="D21" s="373" t="s">
        <v>130</v>
      </c>
      <c r="E21" s="374">
        <v>472.7</v>
      </c>
      <c r="F21" s="374">
        <v>609.70000000000005</v>
      </c>
      <c r="G21" s="374">
        <v>476.5</v>
      </c>
      <c r="H21" s="374">
        <v>505.8</v>
      </c>
      <c r="I21" s="374">
        <v>513.9</v>
      </c>
      <c r="J21" s="1"/>
    </row>
    <row r="22" spans="1:10" x14ac:dyDescent="0.25">
      <c r="A22" s="356"/>
      <c r="B22" s="371" t="s">
        <v>92</v>
      </c>
      <c r="C22" s="372" t="s">
        <v>91</v>
      </c>
      <c r="D22" s="373" t="s">
        <v>130</v>
      </c>
      <c r="E22" s="374">
        <v>0.25600000000000001</v>
      </c>
      <c r="F22" s="374">
        <v>0.60699999999999998</v>
      </c>
      <c r="G22" s="374">
        <v>0.68300000000000005</v>
      </c>
      <c r="H22" s="374">
        <v>0.73499999999999999</v>
      </c>
      <c r="I22" s="374">
        <v>0.63600000000000001</v>
      </c>
      <c r="J22" s="1"/>
    </row>
    <row r="23" spans="1:10" x14ac:dyDescent="0.25">
      <c r="A23" s="356"/>
      <c r="B23" s="371" t="s">
        <v>90</v>
      </c>
      <c r="C23" s="372" t="s">
        <v>89</v>
      </c>
      <c r="D23" s="373" t="s">
        <v>130</v>
      </c>
      <c r="E23" s="374">
        <v>0.54100000000000004</v>
      </c>
      <c r="F23" s="374">
        <v>0.40799999999999997</v>
      </c>
      <c r="G23" s="374">
        <v>0.39700000000000002</v>
      </c>
      <c r="H23" s="374">
        <v>0.5</v>
      </c>
      <c r="I23" s="374">
        <v>0.46800000000000003</v>
      </c>
      <c r="J23" s="1"/>
    </row>
    <row r="24" spans="1:10" x14ac:dyDescent="0.25">
      <c r="A24" s="356"/>
      <c r="B24" s="371" t="s">
        <v>88</v>
      </c>
      <c r="C24" s="372" t="s">
        <v>87</v>
      </c>
      <c r="D24" s="373" t="s">
        <v>130</v>
      </c>
      <c r="E24" s="374">
        <v>15.83</v>
      </c>
      <c r="F24" s="374">
        <v>24.65</v>
      </c>
      <c r="G24" s="374">
        <v>20.94</v>
      </c>
      <c r="H24" s="374">
        <v>20.32</v>
      </c>
      <c r="I24" s="374">
        <v>14.67</v>
      </c>
      <c r="J24" s="1"/>
    </row>
    <row r="25" spans="1:10" x14ac:dyDescent="0.25">
      <c r="A25" s="356"/>
      <c r="B25" s="371" t="s">
        <v>86</v>
      </c>
      <c r="C25" s="372" t="s">
        <v>85</v>
      </c>
      <c r="D25" s="373" t="s">
        <v>130</v>
      </c>
      <c r="E25" s="374">
        <v>38.24</v>
      </c>
      <c r="F25" s="374">
        <v>36.49</v>
      </c>
      <c r="G25" s="374">
        <v>44.44</v>
      </c>
      <c r="H25" s="374">
        <v>37.39</v>
      </c>
      <c r="I25" s="374">
        <v>58.86</v>
      </c>
      <c r="J25" s="1"/>
    </row>
    <row r="26" spans="1:10" x14ac:dyDescent="0.25">
      <c r="A26" s="356"/>
      <c r="B26" s="371" t="s">
        <v>109</v>
      </c>
      <c r="C26" s="372" t="s">
        <v>122</v>
      </c>
      <c r="D26" s="373" t="s">
        <v>130</v>
      </c>
      <c r="E26" s="374">
        <v>236.2</v>
      </c>
      <c r="F26" s="374">
        <v>379.2</v>
      </c>
      <c r="G26" s="374">
        <v>343.8</v>
      </c>
      <c r="H26" s="374">
        <v>335.3</v>
      </c>
      <c r="I26" s="374">
        <v>270.39999999999998</v>
      </c>
      <c r="J26" s="1"/>
    </row>
    <row r="27" spans="1:10" x14ac:dyDescent="0.25">
      <c r="A27" s="356"/>
      <c r="B27" s="371" t="s">
        <v>67</v>
      </c>
      <c r="C27" s="372" t="s">
        <v>66</v>
      </c>
      <c r="D27" s="373" t="s">
        <v>130</v>
      </c>
      <c r="E27" s="374" t="s">
        <v>316</v>
      </c>
      <c r="F27" s="374" t="s">
        <v>316</v>
      </c>
      <c r="G27" s="374" t="s">
        <v>316</v>
      </c>
      <c r="H27" s="374" t="s">
        <v>316</v>
      </c>
      <c r="I27" s="374">
        <v>0.28100000000000003</v>
      </c>
      <c r="J27" s="1"/>
    </row>
    <row r="28" spans="1:10" x14ac:dyDescent="0.25">
      <c r="A28" s="356"/>
      <c r="B28" s="371" t="s">
        <v>112</v>
      </c>
      <c r="C28" s="372" t="s">
        <v>125</v>
      </c>
      <c r="D28" s="373" t="s">
        <v>130</v>
      </c>
      <c r="E28" s="374">
        <v>104</v>
      </c>
      <c r="F28" s="374">
        <v>121.1</v>
      </c>
      <c r="G28" s="374">
        <v>139.1</v>
      </c>
      <c r="H28" s="374">
        <v>100.8</v>
      </c>
      <c r="I28" s="374">
        <v>95.1</v>
      </c>
      <c r="J28" s="1"/>
    </row>
    <row r="29" spans="1:10" x14ac:dyDescent="0.25">
      <c r="A29" s="356"/>
      <c r="B29" s="371" t="s">
        <v>110</v>
      </c>
      <c r="C29" s="372" t="s">
        <v>123</v>
      </c>
      <c r="D29" s="373" t="s">
        <v>130</v>
      </c>
      <c r="E29" s="374" t="s">
        <v>317</v>
      </c>
      <c r="F29" s="374" t="s">
        <v>317</v>
      </c>
      <c r="G29" s="374" t="s">
        <v>317</v>
      </c>
      <c r="H29" s="374" t="s">
        <v>317</v>
      </c>
      <c r="I29" s="374" t="s">
        <v>317</v>
      </c>
      <c r="J29" s="1"/>
    </row>
    <row r="30" spans="1:10" x14ac:dyDescent="0.25">
      <c r="A30" s="356"/>
      <c r="B30" s="371" t="s">
        <v>111</v>
      </c>
      <c r="C30" s="372" t="s">
        <v>124</v>
      </c>
      <c r="D30" s="373" t="s">
        <v>130</v>
      </c>
      <c r="E30" s="374">
        <v>50.1</v>
      </c>
      <c r="F30" s="374">
        <v>48.4</v>
      </c>
      <c r="G30" s="374">
        <v>52.5</v>
      </c>
      <c r="H30" s="374">
        <v>48.9</v>
      </c>
      <c r="I30" s="374">
        <v>53</v>
      </c>
      <c r="J30" s="1"/>
    </row>
    <row r="31" spans="1:10" x14ac:dyDescent="0.25">
      <c r="A31" s="356"/>
      <c r="B31" s="371" t="s">
        <v>84</v>
      </c>
      <c r="C31" s="372" t="s">
        <v>83</v>
      </c>
      <c r="D31" s="373" t="s">
        <v>130</v>
      </c>
      <c r="E31" s="374">
        <v>5.5549999999999997</v>
      </c>
      <c r="F31" s="374">
        <v>7.4930000000000003</v>
      </c>
      <c r="G31" s="374">
        <v>7.423</v>
      </c>
      <c r="H31" s="374">
        <v>6.806</v>
      </c>
      <c r="I31" s="374">
        <v>7.5519999999999996</v>
      </c>
      <c r="J31" s="1"/>
    </row>
    <row r="32" spans="1:10" x14ac:dyDescent="0.25">
      <c r="A32" s="356"/>
      <c r="B32" s="371" t="s">
        <v>82</v>
      </c>
      <c r="C32" s="372" t="s">
        <v>81</v>
      </c>
      <c r="D32" s="373" t="s">
        <v>130</v>
      </c>
      <c r="E32" s="374">
        <v>1.516</v>
      </c>
      <c r="F32" s="374">
        <v>1.41</v>
      </c>
      <c r="G32" s="374">
        <v>2.0150000000000001</v>
      </c>
      <c r="H32" s="374">
        <v>1.752</v>
      </c>
      <c r="I32" s="374">
        <v>1.5720000000000001</v>
      </c>
      <c r="J32" s="1"/>
    </row>
    <row r="33" spans="1:10" x14ac:dyDescent="0.25">
      <c r="A33" s="356"/>
      <c r="B33" s="371" t="s">
        <v>114</v>
      </c>
      <c r="C33" s="372" t="s">
        <v>127</v>
      </c>
      <c r="D33" s="373" t="s">
        <v>130</v>
      </c>
      <c r="E33" s="374" t="s">
        <v>318</v>
      </c>
      <c r="F33" s="374" t="s">
        <v>318</v>
      </c>
      <c r="G33" s="374" t="s">
        <v>318</v>
      </c>
      <c r="H33" s="374" t="s">
        <v>318</v>
      </c>
      <c r="I33" s="374" t="s">
        <v>318</v>
      </c>
      <c r="J33" s="1"/>
    </row>
    <row r="34" spans="1:10" x14ac:dyDescent="0.25">
      <c r="A34" s="356"/>
      <c r="B34" s="371" t="s">
        <v>143</v>
      </c>
      <c r="C34" s="372" t="s">
        <v>80</v>
      </c>
      <c r="D34" s="373" t="s">
        <v>130</v>
      </c>
      <c r="E34" s="374">
        <v>2.25</v>
      </c>
      <c r="F34" s="374">
        <v>2.254</v>
      </c>
      <c r="G34" s="374">
        <v>2.3540000000000001</v>
      </c>
      <c r="H34" s="374">
        <v>2.3420000000000001</v>
      </c>
      <c r="I34" s="374">
        <v>2.246</v>
      </c>
      <c r="J34" s="1"/>
    </row>
    <row r="35" spans="1:10" x14ac:dyDescent="0.25">
      <c r="A35" s="356"/>
      <c r="B35" s="371" t="s">
        <v>319</v>
      </c>
      <c r="C35" s="372" t="s">
        <v>118</v>
      </c>
      <c r="D35" s="373" t="s">
        <v>130</v>
      </c>
      <c r="E35" s="374">
        <v>288.2</v>
      </c>
      <c r="F35" s="374">
        <v>262</v>
      </c>
      <c r="G35" s="374">
        <v>318.89999999999998</v>
      </c>
      <c r="H35" s="374">
        <v>238.7</v>
      </c>
      <c r="I35" s="374">
        <v>238.3</v>
      </c>
      <c r="J35" s="1"/>
    </row>
    <row r="36" spans="1:10" x14ac:dyDescent="0.25">
      <c r="A36" s="356"/>
      <c r="B36" s="371" t="s">
        <v>79</v>
      </c>
      <c r="C36" s="372" t="s">
        <v>78</v>
      </c>
      <c r="D36" s="373" t="s">
        <v>130</v>
      </c>
      <c r="E36" s="374">
        <v>8.3989999999999991</v>
      </c>
      <c r="F36" s="374">
        <v>23.69</v>
      </c>
      <c r="G36" s="374">
        <v>21.45</v>
      </c>
      <c r="H36" s="374">
        <v>25.16</v>
      </c>
      <c r="I36" s="374">
        <v>25.82</v>
      </c>
      <c r="J36" s="1"/>
    </row>
    <row r="37" spans="1:10" x14ac:dyDescent="0.25">
      <c r="A37" s="356"/>
      <c r="B37" s="371" t="s">
        <v>77</v>
      </c>
      <c r="C37" s="372" t="s">
        <v>76</v>
      </c>
      <c r="D37" s="373" t="s">
        <v>130</v>
      </c>
      <c r="E37" s="374">
        <v>0.81399999999999995</v>
      </c>
      <c r="F37" s="374">
        <v>1.036</v>
      </c>
      <c r="G37" s="374">
        <v>0.92500000000000004</v>
      </c>
      <c r="H37" s="374">
        <v>1.82</v>
      </c>
      <c r="I37" s="374">
        <v>3.9009999999999998</v>
      </c>
      <c r="J37" s="1"/>
    </row>
    <row r="38" spans="1:10" x14ac:dyDescent="0.25">
      <c r="A38" s="356"/>
      <c r="B38" s="371" t="s">
        <v>75</v>
      </c>
      <c r="C38" s="372" t="s">
        <v>74</v>
      </c>
      <c r="D38" s="373" t="s">
        <v>130</v>
      </c>
      <c r="E38" s="374" t="s">
        <v>320</v>
      </c>
      <c r="F38" s="374" t="s">
        <v>320</v>
      </c>
      <c r="G38" s="374" t="s">
        <v>320</v>
      </c>
      <c r="H38" s="374" t="s">
        <v>320</v>
      </c>
      <c r="I38" s="374" t="s">
        <v>320</v>
      </c>
      <c r="J38" s="1"/>
    </row>
    <row r="39" spans="1:10" x14ac:dyDescent="0.25">
      <c r="A39" s="356"/>
      <c r="B39" s="371" t="s">
        <v>113</v>
      </c>
      <c r="C39" s="372" t="s">
        <v>126</v>
      </c>
      <c r="D39" s="373" t="s">
        <v>130</v>
      </c>
      <c r="E39" s="374">
        <v>129.9</v>
      </c>
      <c r="F39" s="374">
        <v>105.9</v>
      </c>
      <c r="G39" s="374">
        <v>203.5</v>
      </c>
      <c r="H39" s="374" t="s">
        <v>321</v>
      </c>
      <c r="I39" s="374" t="s">
        <v>321</v>
      </c>
      <c r="J39" s="1"/>
    </row>
    <row r="40" spans="1:10" x14ac:dyDescent="0.25">
      <c r="A40" s="356"/>
      <c r="B40" s="371" t="s">
        <v>107</v>
      </c>
      <c r="C40" s="372" t="s">
        <v>120</v>
      </c>
      <c r="D40" s="373" t="s">
        <v>130</v>
      </c>
      <c r="E40" s="374">
        <v>0.126</v>
      </c>
      <c r="F40" s="374">
        <v>0.33500000000000002</v>
      </c>
      <c r="G40" s="374">
        <v>0.96099999999999997</v>
      </c>
      <c r="H40" s="374">
        <v>0.32900000000000001</v>
      </c>
      <c r="I40" s="374">
        <v>0.55900000000000005</v>
      </c>
      <c r="J40" s="1"/>
    </row>
    <row r="41" spans="1:10" x14ac:dyDescent="0.25">
      <c r="A41" s="356"/>
      <c r="B41" s="371" t="s">
        <v>108</v>
      </c>
      <c r="C41" s="372" t="s">
        <v>121</v>
      </c>
      <c r="D41" s="373" t="s">
        <v>130</v>
      </c>
      <c r="E41" s="374">
        <v>1.6659999999999999</v>
      </c>
      <c r="F41" s="374">
        <v>1.915</v>
      </c>
      <c r="G41" s="374">
        <v>1.6279999999999999</v>
      </c>
      <c r="H41" s="374">
        <v>1.4990000000000001</v>
      </c>
      <c r="I41" s="374">
        <v>1.5309999999999999</v>
      </c>
      <c r="J41" s="1"/>
    </row>
    <row r="42" spans="1:10" x14ac:dyDescent="0.25">
      <c r="A42" s="356"/>
      <c r="B42" s="371" t="s">
        <v>115</v>
      </c>
      <c r="C42" s="372" t="s">
        <v>128</v>
      </c>
      <c r="D42" s="373" t="s">
        <v>130</v>
      </c>
      <c r="E42" s="374">
        <v>1.38</v>
      </c>
      <c r="F42" s="374">
        <v>1.49</v>
      </c>
      <c r="G42" s="374">
        <v>2.16</v>
      </c>
      <c r="H42" s="374">
        <v>1.73</v>
      </c>
      <c r="I42" s="374">
        <v>1.67</v>
      </c>
      <c r="J42" s="1"/>
    </row>
    <row r="43" spans="1:10" x14ac:dyDescent="0.25">
      <c r="A43" s="356"/>
      <c r="B43" s="371" t="s">
        <v>73</v>
      </c>
      <c r="C43" s="372" t="s">
        <v>72</v>
      </c>
      <c r="D43" s="373" t="s">
        <v>130</v>
      </c>
      <c r="E43" s="374" t="s">
        <v>322</v>
      </c>
      <c r="F43" s="374" t="s">
        <v>322</v>
      </c>
      <c r="G43" s="374" t="s">
        <v>322</v>
      </c>
      <c r="H43" s="374" t="s">
        <v>322</v>
      </c>
      <c r="I43" s="374" t="s">
        <v>322</v>
      </c>
      <c r="J43" s="1"/>
    </row>
    <row r="44" spans="1:10" x14ac:dyDescent="0.25">
      <c r="A44" s="356"/>
      <c r="B44" s="371" t="s">
        <v>234</v>
      </c>
      <c r="C44" s="372" t="s">
        <v>235</v>
      </c>
      <c r="D44" s="373" t="s">
        <v>130</v>
      </c>
      <c r="E44" s="374" t="s">
        <v>323</v>
      </c>
      <c r="F44" s="374" t="s">
        <v>323</v>
      </c>
      <c r="G44" s="374" t="s">
        <v>323</v>
      </c>
      <c r="H44" s="374" t="s">
        <v>323</v>
      </c>
      <c r="I44" s="374" t="s">
        <v>323</v>
      </c>
      <c r="J44" s="1"/>
    </row>
    <row r="45" spans="1:10" x14ac:dyDescent="0.25">
      <c r="A45" s="356"/>
      <c r="B45" s="371" t="s">
        <v>71</v>
      </c>
      <c r="C45" s="372" t="s">
        <v>70</v>
      </c>
      <c r="D45" s="373" t="s">
        <v>130</v>
      </c>
      <c r="E45" s="374">
        <v>0.2</v>
      </c>
      <c r="F45" s="374">
        <v>0.23200000000000001</v>
      </c>
      <c r="G45" s="374">
        <v>0.23699999999999999</v>
      </c>
      <c r="H45" s="374">
        <v>0.24</v>
      </c>
      <c r="I45" s="374">
        <v>0.192</v>
      </c>
      <c r="J45" s="1"/>
    </row>
    <row r="46" spans="1:10" x14ac:dyDescent="0.25">
      <c r="A46" s="356"/>
      <c r="B46" s="371" t="s">
        <v>69</v>
      </c>
      <c r="C46" s="372" t="s">
        <v>68</v>
      </c>
      <c r="D46" s="373" t="s">
        <v>130</v>
      </c>
      <c r="E46" s="374">
        <v>27.49</v>
      </c>
      <c r="F46" s="374">
        <v>78.12</v>
      </c>
      <c r="G46" s="374">
        <v>71.28</v>
      </c>
      <c r="H46" s="374">
        <v>75.64</v>
      </c>
      <c r="I46" s="374">
        <v>63.25</v>
      </c>
      <c r="J46" s="1"/>
    </row>
    <row r="47" spans="1:10" ht="4.5" customHeight="1" x14ac:dyDescent="0.25">
      <c r="A47" s="356"/>
      <c r="B47" s="375"/>
      <c r="C47" s="376"/>
      <c r="D47" s="357"/>
      <c r="E47" s="375"/>
      <c r="F47" s="377"/>
      <c r="G47" s="375"/>
      <c r="H47" s="375"/>
      <c r="I47" s="375"/>
      <c r="J47" s="375"/>
    </row>
    <row r="48" spans="1:10" x14ac:dyDescent="0.25">
      <c r="A48" s="356"/>
      <c r="B48" s="378" t="s">
        <v>297</v>
      </c>
      <c r="C48" s="356"/>
      <c r="D48" s="357"/>
      <c r="E48" s="379"/>
      <c r="F48" s="356"/>
      <c r="G48" s="356"/>
      <c r="H48" s="358"/>
      <c r="I48" s="356"/>
      <c r="J48" s="356"/>
    </row>
    <row r="49" spans="1:22" x14ac:dyDescent="0.25">
      <c r="A49" s="356"/>
      <c r="B49" s="360" t="s">
        <v>324</v>
      </c>
      <c r="C49" s="376"/>
      <c r="D49" s="357"/>
      <c r="E49" s="356"/>
      <c r="F49" s="360"/>
      <c r="G49" s="380"/>
      <c r="H49" s="358"/>
      <c r="I49" s="356"/>
      <c r="J49" s="356"/>
    </row>
    <row r="50" spans="1:22" x14ac:dyDescent="0.25">
      <c r="A50" s="356"/>
      <c r="B50" s="360"/>
      <c r="C50" s="376"/>
      <c r="D50" s="357"/>
      <c r="E50" s="356"/>
      <c r="F50" s="360"/>
      <c r="G50" s="380"/>
      <c r="H50" s="358"/>
      <c r="I50" s="356"/>
      <c r="J50" s="356"/>
    </row>
    <row r="51" spans="1:22" x14ac:dyDescent="0.25">
      <c r="A51" s="356"/>
      <c r="B51" s="390"/>
      <c r="C51" s="356"/>
      <c r="D51" s="357"/>
      <c r="E51" s="356"/>
      <c r="F51" s="356"/>
      <c r="G51" s="391"/>
      <c r="H51" s="391"/>
      <c r="I51" s="391"/>
      <c r="J51" s="391"/>
    </row>
    <row r="52" spans="1:22" ht="21" customHeight="1" x14ac:dyDescent="0.25">
      <c r="A52" s="356"/>
      <c r="B52" s="461" t="s">
        <v>325</v>
      </c>
      <c r="C52" s="461"/>
      <c r="D52" s="461"/>
      <c r="E52" s="461"/>
      <c r="F52" s="461"/>
      <c r="G52" s="461"/>
      <c r="H52" s="461"/>
      <c r="I52" s="461"/>
      <c r="J52" s="461"/>
    </row>
    <row r="53" spans="1:22" s="370" customFormat="1" ht="16.05" customHeight="1" x14ac:dyDescent="0.25">
      <c r="A53" s="369"/>
      <c r="B53" s="588" t="s">
        <v>313</v>
      </c>
      <c r="C53" s="588"/>
      <c r="D53" s="520" t="s">
        <v>102</v>
      </c>
      <c r="E53" s="521" t="str">
        <f>+E12</f>
        <v>Fecha</v>
      </c>
      <c r="F53" s="521"/>
      <c r="G53" s="521"/>
      <c r="H53" s="521"/>
      <c r="I53" s="521"/>
      <c r="J53" s="589" t="s">
        <v>326</v>
      </c>
      <c r="K53" s="369"/>
      <c r="M53"/>
      <c r="N53"/>
      <c r="O53"/>
      <c r="P53"/>
      <c r="Q53"/>
      <c r="R53"/>
    </row>
    <row r="54" spans="1:22" ht="18" customHeight="1" x14ac:dyDescent="0.25">
      <c r="A54" s="356"/>
      <c r="B54" s="588"/>
      <c r="C54" s="588"/>
      <c r="D54" s="520"/>
      <c r="E54" s="330">
        <f>+E13</f>
        <v>44025.694444444445</v>
      </c>
      <c r="F54" s="330">
        <f t="shared" ref="F54:I54" si="0">+F13</f>
        <v>44026.65625</v>
      </c>
      <c r="G54" s="330">
        <f t="shared" si="0"/>
        <v>44027.618055555555</v>
      </c>
      <c r="H54" s="330">
        <f t="shared" si="0"/>
        <v>44028.579861111109</v>
      </c>
      <c r="I54" s="330">
        <f t="shared" si="0"/>
        <v>44029.541666666664</v>
      </c>
      <c r="J54" s="589"/>
    </row>
    <row r="55" spans="1:22" s="370" customFormat="1" ht="18" customHeight="1" x14ac:dyDescent="0.25">
      <c r="A55" s="369"/>
      <c r="B55" s="521" t="s">
        <v>334</v>
      </c>
      <c r="C55" s="521"/>
      <c r="D55" s="521"/>
      <c r="E55" s="381">
        <f>+'[1]7.Conc. PM10 y VM'!L12</f>
        <v>1534.4910000038835</v>
      </c>
      <c r="F55" s="381">
        <f>+'[1]7.Conc. PM10 y VM'!L13</f>
        <v>1533.4560000038807</v>
      </c>
      <c r="G55" s="381">
        <f>+'[1]7.Conc. PM10 y VM'!L14</f>
        <v>1536.2160000038878</v>
      </c>
      <c r="H55" s="381">
        <f>+'[1]7.Conc. PM10 y VM'!L15</f>
        <v>1536.0780000038874</v>
      </c>
      <c r="I55" s="381">
        <f>+'[1]7.Conc. PM10 y VM'!L16</f>
        <v>1528.7640000038691</v>
      </c>
      <c r="J55" s="589"/>
      <c r="K55" s="369"/>
      <c r="M55"/>
      <c r="N55"/>
      <c r="O55"/>
      <c r="P55"/>
      <c r="Q55"/>
      <c r="R55"/>
      <c r="S55" s="384"/>
      <c r="T55" s="384"/>
      <c r="U55" s="384"/>
      <c r="V55" s="384"/>
    </row>
    <row r="56" spans="1:22" x14ac:dyDescent="0.25">
      <c r="A56" s="356"/>
      <c r="B56" s="371" t="s">
        <v>101</v>
      </c>
      <c r="C56" s="372" t="s">
        <v>100</v>
      </c>
      <c r="D56" s="385" t="s">
        <v>329</v>
      </c>
      <c r="E56" s="386" t="s">
        <v>330</v>
      </c>
      <c r="F56" s="386">
        <v>2.3287267453327403E-4</v>
      </c>
      <c r="G56" s="386">
        <v>1.16845547761217E-4</v>
      </c>
      <c r="H56" s="386">
        <v>1.5207561074334039E-4</v>
      </c>
      <c r="I56" s="386">
        <v>3.0802661496398933E-4</v>
      </c>
      <c r="J56" s="372">
        <v>1</v>
      </c>
      <c r="S56" s="384"/>
      <c r="T56" s="384"/>
      <c r="U56" s="384"/>
      <c r="V56" s="384"/>
    </row>
    <row r="57" spans="1:22" x14ac:dyDescent="0.25">
      <c r="A57" s="356"/>
      <c r="B57" s="371" t="s">
        <v>99</v>
      </c>
      <c r="C57" s="372" t="s">
        <v>98</v>
      </c>
      <c r="D57" s="385" t="s">
        <v>329</v>
      </c>
      <c r="E57" s="386">
        <v>3.3098923356260454E-2</v>
      </c>
      <c r="F57" s="386">
        <v>3.9577268601020447E-2</v>
      </c>
      <c r="G57" s="386">
        <v>4.242892926504805E-2</v>
      </c>
      <c r="H57" s="386">
        <v>4.1514818908830554E-2</v>
      </c>
      <c r="I57" s="386">
        <v>3.689908972206124E-2</v>
      </c>
      <c r="J57" s="372" t="s">
        <v>129</v>
      </c>
      <c r="S57" s="384"/>
      <c r="T57" s="384"/>
      <c r="U57" s="384"/>
      <c r="V57" s="384"/>
    </row>
    <row r="58" spans="1:22" x14ac:dyDescent="0.25">
      <c r="A58" s="356"/>
      <c r="B58" s="371" t="s">
        <v>141</v>
      </c>
      <c r="C58" s="372" t="s">
        <v>97</v>
      </c>
      <c r="D58" s="385" t="s">
        <v>329</v>
      </c>
      <c r="E58" s="386">
        <v>2.1231796080861697E-3</v>
      </c>
      <c r="F58" s="386">
        <v>3.2710426644046559E-3</v>
      </c>
      <c r="G58" s="386">
        <v>2.0524457498112378E-3</v>
      </c>
      <c r="H58" s="386">
        <v>3.8155614493438272E-3</v>
      </c>
      <c r="I58" s="386">
        <v>1.0943481138983949E-2</v>
      </c>
      <c r="J58" s="372">
        <v>0.3</v>
      </c>
      <c r="S58" s="384"/>
      <c r="T58" s="384"/>
      <c r="U58" s="384"/>
      <c r="V58" s="384"/>
    </row>
    <row r="59" spans="1:22" x14ac:dyDescent="0.25">
      <c r="A59" s="356"/>
      <c r="B59" s="371" t="s">
        <v>105</v>
      </c>
      <c r="C59" s="372" t="s">
        <v>117</v>
      </c>
      <c r="D59" s="385" t="s">
        <v>329</v>
      </c>
      <c r="E59" s="386">
        <v>1.5444860869135121E-3</v>
      </c>
      <c r="F59" s="386">
        <v>1.4672739224303182E-3</v>
      </c>
      <c r="G59" s="386">
        <v>3.9447577684288302E-3</v>
      </c>
      <c r="H59" s="386">
        <v>2.0116165975895624E-3</v>
      </c>
      <c r="I59" s="386">
        <v>2.3613847526438767E-3</v>
      </c>
      <c r="J59" s="372">
        <v>120</v>
      </c>
      <c r="S59" s="384"/>
      <c r="T59" s="384"/>
      <c r="U59" s="384"/>
      <c r="V59" s="384"/>
    </row>
    <row r="60" spans="1:22" x14ac:dyDescent="0.25">
      <c r="A60" s="356"/>
      <c r="B60" s="371" t="s">
        <v>96</v>
      </c>
      <c r="C60" s="372" t="s">
        <v>95</v>
      </c>
      <c r="D60" s="385" t="s">
        <v>329</v>
      </c>
      <c r="E60" s="386">
        <v>5.7054749750750202E-3</v>
      </c>
      <c r="F60" s="386">
        <v>4.5837637336723141E-3</v>
      </c>
      <c r="G60" s="386">
        <v>4.3320730938768755E-3</v>
      </c>
      <c r="H60" s="386">
        <v>5.0628939415708826E-3</v>
      </c>
      <c r="I60" s="386">
        <v>3.2882773272966117E-3</v>
      </c>
      <c r="J60" s="372" t="s">
        <v>129</v>
      </c>
      <c r="S60" s="384"/>
      <c r="T60" s="384"/>
      <c r="U60" s="384"/>
      <c r="V60" s="384"/>
    </row>
    <row r="61" spans="1:22" x14ac:dyDescent="0.25">
      <c r="A61" s="356"/>
      <c r="B61" s="371" t="s">
        <v>94</v>
      </c>
      <c r="C61" s="372" t="s">
        <v>93</v>
      </c>
      <c r="D61" s="385" t="s">
        <v>329</v>
      </c>
      <c r="E61" s="386" t="s">
        <v>330</v>
      </c>
      <c r="F61" s="386" t="s">
        <v>330</v>
      </c>
      <c r="G61" s="386" t="s">
        <v>330</v>
      </c>
      <c r="H61" s="386" t="s">
        <v>330</v>
      </c>
      <c r="I61" s="386" t="s">
        <v>330</v>
      </c>
      <c r="J61" s="372">
        <v>0.01</v>
      </c>
      <c r="S61" s="384"/>
      <c r="T61" s="384"/>
      <c r="U61" s="384"/>
      <c r="V61" s="384"/>
    </row>
    <row r="62" spans="1:22" x14ac:dyDescent="0.25">
      <c r="A62" s="356"/>
      <c r="B62" s="371" t="s">
        <v>104</v>
      </c>
      <c r="C62" s="372" t="s">
        <v>116</v>
      </c>
      <c r="D62" s="385" t="s">
        <v>329</v>
      </c>
      <c r="E62" s="386">
        <v>1.9426637236663201E-4</v>
      </c>
      <c r="F62" s="386">
        <v>3.3479930301143348E-4</v>
      </c>
      <c r="G62" s="386">
        <v>2.6278856619054764E-4</v>
      </c>
      <c r="H62" s="386">
        <v>4.0115150402417101E-4</v>
      </c>
      <c r="I62" s="386">
        <v>9.6156110426218796E-4</v>
      </c>
      <c r="J62" s="372" t="s">
        <v>129</v>
      </c>
      <c r="S62" s="384"/>
      <c r="T62" s="384"/>
      <c r="U62" s="384"/>
      <c r="V62" s="384"/>
    </row>
    <row r="63" spans="1:22" x14ac:dyDescent="0.25">
      <c r="A63" s="356"/>
      <c r="B63" s="371" t="s">
        <v>106</v>
      </c>
      <c r="C63" s="372" t="s">
        <v>119</v>
      </c>
      <c r="D63" s="385" t="s">
        <v>329</v>
      </c>
      <c r="E63" s="386">
        <v>0.30805003092152622</v>
      </c>
      <c r="F63" s="386">
        <v>0.39759862689145115</v>
      </c>
      <c r="G63" s="386">
        <v>0.31017773542183791</v>
      </c>
      <c r="H63" s="386">
        <v>0.32928015374135949</v>
      </c>
      <c r="I63" s="386">
        <v>0.33615391257165878</v>
      </c>
      <c r="J63" s="372" t="s">
        <v>129</v>
      </c>
      <c r="S63" s="384"/>
      <c r="T63" s="384"/>
      <c r="U63" s="384"/>
      <c r="V63" s="384"/>
    </row>
    <row r="64" spans="1:22" x14ac:dyDescent="0.25">
      <c r="A64" s="356"/>
      <c r="B64" s="371" t="s">
        <v>92</v>
      </c>
      <c r="C64" s="372" t="s">
        <v>91</v>
      </c>
      <c r="D64" s="385" t="s">
        <v>329</v>
      </c>
      <c r="E64" s="386">
        <v>1.6683056466238781E-4</v>
      </c>
      <c r="F64" s="386">
        <v>3.9583789818453468E-4</v>
      </c>
      <c r="G64" s="386">
        <v>4.4459893660674771E-4</v>
      </c>
      <c r="H64" s="386">
        <v>4.7849132661110952E-4</v>
      </c>
      <c r="I64" s="386">
        <v>4.1602235531343644E-4</v>
      </c>
      <c r="J64" s="372">
        <v>2.5000000000000001E-2</v>
      </c>
      <c r="S64" s="384"/>
      <c r="T64" s="384"/>
      <c r="U64" s="384"/>
      <c r="V64" s="384"/>
    </row>
    <row r="65" spans="1:22" x14ac:dyDescent="0.25">
      <c r="A65" s="356"/>
      <c r="B65" s="371" t="s">
        <v>90</v>
      </c>
      <c r="C65" s="372" t="s">
        <v>89</v>
      </c>
      <c r="D65" s="385" t="s">
        <v>329</v>
      </c>
      <c r="E65" s="386">
        <v>3.5255990422793673E-4</v>
      </c>
      <c r="F65" s="386">
        <v>2.6606567126736435E-4</v>
      </c>
      <c r="G65" s="386">
        <v>2.5842720034096461E-4</v>
      </c>
      <c r="H65" s="386">
        <v>3.2550430381708131E-4</v>
      </c>
      <c r="I65" s="386">
        <v>3.0612965768347212E-4</v>
      </c>
      <c r="J65" s="372">
        <v>0.1</v>
      </c>
      <c r="S65" s="384"/>
      <c r="T65" s="384"/>
      <c r="U65" s="384"/>
      <c r="V65" s="384"/>
    </row>
    <row r="66" spans="1:22" x14ac:dyDescent="0.25">
      <c r="A66" s="356"/>
      <c r="B66" s="371" t="s">
        <v>88</v>
      </c>
      <c r="C66" s="372" t="s">
        <v>87</v>
      </c>
      <c r="D66" s="385" t="s">
        <v>329</v>
      </c>
      <c r="E66" s="386">
        <v>1.031612436955312E-2</v>
      </c>
      <c r="F66" s="386">
        <v>1.6074800972403262E-2</v>
      </c>
      <c r="G66" s="386">
        <v>1.3630895655263979E-2</v>
      </c>
      <c r="H66" s="386">
        <v>1.3228494907126185E-2</v>
      </c>
      <c r="I66" s="386">
        <v>9.5959873466165291E-3</v>
      </c>
      <c r="J66" s="372">
        <v>0.5</v>
      </c>
      <c r="S66" s="384"/>
      <c r="T66" s="384"/>
      <c r="U66" s="384"/>
      <c r="V66" s="384"/>
    </row>
    <row r="67" spans="1:22" x14ac:dyDescent="0.25">
      <c r="A67" s="356"/>
      <c r="B67" s="371" t="s">
        <v>86</v>
      </c>
      <c r="C67" s="372" t="s">
        <v>85</v>
      </c>
      <c r="D67" s="385" t="s">
        <v>329</v>
      </c>
      <c r="E67" s="386">
        <v>2.4920315596444177E-2</v>
      </c>
      <c r="F67" s="386">
        <v>2.379592241310325E-2</v>
      </c>
      <c r="G67" s="386">
        <v>2.8928223635144752E-2</v>
      </c>
      <c r="H67" s="386">
        <v>2.4341211839441341E-2</v>
      </c>
      <c r="I67" s="386">
        <v>3.8501691562498219E-2</v>
      </c>
      <c r="J67" s="372">
        <v>50</v>
      </c>
      <c r="S67" s="384"/>
      <c r="T67" s="384"/>
      <c r="U67" s="384"/>
      <c r="V67" s="384"/>
    </row>
    <row r="68" spans="1:22" ht="13.8" customHeight="1" x14ac:dyDescent="0.25">
      <c r="A68" s="356"/>
      <c r="B68" s="371" t="s">
        <v>109</v>
      </c>
      <c r="C68" s="372" t="s">
        <v>122</v>
      </c>
      <c r="D68" s="385" t="s">
        <v>329</v>
      </c>
      <c r="E68" s="386">
        <v>0.15392726317678124</v>
      </c>
      <c r="F68" s="386">
        <v>0.24728456506025628</v>
      </c>
      <c r="G68" s="386">
        <v>0.22379665359502177</v>
      </c>
      <c r="H68" s="386">
        <v>0.21828318613973474</v>
      </c>
      <c r="I68" s="386">
        <v>0.1768749133282283</v>
      </c>
      <c r="J68" s="372">
        <v>4</v>
      </c>
      <c r="S68" s="384"/>
      <c r="T68" s="384"/>
      <c r="U68" s="384"/>
      <c r="V68" s="384"/>
    </row>
    <row r="69" spans="1:22" ht="13.8" customHeight="1" x14ac:dyDescent="0.25">
      <c r="A69" s="356"/>
      <c r="B69" s="371" t="s">
        <v>67</v>
      </c>
      <c r="C69" s="372" t="s">
        <v>66</v>
      </c>
      <c r="D69" s="385" t="s">
        <v>329</v>
      </c>
      <c r="E69" s="386" t="s">
        <v>330</v>
      </c>
      <c r="F69" s="386" t="s">
        <v>330</v>
      </c>
      <c r="G69" s="386" t="s">
        <v>330</v>
      </c>
      <c r="H69" s="386" t="s">
        <v>330</v>
      </c>
      <c r="I69" s="386">
        <v>1.8380861925011894E-4</v>
      </c>
      <c r="J69" s="372">
        <v>2</v>
      </c>
      <c r="S69" s="384"/>
      <c r="T69" s="384"/>
      <c r="U69" s="384"/>
      <c r="V69" s="384"/>
    </row>
    <row r="70" spans="1:22" ht="13.8" customHeight="1" x14ac:dyDescent="0.25">
      <c r="A70" s="356"/>
      <c r="B70" s="371" t="s">
        <v>112</v>
      </c>
      <c r="C70" s="372" t="s">
        <v>125</v>
      </c>
      <c r="D70" s="385" t="s">
        <v>329</v>
      </c>
      <c r="E70" s="386">
        <v>6.7774916894095039E-2</v>
      </c>
      <c r="F70" s="386">
        <v>7.8971943113916226E-2</v>
      </c>
      <c r="G70" s="386">
        <v>9.0547162638358131E-2</v>
      </c>
      <c r="H70" s="386">
        <v>6.5621667649523596E-2</v>
      </c>
      <c r="I70" s="386">
        <v>6.2207116336961958E-2</v>
      </c>
      <c r="J70" s="372" t="s">
        <v>129</v>
      </c>
      <c r="S70" s="384"/>
      <c r="T70" s="384"/>
      <c r="U70" s="384"/>
      <c r="V70" s="384"/>
    </row>
    <row r="71" spans="1:22" ht="13.8" customHeight="1" x14ac:dyDescent="0.25">
      <c r="A71" s="356"/>
      <c r="B71" s="371" t="s">
        <v>110</v>
      </c>
      <c r="C71" s="372" t="s">
        <v>123</v>
      </c>
      <c r="D71" s="385" t="s">
        <v>329</v>
      </c>
      <c r="E71" s="386" t="s">
        <v>330</v>
      </c>
      <c r="F71" s="386" t="s">
        <v>330</v>
      </c>
      <c r="G71" s="386" t="s">
        <v>330</v>
      </c>
      <c r="H71" s="386" t="s">
        <v>330</v>
      </c>
      <c r="I71" s="386" t="s">
        <v>330</v>
      </c>
      <c r="J71" s="372" t="s">
        <v>129</v>
      </c>
      <c r="S71" s="384"/>
      <c r="T71" s="384"/>
      <c r="U71" s="384"/>
      <c r="V71" s="384"/>
    </row>
    <row r="72" spans="1:22" ht="13.8" customHeight="1" x14ac:dyDescent="0.25">
      <c r="A72" s="356"/>
      <c r="B72" s="371" t="s">
        <v>111</v>
      </c>
      <c r="C72" s="372" t="s">
        <v>124</v>
      </c>
      <c r="D72" s="385" t="s">
        <v>329</v>
      </c>
      <c r="E72" s="386">
        <v>3.2649262849943864E-2</v>
      </c>
      <c r="F72" s="386">
        <v>3.1562692375834395E-2</v>
      </c>
      <c r="G72" s="386">
        <v>3.417488165718046E-2</v>
      </c>
      <c r="H72" s="386">
        <v>3.1834320913310551E-2</v>
      </c>
      <c r="I72" s="386">
        <v>3.466852960945304E-2</v>
      </c>
      <c r="J72" s="372" t="s">
        <v>129</v>
      </c>
      <c r="S72" s="384"/>
      <c r="T72" s="384"/>
      <c r="U72" s="384"/>
      <c r="V72" s="384"/>
    </row>
    <row r="73" spans="1:22" ht="13.8" customHeight="1" x14ac:dyDescent="0.25">
      <c r="A73" s="356"/>
      <c r="B73" s="371" t="s">
        <v>84</v>
      </c>
      <c r="C73" s="372" t="s">
        <v>83</v>
      </c>
      <c r="D73" s="385" t="s">
        <v>329</v>
      </c>
      <c r="E73" s="386">
        <v>3.6200929167951724E-3</v>
      </c>
      <c r="F73" s="386">
        <v>4.8863482225646104E-3</v>
      </c>
      <c r="G73" s="386">
        <v>4.8320027912619155E-3</v>
      </c>
      <c r="H73" s="386">
        <v>4.4307645835581109E-3</v>
      </c>
      <c r="I73" s="386">
        <v>4.9399384077469686E-3</v>
      </c>
      <c r="J73" s="372">
        <v>0.2</v>
      </c>
      <c r="S73" s="384"/>
      <c r="T73" s="384"/>
      <c r="U73" s="384"/>
      <c r="V73" s="384"/>
    </row>
    <row r="74" spans="1:22" ht="13.8" customHeight="1" x14ac:dyDescent="0.25">
      <c r="A74" s="356"/>
      <c r="B74" s="371" t="s">
        <v>82</v>
      </c>
      <c r="C74" s="372" t="s">
        <v>81</v>
      </c>
      <c r="D74" s="385" t="s">
        <v>329</v>
      </c>
      <c r="E74" s="386">
        <v>9.8794975011007769E-4</v>
      </c>
      <c r="F74" s="386">
        <v>9.1949165805633266E-4</v>
      </c>
      <c r="G74" s="386">
        <v>1.3116645055089263E-3</v>
      </c>
      <c r="H74" s="386">
        <v>1.140567080575053E-3</v>
      </c>
      <c r="I74" s="386">
        <v>1.0282816706803806E-3</v>
      </c>
      <c r="J74" s="372">
        <v>120</v>
      </c>
      <c r="S74" s="384"/>
      <c r="T74" s="384"/>
      <c r="U74" s="384"/>
      <c r="V74" s="384"/>
    </row>
    <row r="75" spans="1:22" ht="13.8" customHeight="1" x14ac:dyDescent="0.25">
      <c r="A75" s="356"/>
      <c r="B75" s="371" t="s">
        <v>114</v>
      </c>
      <c r="C75" s="372" t="s">
        <v>127</v>
      </c>
      <c r="D75" s="385" t="s">
        <v>329</v>
      </c>
      <c r="E75" s="386" t="s">
        <v>330</v>
      </c>
      <c r="F75" s="386" t="s">
        <v>330</v>
      </c>
      <c r="G75" s="386" t="s">
        <v>330</v>
      </c>
      <c r="H75" s="386" t="s">
        <v>330</v>
      </c>
      <c r="I75" s="386" t="s">
        <v>330</v>
      </c>
      <c r="J75" s="372" t="s">
        <v>129</v>
      </c>
      <c r="S75" s="384"/>
      <c r="T75" s="384"/>
      <c r="U75" s="384"/>
      <c r="V75" s="384"/>
    </row>
    <row r="76" spans="1:22" ht="13.8" customHeight="1" x14ac:dyDescent="0.25">
      <c r="A76" s="356"/>
      <c r="B76" s="371" t="s">
        <v>143</v>
      </c>
      <c r="C76" s="372" t="s">
        <v>80</v>
      </c>
      <c r="D76" s="385" t="s">
        <v>329</v>
      </c>
      <c r="E76" s="386">
        <v>1.4662842597280177E-3</v>
      </c>
      <c r="F76" s="386">
        <v>1.4698824094035276E-3</v>
      </c>
      <c r="G76" s="386">
        <v>1.5323365984952915E-3</v>
      </c>
      <c r="H76" s="386">
        <v>1.524662159079209E-3</v>
      </c>
      <c r="I76" s="386">
        <v>1.4691607076005948E-3</v>
      </c>
      <c r="J76" s="372">
        <v>0.1</v>
      </c>
      <c r="S76" s="384"/>
      <c r="T76" s="384"/>
      <c r="U76" s="384"/>
      <c r="V76" s="384"/>
    </row>
    <row r="77" spans="1:22" ht="13.8" customHeight="1" x14ac:dyDescent="0.25">
      <c r="A77" s="356"/>
      <c r="B77" s="371" t="s">
        <v>319</v>
      </c>
      <c r="C77" s="372" t="s">
        <v>118</v>
      </c>
      <c r="D77" s="385" t="s">
        <v>329</v>
      </c>
      <c r="E77" s="386">
        <v>0.18781472162382876</v>
      </c>
      <c r="F77" s="386">
        <v>0.17085589674521925</v>
      </c>
      <c r="G77" s="386">
        <v>0.20758799543761614</v>
      </c>
      <c r="H77" s="386">
        <v>0.15539575464227462</v>
      </c>
      <c r="I77" s="386">
        <v>0.15587755860250299</v>
      </c>
      <c r="J77" s="372" t="s">
        <v>129</v>
      </c>
      <c r="S77" s="384"/>
      <c r="T77" s="384"/>
      <c r="U77" s="384"/>
      <c r="V77" s="384"/>
    </row>
    <row r="78" spans="1:22" ht="13.8" customHeight="1" x14ac:dyDescent="0.25">
      <c r="A78" s="356"/>
      <c r="B78" s="371" t="s">
        <v>79</v>
      </c>
      <c r="C78" s="372" t="s">
        <v>78</v>
      </c>
      <c r="D78" s="385" t="s">
        <v>329</v>
      </c>
      <c r="E78" s="388">
        <v>5.4734762210913862E-3</v>
      </c>
      <c r="F78" s="388">
        <v>1.5448764098832994E-2</v>
      </c>
      <c r="G78" s="388">
        <v>1.396288021993373E-2</v>
      </c>
      <c r="H78" s="388">
        <v>1.6379376568075532E-2</v>
      </c>
      <c r="I78" s="388">
        <v>1.6889461028605234E-2</v>
      </c>
      <c r="J78" s="372">
        <v>0.5</v>
      </c>
    </row>
    <row r="79" spans="1:22" ht="13.8" customHeight="1" x14ac:dyDescent="0.25">
      <c r="A79" s="356"/>
      <c r="B79" s="371" t="s">
        <v>77</v>
      </c>
      <c r="C79" s="372" t="s">
        <v>76</v>
      </c>
      <c r="D79" s="385" t="s">
        <v>329</v>
      </c>
      <c r="E79" s="386">
        <v>5.3046906107493612E-4</v>
      </c>
      <c r="F79" s="386">
        <v>6.755981260612487E-4</v>
      </c>
      <c r="G79" s="386">
        <v>6.021288672931795E-4</v>
      </c>
      <c r="H79" s="386">
        <v>1.1848356658941761E-3</v>
      </c>
      <c r="I79" s="386">
        <v>2.5517346038957792E-3</v>
      </c>
      <c r="J79" s="372">
        <v>25</v>
      </c>
    </row>
    <row r="80" spans="1:22" ht="13.8" customHeight="1" x14ac:dyDescent="0.25">
      <c r="A80" s="356"/>
      <c r="B80" s="371" t="s">
        <v>75</v>
      </c>
      <c r="C80" s="372" t="s">
        <v>74</v>
      </c>
      <c r="D80" s="385" t="s">
        <v>329</v>
      </c>
      <c r="E80" s="386" t="s">
        <v>330</v>
      </c>
      <c r="F80" s="386" t="s">
        <v>330</v>
      </c>
      <c r="G80" s="386" t="s">
        <v>330</v>
      </c>
      <c r="H80" s="386" t="s">
        <v>330</v>
      </c>
      <c r="I80" s="386" t="s">
        <v>330</v>
      </c>
      <c r="J80" s="372">
        <v>10</v>
      </c>
    </row>
    <row r="81" spans="1:19" ht="13.8" customHeight="1" x14ac:dyDescent="0.25">
      <c r="A81" s="356"/>
      <c r="B81" s="371" t="s">
        <v>113</v>
      </c>
      <c r="C81" s="372" t="s">
        <v>126</v>
      </c>
      <c r="D81" s="385" t="s">
        <v>329</v>
      </c>
      <c r="E81" s="386">
        <v>8.4653477928297555E-2</v>
      </c>
      <c r="F81" s="386">
        <v>6.9059692615720314E-2</v>
      </c>
      <c r="G81" s="386">
        <v>0.13246835080449951</v>
      </c>
      <c r="H81" s="386" t="s">
        <v>330</v>
      </c>
      <c r="I81" s="386" t="s">
        <v>330</v>
      </c>
      <c r="J81" s="372" t="s">
        <v>129</v>
      </c>
    </row>
    <row r="82" spans="1:19" ht="13.8" customHeight="1" x14ac:dyDescent="0.25">
      <c r="A82" s="356"/>
      <c r="B82" s="371" t="s">
        <v>107</v>
      </c>
      <c r="C82" s="372" t="s">
        <v>120</v>
      </c>
      <c r="D82" s="385" t="s">
        <v>329</v>
      </c>
      <c r="E82" s="386">
        <v>8.2111918544768988E-5</v>
      </c>
      <c r="F82" s="386">
        <v>2.1846078400629182E-4</v>
      </c>
      <c r="G82" s="386">
        <v>6.2556307185810322E-4</v>
      </c>
      <c r="H82" s="386">
        <v>2.1418183191163951E-4</v>
      </c>
      <c r="I82" s="386">
        <v>3.6565486889970282E-4</v>
      </c>
      <c r="J82" s="372">
        <v>10</v>
      </c>
    </row>
    <row r="83" spans="1:19" ht="13.8" customHeight="1" x14ac:dyDescent="0.25">
      <c r="A83" s="356"/>
      <c r="B83" s="371" t="s">
        <v>108</v>
      </c>
      <c r="C83" s="372" t="s">
        <v>121</v>
      </c>
      <c r="D83" s="385" t="s">
        <v>329</v>
      </c>
      <c r="E83" s="386">
        <v>1.0857020340919454E-3</v>
      </c>
      <c r="F83" s="386">
        <v>1.2488131384240262E-3</v>
      </c>
      <c r="G83" s="386">
        <v>1.059746806435996E-3</v>
      </c>
      <c r="H83" s="386">
        <v>9.7586190284360984E-4</v>
      </c>
      <c r="I83" s="386">
        <v>1.0014626194730679E-3</v>
      </c>
      <c r="J83" s="372">
        <v>120</v>
      </c>
    </row>
    <row r="84" spans="1:19" ht="13.8" customHeight="1" x14ac:dyDescent="0.25">
      <c r="A84" s="356"/>
      <c r="B84" s="371" t="s">
        <v>115</v>
      </c>
      <c r="C84" s="372" t="s">
        <v>128</v>
      </c>
      <c r="D84" s="385" t="s">
        <v>329</v>
      </c>
      <c r="E84" s="386">
        <v>8.9932101263318412E-4</v>
      </c>
      <c r="F84" s="386">
        <v>9.7166139752052178E-4</v>
      </c>
      <c r="G84" s="386">
        <v>1.4060522738954247E-3</v>
      </c>
      <c r="H84" s="386">
        <v>1.1262448912071014E-3</v>
      </c>
      <c r="I84" s="386">
        <v>1.0923857442978599E-3</v>
      </c>
      <c r="J84" s="372">
        <v>120</v>
      </c>
    </row>
    <row r="85" spans="1:19" ht="13.8" customHeight="1" x14ac:dyDescent="0.25">
      <c r="A85" s="356"/>
      <c r="B85" s="371" t="s">
        <v>73</v>
      </c>
      <c r="C85" s="372" t="s">
        <v>72</v>
      </c>
      <c r="D85" s="385" t="s">
        <v>329</v>
      </c>
      <c r="E85" s="386" t="s">
        <v>330</v>
      </c>
      <c r="F85" s="386" t="s">
        <v>330</v>
      </c>
      <c r="G85" s="386" t="s">
        <v>330</v>
      </c>
      <c r="H85" s="386" t="s">
        <v>330</v>
      </c>
      <c r="I85" s="386" t="s">
        <v>330</v>
      </c>
      <c r="J85" s="372" t="s">
        <v>129</v>
      </c>
    </row>
    <row r="86" spans="1:19" ht="13.8" customHeight="1" x14ac:dyDescent="0.25">
      <c r="A86" s="356"/>
      <c r="B86" s="371" t="s">
        <v>234</v>
      </c>
      <c r="C86" s="372" t="s">
        <v>235</v>
      </c>
      <c r="D86" s="385" t="s">
        <v>329</v>
      </c>
      <c r="E86" s="386" t="s">
        <v>330</v>
      </c>
      <c r="F86" s="386" t="s">
        <v>330</v>
      </c>
      <c r="G86" s="386" t="s">
        <v>330</v>
      </c>
      <c r="H86" s="386" t="s">
        <v>330</v>
      </c>
      <c r="I86" s="386" t="s">
        <v>330</v>
      </c>
      <c r="J86" s="372">
        <v>0.15</v>
      </c>
    </row>
    <row r="87" spans="1:19" ht="13.8" customHeight="1" x14ac:dyDescent="0.25">
      <c r="A87" s="356"/>
      <c r="B87" s="371" t="s">
        <v>71</v>
      </c>
      <c r="C87" s="372" t="s">
        <v>70</v>
      </c>
      <c r="D87" s="385" t="s">
        <v>329</v>
      </c>
      <c r="E87" s="386">
        <v>1.3033637864249048E-4</v>
      </c>
      <c r="F87" s="386">
        <v>1.5129224444614836E-4</v>
      </c>
      <c r="G87" s="386">
        <v>1.5427518005241462E-4</v>
      </c>
      <c r="H87" s="386">
        <v>1.5624206583219903E-4</v>
      </c>
      <c r="I87" s="386">
        <v>1.2559165443424498E-4</v>
      </c>
      <c r="J87" s="372">
        <v>2</v>
      </c>
    </row>
    <row r="88" spans="1:19" ht="13.8" customHeight="1" x14ac:dyDescent="0.25">
      <c r="A88" s="356"/>
      <c r="B88" s="371" t="s">
        <v>69</v>
      </c>
      <c r="C88" s="372" t="s">
        <v>68</v>
      </c>
      <c r="D88" s="385" t="s">
        <v>329</v>
      </c>
      <c r="E88" s="386">
        <v>1.7914735244410313E-2</v>
      </c>
      <c r="F88" s="386">
        <v>5.0943750586780648E-2</v>
      </c>
      <c r="G88" s="386">
        <v>4.6399725038549014E-2</v>
      </c>
      <c r="H88" s="386">
        <v>4.9242291081448064E-2</v>
      </c>
      <c r="I88" s="386">
        <v>4.1373292411281216E-2</v>
      </c>
      <c r="J88" s="372">
        <v>120</v>
      </c>
    </row>
    <row r="89" spans="1:19" ht="6.75" customHeight="1" x14ac:dyDescent="0.25">
      <c r="A89" s="356"/>
      <c r="B89" s="375"/>
      <c r="C89" s="376"/>
      <c r="D89" s="357"/>
      <c r="E89" s="389"/>
      <c r="F89" s="389"/>
      <c r="G89" s="389"/>
      <c r="H89" s="389"/>
      <c r="I89" s="389"/>
      <c r="J89" s="389"/>
    </row>
    <row r="90" spans="1:19" x14ac:dyDescent="0.25">
      <c r="A90" s="356"/>
      <c r="B90" s="390" t="s">
        <v>298</v>
      </c>
      <c r="C90" s="356"/>
      <c r="D90" s="357"/>
      <c r="E90" s="356"/>
      <c r="F90" s="356"/>
      <c r="G90" s="391"/>
      <c r="H90" s="391"/>
      <c r="I90" s="391"/>
      <c r="J90" s="391"/>
    </row>
    <row r="91" spans="1:19" x14ac:dyDescent="0.25">
      <c r="A91" s="356"/>
      <c r="B91" s="375"/>
      <c r="C91" s="376"/>
      <c r="D91" s="357"/>
      <c r="E91" s="380"/>
      <c r="F91" s="360"/>
      <c r="G91" s="380"/>
      <c r="H91" s="358"/>
      <c r="I91" s="356"/>
      <c r="J91" s="356"/>
    </row>
    <row r="92" spans="1:19" ht="21" customHeight="1" x14ac:dyDescent="0.25">
      <c r="A92" s="356"/>
      <c r="B92" s="520" t="s">
        <v>299</v>
      </c>
      <c r="C92" s="520"/>
      <c r="D92" s="520"/>
      <c r="E92" s="520"/>
      <c r="F92" s="520"/>
      <c r="G92" s="520"/>
      <c r="H92" s="520"/>
      <c r="I92" s="589" t="s">
        <v>301</v>
      </c>
    </row>
    <row r="93" spans="1:19" ht="18" customHeight="1" x14ac:dyDescent="0.25">
      <c r="A93" s="356"/>
      <c r="B93" s="521" t="s">
        <v>300</v>
      </c>
      <c r="C93" s="521"/>
      <c r="D93" s="330">
        <v>44025.694444444445</v>
      </c>
      <c r="E93" s="330">
        <v>44026.65625</v>
      </c>
      <c r="F93" s="330">
        <v>44027.618055555555</v>
      </c>
      <c r="G93" s="330">
        <v>44028.579861111109</v>
      </c>
      <c r="H93" s="330">
        <v>44029.541666666664</v>
      </c>
      <c r="I93" s="589"/>
    </row>
    <row r="94" spans="1:19" s="370" customFormat="1" ht="18" customHeight="1" x14ac:dyDescent="0.25">
      <c r="A94" s="369"/>
      <c r="B94" s="521" t="s">
        <v>302</v>
      </c>
      <c r="C94" s="521"/>
      <c r="D94" s="381">
        <f>+E55</f>
        <v>1534.4910000038835</v>
      </c>
      <c r="E94" s="381">
        <f t="shared" ref="E94:H94" si="1">+F55</f>
        <v>1533.4560000038807</v>
      </c>
      <c r="F94" s="381">
        <f t="shared" si="1"/>
        <v>1536.2160000038878</v>
      </c>
      <c r="G94" s="381">
        <f t="shared" si="1"/>
        <v>1536.0780000038874</v>
      </c>
      <c r="H94" s="381">
        <f t="shared" si="1"/>
        <v>1528.7640000038691</v>
      </c>
      <c r="I94" s="589"/>
      <c r="K94" s="369"/>
      <c r="M94"/>
      <c r="N94"/>
      <c r="O94"/>
      <c r="P94"/>
      <c r="Q94"/>
      <c r="R94"/>
      <c r="S94" s="384"/>
    </row>
    <row r="95" spans="1:19" x14ac:dyDescent="0.25">
      <c r="A95" s="356"/>
      <c r="B95" s="596" t="s">
        <v>333</v>
      </c>
      <c r="C95" s="597"/>
      <c r="D95" s="333">
        <f>+E78</f>
        <v>5.4734762210913862E-3</v>
      </c>
      <c r="E95" s="333">
        <f t="shared" ref="E95:H95" si="2">+F78</f>
        <v>1.5448764098832994E-2</v>
      </c>
      <c r="F95" s="333">
        <f t="shared" si="2"/>
        <v>1.396288021993373E-2</v>
      </c>
      <c r="G95" s="333">
        <f t="shared" si="2"/>
        <v>1.6379376568075532E-2</v>
      </c>
      <c r="H95" s="333">
        <f t="shared" si="2"/>
        <v>1.6889461028605234E-2</v>
      </c>
      <c r="I95" s="333">
        <f>+AVERAGE(D95:H95)</f>
        <v>1.3630791627307775E-2</v>
      </c>
      <c r="S95" s="384"/>
    </row>
    <row r="96" spans="1:19" x14ac:dyDescent="0.25">
      <c r="A96" s="356"/>
      <c r="B96" s="392"/>
      <c r="C96" s="356"/>
      <c r="D96" s="357"/>
      <c r="E96" s="356"/>
      <c r="F96" s="356"/>
      <c r="G96" s="391"/>
      <c r="H96" s="391"/>
      <c r="I96" s="391"/>
      <c r="J96" s="391"/>
      <c r="S96" s="384"/>
    </row>
    <row r="97" spans="1:19" x14ac:dyDescent="0.25">
      <c r="A97" s="356"/>
      <c r="B97" s="392"/>
      <c r="C97" s="356"/>
      <c r="D97" s="357"/>
      <c r="E97" s="356"/>
      <c r="F97" s="356"/>
      <c r="G97" s="391"/>
      <c r="H97" s="391"/>
      <c r="I97" s="391"/>
      <c r="J97" s="391"/>
      <c r="S97" s="384"/>
    </row>
    <row r="98" spans="1:19" x14ac:dyDescent="0.25">
      <c r="A98" s="356"/>
      <c r="B98" s="392"/>
      <c r="C98" s="356"/>
      <c r="D98" s="357"/>
      <c r="E98" s="356"/>
      <c r="F98" s="356"/>
      <c r="G98" s="391"/>
      <c r="H98" s="391"/>
      <c r="I98" s="391"/>
      <c r="J98" s="391"/>
      <c r="S98" s="384"/>
    </row>
    <row r="99" spans="1:19" ht="24" x14ac:dyDescent="0.25">
      <c r="A99" s="356"/>
      <c r="B99" s="382" t="s">
        <v>327</v>
      </c>
      <c r="C99" s="383" t="s">
        <v>335</v>
      </c>
      <c r="D99" s="359"/>
      <c r="E99" s="356"/>
      <c r="F99" s="356"/>
      <c r="G99" s="391"/>
      <c r="H99" s="391"/>
      <c r="I99" s="391"/>
      <c r="J99" s="391"/>
      <c r="S99" s="384"/>
    </row>
    <row r="100" spans="1:19" x14ac:dyDescent="0.25">
      <c r="A100" s="356"/>
      <c r="B100" s="239">
        <v>0</v>
      </c>
      <c r="C100" s="240">
        <v>1.5</v>
      </c>
      <c r="D100" s="359"/>
      <c r="E100" s="356"/>
      <c r="F100" s="356"/>
      <c r="G100" s="391"/>
      <c r="H100" s="391"/>
      <c r="I100" s="391"/>
      <c r="K100" s="359"/>
      <c r="S100" s="384"/>
    </row>
    <row r="101" spans="1:19" x14ac:dyDescent="0.25">
      <c r="A101" s="356"/>
      <c r="B101" s="239">
        <v>1</v>
      </c>
      <c r="C101" s="240">
        <v>1.5</v>
      </c>
      <c r="D101" s="359"/>
      <c r="E101" s="356"/>
      <c r="F101" s="356"/>
      <c r="G101" s="391"/>
      <c r="H101" s="391"/>
      <c r="I101" s="391"/>
      <c r="K101" s="359"/>
      <c r="S101" s="384"/>
    </row>
    <row r="102" spans="1:19" x14ac:dyDescent="0.25">
      <c r="A102" s="356"/>
      <c r="B102" s="392"/>
      <c r="C102" s="356"/>
      <c r="D102" s="357"/>
      <c r="E102" s="356"/>
      <c r="F102" s="356"/>
      <c r="G102" s="391"/>
      <c r="H102" s="391"/>
      <c r="I102" s="391"/>
      <c r="K102" s="359"/>
      <c r="S102" s="384"/>
    </row>
    <row r="103" spans="1:19" x14ac:dyDescent="0.25">
      <c r="A103" s="356"/>
      <c r="B103" s="392"/>
      <c r="C103" s="356"/>
      <c r="D103" s="357"/>
      <c r="E103" s="356"/>
      <c r="F103" s="356"/>
      <c r="G103" s="391"/>
      <c r="H103" s="391"/>
      <c r="I103" s="391"/>
      <c r="J103" s="391"/>
      <c r="S103" s="384"/>
    </row>
    <row r="104" spans="1:19" x14ac:dyDescent="0.25">
      <c r="A104" s="356"/>
      <c r="B104" s="392"/>
      <c r="C104" s="356"/>
      <c r="D104" s="357"/>
      <c r="E104" s="356"/>
      <c r="F104" s="356"/>
      <c r="G104" s="391"/>
      <c r="H104" s="391"/>
      <c r="I104" s="391"/>
      <c r="J104" s="391"/>
      <c r="S104" s="384"/>
    </row>
    <row r="105" spans="1:19" x14ac:dyDescent="0.25">
      <c r="A105" s="356"/>
      <c r="B105" s="392"/>
      <c r="C105" s="356"/>
      <c r="D105" s="357"/>
      <c r="E105" s="356"/>
      <c r="F105" s="356"/>
      <c r="G105" s="391"/>
      <c r="H105" s="391"/>
      <c r="I105" s="391"/>
      <c r="J105" s="391"/>
      <c r="S105" s="384"/>
    </row>
    <row r="106" spans="1:19" x14ac:dyDescent="0.25">
      <c r="A106" s="356"/>
      <c r="B106" s="392"/>
      <c r="C106" s="356"/>
      <c r="D106" s="357"/>
      <c r="E106" s="356"/>
      <c r="F106" s="356"/>
      <c r="G106" s="391"/>
      <c r="H106" s="391"/>
      <c r="I106" s="391"/>
      <c r="J106" s="391"/>
      <c r="S106" s="384"/>
    </row>
    <row r="107" spans="1:19" x14ac:dyDescent="0.25">
      <c r="A107" s="356"/>
      <c r="B107" s="392"/>
      <c r="C107" s="356"/>
      <c r="D107" s="357"/>
      <c r="E107" s="356"/>
      <c r="F107" s="356"/>
      <c r="G107" s="391"/>
      <c r="H107" s="391"/>
      <c r="I107" s="391"/>
      <c r="J107" s="391"/>
      <c r="S107" s="384"/>
    </row>
    <row r="108" spans="1:19" x14ac:dyDescent="0.25">
      <c r="A108" s="356"/>
      <c r="B108" s="392"/>
      <c r="C108" s="356"/>
      <c r="D108" s="357"/>
      <c r="E108" s="356"/>
      <c r="F108" s="356"/>
      <c r="G108" s="391"/>
      <c r="H108" s="391"/>
      <c r="I108" s="391"/>
      <c r="J108" s="391"/>
      <c r="S108" s="384"/>
    </row>
    <row r="109" spans="1:19" x14ac:dyDescent="0.25">
      <c r="A109" s="356"/>
      <c r="B109" s="392"/>
      <c r="C109" s="356"/>
      <c r="D109" s="357"/>
      <c r="E109" s="356"/>
      <c r="F109" s="356"/>
      <c r="G109" s="391"/>
      <c r="H109" s="391"/>
      <c r="I109" s="391"/>
      <c r="J109" s="391"/>
      <c r="S109" s="384"/>
    </row>
    <row r="110" spans="1:19" x14ac:dyDescent="0.25">
      <c r="A110" s="356"/>
      <c r="B110" s="392"/>
      <c r="C110" s="356"/>
      <c r="D110" s="357"/>
      <c r="E110" s="356"/>
      <c r="F110" s="356"/>
      <c r="G110" s="391"/>
      <c r="H110" s="391"/>
      <c r="I110" s="391"/>
      <c r="J110" s="391"/>
      <c r="S110" s="384"/>
    </row>
    <row r="111" spans="1:19" x14ac:dyDescent="0.25">
      <c r="A111" s="356"/>
      <c r="B111" s="392"/>
      <c r="C111" s="356"/>
      <c r="D111" s="357"/>
      <c r="E111" s="356"/>
      <c r="F111" s="356"/>
      <c r="G111" s="391"/>
      <c r="H111" s="391"/>
      <c r="I111" s="391"/>
      <c r="J111" s="391"/>
      <c r="S111" s="384"/>
    </row>
    <row r="112" spans="1:19" x14ac:dyDescent="0.25">
      <c r="A112" s="356"/>
      <c r="B112" s="392"/>
      <c r="C112" s="356"/>
      <c r="D112" s="357"/>
      <c r="E112" s="356"/>
      <c r="F112" s="356"/>
      <c r="G112" s="391"/>
      <c r="H112" s="391"/>
      <c r="I112" s="391"/>
      <c r="J112" s="391"/>
      <c r="S112" s="384"/>
    </row>
    <row r="113" spans="1:19" x14ac:dyDescent="0.25">
      <c r="A113" s="356"/>
      <c r="B113" s="392"/>
      <c r="C113" s="356"/>
      <c r="D113" s="357"/>
      <c r="E113" s="356"/>
      <c r="F113" s="356"/>
      <c r="G113" s="391"/>
      <c r="H113" s="391"/>
      <c r="I113" s="391"/>
      <c r="J113" s="391"/>
      <c r="S113" s="384"/>
    </row>
    <row r="114" spans="1:19" x14ac:dyDescent="0.25">
      <c r="A114" s="356"/>
      <c r="B114" s="392"/>
      <c r="C114" s="356"/>
      <c r="D114" s="357"/>
      <c r="E114" s="356"/>
      <c r="F114" s="356"/>
      <c r="G114" s="391"/>
      <c r="H114" s="391"/>
      <c r="I114" s="391"/>
      <c r="J114" s="391"/>
      <c r="S114" s="384"/>
    </row>
    <row r="115" spans="1:19" x14ac:dyDescent="0.25">
      <c r="A115" s="356"/>
      <c r="B115" s="357"/>
      <c r="C115" s="357"/>
      <c r="D115" s="357"/>
      <c r="E115" s="356"/>
      <c r="F115" s="356"/>
      <c r="G115" s="356"/>
      <c r="H115" s="358"/>
      <c r="I115" s="356"/>
      <c r="J115" s="356"/>
      <c r="S115" s="384"/>
    </row>
    <row r="116" spans="1:19" x14ac:dyDescent="0.25">
      <c r="S116" s="384"/>
    </row>
  </sheetData>
  <mergeCells count="19">
    <mergeCell ref="B92:H92"/>
    <mergeCell ref="I92:I94"/>
    <mergeCell ref="B93:C93"/>
    <mergeCell ref="B94:C94"/>
    <mergeCell ref="B95:C95"/>
    <mergeCell ref="D2:I5"/>
    <mergeCell ref="B2:C5"/>
    <mergeCell ref="B52:J52"/>
    <mergeCell ref="B53:C54"/>
    <mergeCell ref="D53:D54"/>
    <mergeCell ref="E53:I53"/>
    <mergeCell ref="J53:J55"/>
    <mergeCell ref="B55:D55"/>
    <mergeCell ref="B7:D7"/>
    <mergeCell ref="E7:I7"/>
    <mergeCell ref="B11:I11"/>
    <mergeCell ref="B12:C13"/>
    <mergeCell ref="D12:D13"/>
    <mergeCell ref="E12:I12"/>
  </mergeCells>
  <printOptions horizontalCentered="1"/>
  <pageMargins left="1.1811023622047245" right="0.70866141732283472" top="0.39370078740157483" bottom="0.39370078740157483" header="0.31496062992125984" footer="0.31496062992125984"/>
  <pageSetup paperSize="9" scale="61"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4"/>
  <sheetViews>
    <sheetView workbookViewId="0">
      <selection sqref="A1:G1"/>
    </sheetView>
  </sheetViews>
  <sheetFormatPr baseColWidth="10" defaultColWidth="11.5546875" defaultRowHeight="13.2" x14ac:dyDescent="0.25"/>
  <cols>
    <col min="1" max="1" width="17.109375" customWidth="1"/>
  </cols>
  <sheetData>
    <row r="1" spans="1:7" ht="36" customHeight="1" x14ac:dyDescent="0.25">
      <c r="A1" s="598" t="s">
        <v>34</v>
      </c>
      <c r="B1" s="598"/>
      <c r="C1" s="598"/>
      <c r="D1" s="598"/>
      <c r="E1" s="598"/>
      <c r="F1" s="598"/>
      <c r="G1" s="598"/>
    </row>
    <row r="2" spans="1:7" ht="18.75" customHeight="1" x14ac:dyDescent="0.25">
      <c r="A2" s="598" t="s">
        <v>48</v>
      </c>
      <c r="B2" s="598"/>
      <c r="C2" s="598"/>
      <c r="D2" s="598"/>
      <c r="E2" s="598"/>
      <c r="F2" s="598"/>
      <c r="G2" s="598"/>
    </row>
    <row r="7" spans="1:7" x14ac:dyDescent="0.25">
      <c r="A7" t="s">
        <v>35</v>
      </c>
    </row>
    <row r="8" spans="1:7" ht="13.8" x14ac:dyDescent="0.3">
      <c r="A8" s="9" t="s">
        <v>47</v>
      </c>
      <c r="B8" t="s">
        <v>37</v>
      </c>
    </row>
    <row r="9" spans="1:7" x14ac:dyDescent="0.25">
      <c r="A9" s="9" t="s">
        <v>38</v>
      </c>
      <c r="B9" s="7" t="s">
        <v>39</v>
      </c>
    </row>
    <row r="10" spans="1:7" x14ac:dyDescent="0.25">
      <c r="A10" s="9" t="s">
        <v>41</v>
      </c>
      <c r="B10" s="7" t="s">
        <v>40</v>
      </c>
    </row>
    <row r="11" spans="1:7" x14ac:dyDescent="0.25">
      <c r="A11" s="9" t="s">
        <v>43</v>
      </c>
      <c r="B11" s="7" t="s">
        <v>42</v>
      </c>
    </row>
    <row r="12" spans="1:7" x14ac:dyDescent="0.25">
      <c r="A12" s="9" t="s">
        <v>44</v>
      </c>
      <c r="B12" s="7" t="s">
        <v>45</v>
      </c>
    </row>
    <row r="13" spans="1:7" x14ac:dyDescent="0.25">
      <c r="A13" s="9" t="s">
        <v>36</v>
      </c>
      <c r="B13" s="7" t="s">
        <v>46</v>
      </c>
    </row>
    <row r="16" spans="1:7" ht="18.75" customHeight="1" x14ac:dyDescent="0.25">
      <c r="A16" s="598" t="s">
        <v>49</v>
      </c>
      <c r="B16" s="598"/>
      <c r="C16" s="598"/>
      <c r="D16" s="598"/>
      <c r="E16" s="598"/>
      <c r="F16" s="598"/>
      <c r="G16" s="598"/>
    </row>
    <row r="19" spans="1:7" x14ac:dyDescent="0.25">
      <c r="A19" t="s">
        <v>35</v>
      </c>
    </row>
    <row r="20" spans="1:7" ht="13.8" x14ac:dyDescent="0.3">
      <c r="A20" s="9" t="s">
        <v>50</v>
      </c>
      <c r="B20" s="7" t="s">
        <v>51</v>
      </c>
    </row>
    <row r="21" spans="1:7" x14ac:dyDescent="0.25">
      <c r="A21" s="9" t="s">
        <v>38</v>
      </c>
      <c r="B21" s="7" t="s">
        <v>39</v>
      </c>
    </row>
    <row r="22" spans="1:7" x14ac:dyDescent="0.25">
      <c r="A22" s="9" t="s">
        <v>52</v>
      </c>
      <c r="B22" s="7" t="s">
        <v>53</v>
      </c>
    </row>
    <row r="25" spans="1:7" ht="18.75" customHeight="1" x14ac:dyDescent="0.25">
      <c r="A25" s="598" t="s">
        <v>54</v>
      </c>
      <c r="B25" s="598"/>
      <c r="C25" s="598"/>
      <c r="D25" s="598"/>
      <c r="E25" s="598"/>
      <c r="F25" s="598"/>
      <c r="G25" s="598"/>
    </row>
    <row r="30" spans="1:7" x14ac:dyDescent="0.25">
      <c r="A30" t="s">
        <v>35</v>
      </c>
    </row>
    <row r="31" spans="1:7" x14ac:dyDescent="0.25">
      <c r="A31" s="9" t="s">
        <v>56</v>
      </c>
      <c r="B31" s="7" t="s">
        <v>55</v>
      </c>
    </row>
    <row r="32" spans="1:7" x14ac:dyDescent="0.25">
      <c r="A32" s="9" t="s">
        <v>57</v>
      </c>
      <c r="B32" s="7" t="s">
        <v>58</v>
      </c>
    </row>
    <row r="33" spans="1:2" x14ac:dyDescent="0.25">
      <c r="A33" s="9" t="s">
        <v>59</v>
      </c>
      <c r="B33" s="7" t="s">
        <v>60</v>
      </c>
    </row>
    <row r="34" spans="1:2" ht="13.8" x14ac:dyDescent="0.3">
      <c r="A34" s="9" t="s">
        <v>50</v>
      </c>
      <c r="B34" s="7" t="s">
        <v>51</v>
      </c>
    </row>
  </sheetData>
  <mergeCells count="4">
    <mergeCell ref="A1:G1"/>
    <mergeCell ref="A2:G2"/>
    <mergeCell ref="A16:G16"/>
    <mergeCell ref="A25:G25"/>
  </mergeCells>
  <pageMargins left="0.7" right="0.7" top="0.75" bottom="0.75" header="0.3" footer="0.3"/>
  <pageSetup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G386"/>
  <sheetViews>
    <sheetView view="pageBreakPreview" zoomScale="70" zoomScaleNormal="60" zoomScaleSheetLayoutView="70" workbookViewId="0">
      <selection activeCell="F22" sqref="F22"/>
    </sheetView>
  </sheetViews>
  <sheetFormatPr baseColWidth="10" defaultColWidth="11.44140625" defaultRowHeight="13.8" x14ac:dyDescent="0.3"/>
  <cols>
    <col min="1" max="1" width="2.109375" style="165" customWidth="1"/>
    <col min="2" max="2" width="17.5546875" style="165" customWidth="1"/>
    <col min="3" max="5" width="6" style="165" bestFit="1" customWidth="1"/>
    <col min="6" max="6" width="5.88671875" style="165" customWidth="1"/>
    <col min="7" max="8" width="6" style="165" bestFit="1" customWidth="1"/>
    <col min="9" max="9" width="6.88671875" style="165" bestFit="1" customWidth="1"/>
    <col min="10" max="10" width="6" style="165" bestFit="1" customWidth="1"/>
    <col min="11" max="12" width="6.88671875" style="165" bestFit="1" customWidth="1"/>
    <col min="13" max="16" width="6" style="165" bestFit="1" customWidth="1"/>
    <col min="17" max="17" width="6.33203125" style="165" customWidth="1"/>
    <col min="18" max="18" width="6.88671875" style="165" bestFit="1" customWidth="1"/>
    <col min="19" max="21" width="6" style="165" bestFit="1" customWidth="1"/>
    <col min="22" max="22" width="6.6640625" style="165" customWidth="1"/>
    <col min="23" max="30" width="6" style="165" bestFit="1" customWidth="1"/>
    <col min="31" max="31" width="6.44140625" style="165" bestFit="1" customWidth="1"/>
    <col min="32" max="33" width="6" style="165" bestFit="1" customWidth="1"/>
    <col min="34" max="34" width="2.5546875" style="165" customWidth="1"/>
    <col min="35" max="16384" width="11.44140625" style="165"/>
  </cols>
  <sheetData>
    <row r="1" spans="2:33" ht="15.75" customHeight="1" x14ac:dyDescent="0.3"/>
    <row r="2" spans="2:33" ht="15.75" customHeight="1" x14ac:dyDescent="0.3">
      <c r="B2" s="417"/>
      <c r="C2" s="417"/>
      <c r="D2" s="417"/>
      <c r="E2" s="417"/>
      <c r="F2" s="422" t="s">
        <v>346</v>
      </c>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row>
    <row r="3" spans="2:33" ht="15.75" customHeight="1" x14ac:dyDescent="0.3">
      <c r="B3" s="417"/>
      <c r="C3" s="417"/>
      <c r="D3" s="417"/>
      <c r="E3" s="417"/>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row>
    <row r="4" spans="2:33" ht="15.75" customHeight="1" x14ac:dyDescent="0.3">
      <c r="B4" s="417"/>
      <c r="C4" s="417"/>
      <c r="D4" s="417"/>
      <c r="E4" s="417"/>
      <c r="F4" s="422"/>
      <c r="G4" s="422"/>
      <c r="H4" s="422"/>
      <c r="I4" s="422"/>
      <c r="J4" s="422"/>
      <c r="K4" s="422"/>
      <c r="L4" s="422"/>
      <c r="M4" s="422"/>
      <c r="N4" s="422"/>
      <c r="O4" s="422"/>
      <c r="P4" s="422"/>
      <c r="Q4" s="422"/>
      <c r="R4" s="422"/>
      <c r="S4" s="422"/>
      <c r="T4" s="422"/>
      <c r="U4" s="422"/>
      <c r="V4" s="422"/>
      <c r="W4" s="422"/>
      <c r="X4" s="422"/>
      <c r="Y4" s="422"/>
      <c r="Z4" s="422"/>
      <c r="AA4" s="422"/>
      <c r="AB4" s="422"/>
      <c r="AC4" s="422"/>
      <c r="AD4" s="422"/>
      <c r="AE4" s="422"/>
      <c r="AF4" s="422"/>
      <c r="AG4" s="422"/>
    </row>
    <row r="5" spans="2:33" ht="11.25" customHeight="1" x14ac:dyDescent="0.3">
      <c r="B5" s="166"/>
      <c r="C5" s="166"/>
      <c r="D5" s="166"/>
      <c r="E5" s="166"/>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row>
    <row r="6" spans="2:33" ht="24" customHeight="1" x14ac:dyDescent="0.3">
      <c r="B6" s="223" t="s">
        <v>171</v>
      </c>
      <c r="C6" s="223"/>
      <c r="D6" s="223"/>
      <c r="E6" s="223"/>
      <c r="F6" s="426" t="str">
        <f>+'4.1-4.10'!F6</f>
        <v>Evaluación de seguimiento de la calidad del aire en el área de influencia del complejo metalúrgico La Oroya, ubicado en el distrito La Oroya, provincia Yauli, departamento Junín en enero de 2020</v>
      </c>
      <c r="G6" s="426"/>
      <c r="H6" s="426"/>
      <c r="I6" s="426"/>
      <c r="J6" s="426"/>
      <c r="K6" s="426"/>
      <c r="L6" s="426"/>
      <c r="M6" s="426"/>
      <c r="N6" s="426"/>
      <c r="O6" s="426"/>
      <c r="P6" s="426"/>
      <c r="Q6" s="426"/>
      <c r="R6" s="426"/>
      <c r="S6" s="426"/>
      <c r="T6" s="426"/>
      <c r="U6" s="426"/>
      <c r="V6" s="426"/>
      <c r="W6" s="426"/>
      <c r="X6" s="426"/>
      <c r="Y6" s="426"/>
      <c r="Z6" s="426"/>
      <c r="AA6" s="426"/>
      <c r="AB6" s="426"/>
      <c r="AC6" s="426"/>
      <c r="AD6" s="426"/>
      <c r="AE6" s="426"/>
      <c r="AF6" s="426"/>
      <c r="AG6" s="426"/>
    </row>
    <row r="7" spans="2:33" ht="7.5" customHeight="1" x14ac:dyDescent="0.3">
      <c r="B7" s="225"/>
      <c r="C7" s="225"/>
      <c r="D7" s="225"/>
      <c r="E7" s="225"/>
      <c r="F7" s="226"/>
      <c r="G7" s="226"/>
      <c r="H7" s="226"/>
      <c r="I7" s="226"/>
      <c r="J7" s="226"/>
      <c r="K7" s="226"/>
      <c r="L7" s="226"/>
      <c r="M7" s="226"/>
      <c r="N7" s="226"/>
      <c r="O7" s="226"/>
      <c r="P7" s="226"/>
      <c r="Q7" s="226"/>
      <c r="R7" s="226"/>
      <c r="S7" s="226"/>
      <c r="T7" s="226"/>
      <c r="U7" s="226"/>
      <c r="V7" s="226"/>
      <c r="W7" s="226"/>
      <c r="X7" s="226"/>
      <c r="Y7" s="226"/>
      <c r="Z7" s="226"/>
      <c r="AA7" s="226"/>
      <c r="AB7" s="226"/>
      <c r="AC7" s="226"/>
      <c r="AD7" s="226"/>
      <c r="AE7" s="226"/>
      <c r="AF7" s="226"/>
      <c r="AG7" s="226"/>
    </row>
    <row r="8" spans="2:33" ht="15.75" customHeight="1" x14ac:dyDescent="0.3">
      <c r="B8" s="168" t="s">
        <v>174</v>
      </c>
      <c r="C8" s="223"/>
      <c r="D8" s="223"/>
      <c r="E8" s="223"/>
      <c r="F8" s="222" t="str">
        <f>+'4.1-4.10'!F8</f>
        <v>CA-CC-01</v>
      </c>
      <c r="G8" s="227"/>
      <c r="H8" s="227"/>
      <c r="I8" s="227"/>
      <c r="J8" s="227"/>
      <c r="K8" s="227"/>
      <c r="L8" s="227"/>
      <c r="M8" s="227"/>
      <c r="N8" s="227"/>
      <c r="O8" s="227"/>
      <c r="P8" s="227"/>
      <c r="Q8" s="168" t="s">
        <v>243</v>
      </c>
      <c r="R8" s="223"/>
      <c r="S8" s="223"/>
      <c r="T8" s="223"/>
      <c r="U8" s="223"/>
      <c r="V8" s="228" t="str">
        <f>+'4.1-4.10'!V8</f>
        <v>0004-1-2020-412</v>
      </c>
      <c r="W8" s="227"/>
      <c r="X8" s="227"/>
      <c r="Y8" s="227"/>
      <c r="Z8" s="227"/>
      <c r="AA8" s="227"/>
      <c r="AB8" s="227"/>
      <c r="AC8" s="227"/>
      <c r="AD8" s="227"/>
      <c r="AE8" s="227"/>
      <c r="AF8" s="227"/>
      <c r="AG8" s="227"/>
    </row>
    <row r="9" spans="2:33" ht="11.25" customHeight="1" x14ac:dyDescent="0.3">
      <c r="B9" s="230"/>
      <c r="C9" s="230"/>
      <c r="D9" s="230"/>
      <c r="E9" s="230"/>
      <c r="F9" s="230"/>
      <c r="G9" s="230"/>
      <c r="H9" s="230"/>
      <c r="I9" s="230"/>
      <c r="J9" s="230"/>
      <c r="K9" s="230"/>
      <c r="L9" s="230"/>
      <c r="M9" s="230"/>
      <c r="N9" s="230"/>
      <c r="O9" s="230"/>
      <c r="P9" s="230"/>
      <c r="Q9" s="230"/>
      <c r="R9" s="230"/>
      <c r="S9" s="230"/>
      <c r="T9" s="230"/>
      <c r="U9" s="230"/>
      <c r="V9" s="230"/>
      <c r="W9" s="230"/>
      <c r="X9" s="230"/>
      <c r="Y9" s="230"/>
      <c r="Z9" s="230"/>
      <c r="AA9" s="230"/>
      <c r="AB9" s="230"/>
      <c r="AC9" s="230"/>
      <c r="AD9" s="230"/>
      <c r="AE9" s="230"/>
      <c r="AF9" s="230"/>
      <c r="AG9" s="230"/>
    </row>
    <row r="10" spans="2:33" ht="29.4" customHeight="1" x14ac:dyDescent="0.3">
      <c r="B10" s="128" t="s">
        <v>173</v>
      </c>
      <c r="C10" s="128">
        <v>1</v>
      </c>
      <c r="D10" s="128">
        <v>2</v>
      </c>
      <c r="E10" s="128">
        <v>3</v>
      </c>
      <c r="F10" s="128">
        <v>4</v>
      </c>
      <c r="G10" s="128">
        <v>5</v>
      </c>
      <c r="H10" s="128">
        <v>6</v>
      </c>
      <c r="I10" s="128">
        <v>7</v>
      </c>
      <c r="J10" s="128">
        <v>8</v>
      </c>
      <c r="K10" s="128">
        <v>9</v>
      </c>
      <c r="L10" s="128">
        <v>10</v>
      </c>
      <c r="M10" s="128">
        <v>11</v>
      </c>
      <c r="N10" s="128">
        <v>12</v>
      </c>
      <c r="O10" s="128">
        <v>13</v>
      </c>
      <c r="P10" s="128">
        <v>14</v>
      </c>
      <c r="Q10" s="128">
        <v>15</v>
      </c>
      <c r="R10" s="128">
        <v>16</v>
      </c>
      <c r="S10" s="128">
        <v>17</v>
      </c>
      <c r="T10" s="128">
        <v>18</v>
      </c>
      <c r="U10" s="128">
        <v>19</v>
      </c>
      <c r="V10" s="128">
        <v>20</v>
      </c>
      <c r="W10" s="128">
        <v>21</v>
      </c>
      <c r="X10" s="128">
        <v>22</v>
      </c>
      <c r="Y10" s="128">
        <v>23</v>
      </c>
      <c r="Z10" s="128">
        <v>24</v>
      </c>
      <c r="AA10" s="128">
        <v>25</v>
      </c>
      <c r="AB10" s="128">
        <v>26</v>
      </c>
      <c r="AC10" s="128">
        <v>27</v>
      </c>
      <c r="AD10" s="128">
        <v>28</v>
      </c>
      <c r="AE10" s="128">
        <v>29</v>
      </c>
      <c r="AF10" s="128">
        <v>30</v>
      </c>
      <c r="AG10" s="128">
        <v>31</v>
      </c>
    </row>
    <row r="11" spans="2:33" s="169" customFormat="1" x14ac:dyDescent="0.25">
      <c r="B11" s="234">
        <v>0</v>
      </c>
      <c r="C11" s="244">
        <v>20.8</v>
      </c>
      <c r="D11" s="244">
        <v>13.1</v>
      </c>
      <c r="E11" s="244" t="s">
        <v>254</v>
      </c>
      <c r="F11" s="244">
        <v>34.4</v>
      </c>
      <c r="G11" s="244">
        <v>16.2</v>
      </c>
      <c r="H11" s="244">
        <v>20</v>
      </c>
      <c r="I11" s="244">
        <v>17.2</v>
      </c>
      <c r="J11" s="244">
        <v>12.7</v>
      </c>
      <c r="K11" s="244">
        <v>15.5</v>
      </c>
      <c r="L11" s="244">
        <v>12.2</v>
      </c>
      <c r="M11" s="244">
        <v>14.2</v>
      </c>
      <c r="N11" s="244">
        <v>188.2</v>
      </c>
      <c r="O11" s="244">
        <v>13.5</v>
      </c>
      <c r="P11" s="244">
        <v>13.2</v>
      </c>
      <c r="Q11" s="244">
        <v>121.8</v>
      </c>
      <c r="R11" s="244">
        <v>38.4</v>
      </c>
      <c r="S11" s="244">
        <v>15.6</v>
      </c>
      <c r="T11" s="244">
        <v>14.1</v>
      </c>
      <c r="U11" s="244">
        <v>11.8</v>
      </c>
      <c r="V11" s="244">
        <v>15.7</v>
      </c>
      <c r="W11" s="244">
        <v>40.1</v>
      </c>
      <c r="X11" s="244">
        <v>93.2</v>
      </c>
      <c r="Y11" s="244">
        <v>46.9</v>
      </c>
      <c r="Z11" s="244">
        <v>21.4</v>
      </c>
      <c r="AA11" s="244">
        <v>23</v>
      </c>
      <c r="AB11" s="244">
        <v>70.599999999999994</v>
      </c>
      <c r="AC11" s="244">
        <v>35.700000000000003</v>
      </c>
      <c r="AD11" s="244">
        <v>25</v>
      </c>
      <c r="AE11" s="244">
        <v>25.1</v>
      </c>
      <c r="AF11" s="244">
        <v>15.1</v>
      </c>
      <c r="AG11" s="244">
        <v>56</v>
      </c>
    </row>
    <row r="12" spans="2:33" s="169" customFormat="1" x14ac:dyDescent="0.25">
      <c r="B12" s="234">
        <v>4.1666666666666664E-2</v>
      </c>
      <c r="C12" s="244">
        <v>21.7</v>
      </c>
      <c r="D12" s="244">
        <v>50</v>
      </c>
      <c r="E12" s="244" t="s">
        <v>254</v>
      </c>
      <c r="F12" s="244">
        <v>36.700000000000003</v>
      </c>
      <c r="G12" s="244">
        <v>29.5</v>
      </c>
      <c r="H12" s="244">
        <v>26</v>
      </c>
      <c r="I12" s="244">
        <v>21.2</v>
      </c>
      <c r="J12" s="244">
        <v>12.1</v>
      </c>
      <c r="K12" s="244">
        <v>13.6</v>
      </c>
      <c r="L12" s="244">
        <v>12</v>
      </c>
      <c r="M12" s="244">
        <v>13.1</v>
      </c>
      <c r="N12" s="244">
        <v>194.1</v>
      </c>
      <c r="O12" s="244">
        <v>13.7</v>
      </c>
      <c r="P12" s="244">
        <v>13</v>
      </c>
      <c r="Q12" s="244">
        <v>119.9</v>
      </c>
      <c r="R12" s="244">
        <v>30.6</v>
      </c>
      <c r="S12" s="244">
        <v>14.4</v>
      </c>
      <c r="T12" s="244">
        <v>12.3</v>
      </c>
      <c r="U12" s="244">
        <v>11.7</v>
      </c>
      <c r="V12" s="244">
        <v>15</v>
      </c>
      <c r="W12" s="244">
        <v>31.3</v>
      </c>
      <c r="X12" s="244">
        <v>106.5</v>
      </c>
      <c r="Y12" s="244">
        <v>56.7</v>
      </c>
      <c r="Z12" s="244">
        <v>19</v>
      </c>
      <c r="AA12" s="244">
        <v>24.5</v>
      </c>
      <c r="AB12" s="244">
        <v>38.299999999999997</v>
      </c>
      <c r="AC12" s="244">
        <v>33.200000000000003</v>
      </c>
      <c r="AD12" s="244">
        <v>23.6</v>
      </c>
      <c r="AE12" s="244">
        <v>26.4</v>
      </c>
      <c r="AF12" s="244">
        <v>14.8</v>
      </c>
      <c r="AG12" s="244">
        <v>61.8</v>
      </c>
    </row>
    <row r="13" spans="2:33" s="169" customFormat="1" x14ac:dyDescent="0.25">
      <c r="B13" s="234">
        <v>8.3333333333333329E-2</v>
      </c>
      <c r="C13" s="244">
        <v>20.5</v>
      </c>
      <c r="D13" s="244">
        <v>69.3</v>
      </c>
      <c r="E13" s="244">
        <v>12.8</v>
      </c>
      <c r="F13" s="244">
        <v>25.5</v>
      </c>
      <c r="G13" s="244">
        <v>44</v>
      </c>
      <c r="H13" s="244">
        <v>26.8</v>
      </c>
      <c r="I13" s="244">
        <v>21.1</v>
      </c>
      <c r="J13" s="244">
        <v>11.6</v>
      </c>
      <c r="K13" s="244">
        <v>12.8</v>
      </c>
      <c r="L13" s="244">
        <v>11.8</v>
      </c>
      <c r="M13" s="244">
        <v>12.3</v>
      </c>
      <c r="N13" s="244">
        <v>74.5</v>
      </c>
      <c r="O13" s="244">
        <v>13.7</v>
      </c>
      <c r="P13" s="244">
        <v>12.7</v>
      </c>
      <c r="Q13" s="244">
        <v>46.1</v>
      </c>
      <c r="R13" s="244">
        <v>28.6</v>
      </c>
      <c r="S13" s="244">
        <v>14.2</v>
      </c>
      <c r="T13" s="244">
        <v>12.1</v>
      </c>
      <c r="U13" s="244">
        <v>11.6</v>
      </c>
      <c r="V13" s="244">
        <v>14.4</v>
      </c>
      <c r="W13" s="244">
        <v>46.9</v>
      </c>
      <c r="X13" s="244">
        <v>85.2</v>
      </c>
      <c r="Y13" s="244">
        <v>53.2</v>
      </c>
      <c r="Z13" s="244">
        <v>17.600000000000001</v>
      </c>
      <c r="AA13" s="244">
        <v>25</v>
      </c>
      <c r="AB13" s="244">
        <v>16.5</v>
      </c>
      <c r="AC13" s="244">
        <v>32.9</v>
      </c>
      <c r="AD13" s="244">
        <v>23.5</v>
      </c>
      <c r="AE13" s="244">
        <v>29.1</v>
      </c>
      <c r="AF13" s="244">
        <v>15.7</v>
      </c>
      <c r="AG13" s="244">
        <v>60.3</v>
      </c>
    </row>
    <row r="14" spans="2:33" s="169" customFormat="1" x14ac:dyDescent="0.25">
      <c r="B14" s="234">
        <v>0.125</v>
      </c>
      <c r="C14" s="244">
        <v>15.5</v>
      </c>
      <c r="D14" s="244">
        <v>70.5</v>
      </c>
      <c r="E14" s="244">
        <v>12.4</v>
      </c>
      <c r="F14" s="244">
        <v>25.5</v>
      </c>
      <c r="G14" s="244">
        <v>44.8</v>
      </c>
      <c r="H14" s="244">
        <v>25.4</v>
      </c>
      <c r="I14" s="244">
        <v>16.5</v>
      </c>
      <c r="J14" s="244">
        <v>11.5</v>
      </c>
      <c r="K14" s="244">
        <v>12.1</v>
      </c>
      <c r="L14" s="244">
        <v>11.4</v>
      </c>
      <c r="M14" s="244">
        <v>14</v>
      </c>
      <c r="N14" s="244">
        <v>25.1</v>
      </c>
      <c r="O14" s="244">
        <v>13.5</v>
      </c>
      <c r="P14" s="244">
        <v>12.4</v>
      </c>
      <c r="Q14" s="244">
        <v>48.1</v>
      </c>
      <c r="R14" s="244">
        <v>30</v>
      </c>
      <c r="S14" s="244">
        <v>16.7</v>
      </c>
      <c r="T14" s="244">
        <v>11.9</v>
      </c>
      <c r="U14" s="244">
        <v>11.3</v>
      </c>
      <c r="V14" s="244">
        <v>13.6</v>
      </c>
      <c r="W14" s="244">
        <v>61.2</v>
      </c>
      <c r="X14" s="244">
        <v>47.4</v>
      </c>
      <c r="Y14" s="244">
        <v>90.6</v>
      </c>
      <c r="Z14" s="244">
        <v>16.100000000000001</v>
      </c>
      <c r="AA14" s="244">
        <v>17.600000000000001</v>
      </c>
      <c r="AB14" s="244">
        <v>15.3</v>
      </c>
      <c r="AC14" s="244">
        <v>28.5</v>
      </c>
      <c r="AD14" s="244">
        <v>18.2</v>
      </c>
      <c r="AE14" s="244">
        <v>30</v>
      </c>
      <c r="AF14" s="244">
        <v>21.1</v>
      </c>
      <c r="AG14" s="244">
        <v>59.5</v>
      </c>
    </row>
    <row r="15" spans="2:33" s="169" customFormat="1" x14ac:dyDescent="0.25">
      <c r="B15" s="234">
        <v>0.16666666666666666</v>
      </c>
      <c r="C15" s="244">
        <v>13</v>
      </c>
      <c r="D15" s="244">
        <v>34.5</v>
      </c>
      <c r="E15" s="244">
        <v>146</v>
      </c>
      <c r="F15" s="244">
        <v>24</v>
      </c>
      <c r="G15" s="244">
        <v>31.1</v>
      </c>
      <c r="H15" s="244">
        <v>19.2</v>
      </c>
      <c r="I15" s="244">
        <v>11.9</v>
      </c>
      <c r="J15" s="244">
        <v>11.4</v>
      </c>
      <c r="K15" s="244">
        <v>12.8</v>
      </c>
      <c r="L15" s="244">
        <v>11.5</v>
      </c>
      <c r="M15" s="244">
        <v>14.2</v>
      </c>
      <c r="N15" s="244">
        <v>27.3</v>
      </c>
      <c r="O15" s="244">
        <v>13.4</v>
      </c>
      <c r="P15" s="244">
        <v>12.1</v>
      </c>
      <c r="Q15" s="244">
        <v>49.9</v>
      </c>
      <c r="R15" s="244">
        <v>37.200000000000003</v>
      </c>
      <c r="S15" s="244">
        <v>20.100000000000001</v>
      </c>
      <c r="T15" s="244">
        <v>11.9</v>
      </c>
      <c r="U15" s="244">
        <v>11.3</v>
      </c>
      <c r="V15" s="244">
        <v>12.9</v>
      </c>
      <c r="W15" s="244">
        <v>75.5</v>
      </c>
      <c r="X15" s="244">
        <v>34.4</v>
      </c>
      <c r="Y15" s="244">
        <v>90.7</v>
      </c>
      <c r="Z15" s="244">
        <v>14.9</v>
      </c>
      <c r="AA15" s="244">
        <v>15.8</v>
      </c>
      <c r="AB15" s="244">
        <v>22.9</v>
      </c>
      <c r="AC15" s="244">
        <v>24.8</v>
      </c>
      <c r="AD15" s="244">
        <v>16.600000000000001</v>
      </c>
      <c r="AE15" s="244">
        <v>27.3</v>
      </c>
      <c r="AF15" s="244">
        <v>21.3</v>
      </c>
      <c r="AG15" s="244">
        <v>43</v>
      </c>
    </row>
    <row r="16" spans="2:33" s="169" customFormat="1" x14ac:dyDescent="0.25">
      <c r="B16" s="234">
        <v>0.20833333333333334</v>
      </c>
      <c r="C16" s="244">
        <v>12.3</v>
      </c>
      <c r="D16" s="244">
        <v>16.5</v>
      </c>
      <c r="E16" s="244">
        <v>159.6</v>
      </c>
      <c r="F16" s="244">
        <v>24.4</v>
      </c>
      <c r="G16" s="244">
        <v>16.100000000000001</v>
      </c>
      <c r="H16" s="244">
        <v>18.100000000000001</v>
      </c>
      <c r="I16" s="244">
        <v>11.5</v>
      </c>
      <c r="J16" s="244">
        <v>11.9</v>
      </c>
      <c r="K16" s="244">
        <v>12.9</v>
      </c>
      <c r="L16" s="244">
        <v>11.5</v>
      </c>
      <c r="M16" s="244">
        <v>14.2</v>
      </c>
      <c r="N16" s="244">
        <v>27.4</v>
      </c>
      <c r="O16" s="244">
        <v>14.7</v>
      </c>
      <c r="P16" s="244">
        <v>12</v>
      </c>
      <c r="Q16" s="244">
        <v>47.4</v>
      </c>
      <c r="R16" s="244">
        <v>38.5</v>
      </c>
      <c r="S16" s="244">
        <v>20.3</v>
      </c>
      <c r="T16" s="244">
        <v>12.2</v>
      </c>
      <c r="U16" s="244">
        <v>11.1</v>
      </c>
      <c r="V16" s="244">
        <v>12.6</v>
      </c>
      <c r="W16" s="244">
        <v>80.400000000000006</v>
      </c>
      <c r="X16" s="244">
        <v>21.6</v>
      </c>
      <c r="Y16" s="244">
        <v>88.1</v>
      </c>
      <c r="Z16" s="244">
        <v>14.3</v>
      </c>
      <c r="AA16" s="244">
        <v>16.600000000000001</v>
      </c>
      <c r="AB16" s="244">
        <v>24.8</v>
      </c>
      <c r="AC16" s="244">
        <v>24.6</v>
      </c>
      <c r="AD16" s="244">
        <v>15.5</v>
      </c>
      <c r="AE16" s="244">
        <v>21.6</v>
      </c>
      <c r="AF16" s="244">
        <v>20.3</v>
      </c>
      <c r="AG16" s="244">
        <v>48.8</v>
      </c>
    </row>
    <row r="17" spans="2:33" s="169" customFormat="1" x14ac:dyDescent="0.25">
      <c r="B17" s="234">
        <v>0.25</v>
      </c>
      <c r="C17" s="244">
        <v>12.2</v>
      </c>
      <c r="D17" s="244">
        <v>17.3</v>
      </c>
      <c r="E17" s="244">
        <v>186.4</v>
      </c>
      <c r="F17" s="244">
        <v>22</v>
      </c>
      <c r="G17" s="244">
        <v>15.2</v>
      </c>
      <c r="H17" s="244">
        <v>13</v>
      </c>
      <c r="I17" s="244">
        <v>11.7</v>
      </c>
      <c r="J17" s="244">
        <v>11.8</v>
      </c>
      <c r="K17" s="244">
        <v>13.1</v>
      </c>
      <c r="L17" s="244">
        <v>23.2</v>
      </c>
      <c r="M17" s="244">
        <v>12.4</v>
      </c>
      <c r="N17" s="244">
        <v>26.2</v>
      </c>
      <c r="O17" s="244">
        <v>16.7</v>
      </c>
      <c r="P17" s="244">
        <v>17.2</v>
      </c>
      <c r="Q17" s="244">
        <v>52.8</v>
      </c>
      <c r="R17" s="244">
        <v>67.400000000000006</v>
      </c>
      <c r="S17" s="244">
        <v>17.600000000000001</v>
      </c>
      <c r="T17" s="244">
        <v>12.2</v>
      </c>
      <c r="U17" s="244">
        <v>11.1</v>
      </c>
      <c r="V17" s="244">
        <v>12.5</v>
      </c>
      <c r="W17" s="244">
        <v>89.5</v>
      </c>
      <c r="X17" s="244">
        <v>18.899999999999999</v>
      </c>
      <c r="Y17" s="244">
        <v>46.1</v>
      </c>
      <c r="Z17" s="244">
        <v>14.6</v>
      </c>
      <c r="AA17" s="244">
        <v>20.6</v>
      </c>
      <c r="AB17" s="244">
        <v>25.7</v>
      </c>
      <c r="AC17" s="244">
        <v>27.4</v>
      </c>
      <c r="AD17" s="244">
        <v>15.2</v>
      </c>
      <c r="AE17" s="244">
        <v>20</v>
      </c>
      <c r="AF17" s="244">
        <v>15.2</v>
      </c>
      <c r="AG17" s="244">
        <v>48.3</v>
      </c>
    </row>
    <row r="18" spans="2:33" s="169" customFormat="1" x14ac:dyDescent="0.25">
      <c r="B18" s="234">
        <v>0.29166666666666669</v>
      </c>
      <c r="C18" s="244">
        <v>12.4</v>
      </c>
      <c r="D18" s="244">
        <v>44.2</v>
      </c>
      <c r="E18" s="244">
        <v>165</v>
      </c>
      <c r="F18" s="244">
        <v>90.4</v>
      </c>
      <c r="G18" s="244">
        <v>26.4</v>
      </c>
      <c r="H18" s="244">
        <v>14.2</v>
      </c>
      <c r="I18" s="244">
        <v>11.6</v>
      </c>
      <c r="J18" s="244">
        <v>13.4</v>
      </c>
      <c r="K18" s="244">
        <v>12.8</v>
      </c>
      <c r="L18" s="244">
        <v>378.7</v>
      </c>
      <c r="M18" s="244">
        <v>13.7</v>
      </c>
      <c r="N18" s="244">
        <v>177.5</v>
      </c>
      <c r="O18" s="244">
        <v>82.4</v>
      </c>
      <c r="P18" s="244">
        <v>80.400000000000006</v>
      </c>
      <c r="Q18" s="244">
        <v>156.9</v>
      </c>
      <c r="R18" s="244">
        <v>198.4</v>
      </c>
      <c r="S18" s="244">
        <v>14</v>
      </c>
      <c r="T18" s="244">
        <v>12.2</v>
      </c>
      <c r="U18" s="244">
        <v>11.2</v>
      </c>
      <c r="V18" s="244">
        <v>41.9</v>
      </c>
      <c r="W18" s="244">
        <v>96.1</v>
      </c>
      <c r="X18" s="244">
        <v>50</v>
      </c>
      <c r="Y18" s="244">
        <v>235.4</v>
      </c>
      <c r="Z18" s="244">
        <v>15.3</v>
      </c>
      <c r="AA18" s="244">
        <v>23.9</v>
      </c>
      <c r="AB18" s="244">
        <v>21.2</v>
      </c>
      <c r="AC18" s="244">
        <v>341.7</v>
      </c>
      <c r="AD18" s="244">
        <v>83.6</v>
      </c>
      <c r="AE18" s="244">
        <v>138.80000000000001</v>
      </c>
      <c r="AF18" s="244">
        <v>18.899999999999999</v>
      </c>
      <c r="AG18" s="244">
        <v>52.3</v>
      </c>
    </row>
    <row r="19" spans="2:33" s="169" customFormat="1" x14ac:dyDescent="0.25">
      <c r="B19" s="234">
        <v>0.33333333333333331</v>
      </c>
      <c r="C19" s="244">
        <v>126.5</v>
      </c>
      <c r="D19" s="244">
        <v>57.4</v>
      </c>
      <c r="E19" s="244">
        <v>236.8</v>
      </c>
      <c r="F19" s="244">
        <v>812.3</v>
      </c>
      <c r="G19" s="244">
        <v>387.7</v>
      </c>
      <c r="H19" s="244">
        <v>51.2</v>
      </c>
      <c r="I19" s="244">
        <v>12</v>
      </c>
      <c r="J19" s="244">
        <v>21.8</v>
      </c>
      <c r="K19" s="244">
        <v>136.19999999999999</v>
      </c>
      <c r="L19" s="244">
        <v>1157.0999999999999</v>
      </c>
      <c r="M19" s="244">
        <v>28.2</v>
      </c>
      <c r="N19" s="244">
        <v>752</v>
      </c>
      <c r="O19" s="244">
        <v>235.5</v>
      </c>
      <c r="P19" s="244">
        <v>103.1</v>
      </c>
      <c r="Q19" s="244">
        <v>366.9</v>
      </c>
      <c r="R19" s="244">
        <v>399.3</v>
      </c>
      <c r="S19" s="244">
        <v>13.9</v>
      </c>
      <c r="T19" s="244">
        <v>11.5</v>
      </c>
      <c r="U19" s="244">
        <v>223.9</v>
      </c>
      <c r="V19" s="244">
        <v>405.1</v>
      </c>
      <c r="W19" s="244">
        <v>138.1</v>
      </c>
      <c r="X19" s="244">
        <v>325.39999999999998</v>
      </c>
      <c r="Y19" s="244">
        <v>738</v>
      </c>
      <c r="Z19" s="244">
        <v>18.7</v>
      </c>
      <c r="AA19" s="244">
        <v>74.2</v>
      </c>
      <c r="AB19" s="244">
        <v>41.7</v>
      </c>
      <c r="AC19" s="244">
        <v>700.6</v>
      </c>
      <c r="AD19" s="244">
        <v>209.4</v>
      </c>
      <c r="AE19" s="244">
        <v>757</v>
      </c>
      <c r="AF19" s="244">
        <v>40</v>
      </c>
      <c r="AG19" s="244">
        <v>51.5</v>
      </c>
    </row>
    <row r="20" spans="2:33" s="169" customFormat="1" x14ac:dyDescent="0.25">
      <c r="B20" s="234">
        <v>0.375</v>
      </c>
      <c r="C20" s="244">
        <v>426.7</v>
      </c>
      <c r="D20" s="244">
        <v>61.5</v>
      </c>
      <c r="E20" s="244">
        <v>403.2</v>
      </c>
      <c r="F20" s="244">
        <v>880.7</v>
      </c>
      <c r="G20" s="244">
        <v>539.70000000000005</v>
      </c>
      <c r="H20" s="244">
        <v>446.8</v>
      </c>
      <c r="I20" s="244">
        <v>17.7</v>
      </c>
      <c r="J20" s="244">
        <v>450.9</v>
      </c>
      <c r="K20" s="244">
        <v>474.8</v>
      </c>
      <c r="L20" s="244">
        <v>1247.0999999999999</v>
      </c>
      <c r="M20" s="244">
        <v>566.4</v>
      </c>
      <c r="N20" s="244">
        <v>1111.5</v>
      </c>
      <c r="O20" s="244">
        <v>238.3</v>
      </c>
      <c r="P20" s="244">
        <v>165.1</v>
      </c>
      <c r="Q20" s="244">
        <v>431</v>
      </c>
      <c r="R20" s="244">
        <v>628.70000000000005</v>
      </c>
      <c r="S20" s="244">
        <v>14</v>
      </c>
      <c r="T20" s="244">
        <v>11.6</v>
      </c>
      <c r="U20" s="244">
        <v>239.4</v>
      </c>
      <c r="V20" s="244">
        <v>479.5</v>
      </c>
      <c r="W20" s="244">
        <v>422.8</v>
      </c>
      <c r="X20" s="244">
        <v>803.8</v>
      </c>
      <c r="Y20" s="244">
        <v>912.8</v>
      </c>
      <c r="Z20" s="244">
        <v>27.9</v>
      </c>
      <c r="AA20" s="244">
        <v>363</v>
      </c>
      <c r="AB20" s="244">
        <v>207.4</v>
      </c>
      <c r="AC20" s="244">
        <v>941.5</v>
      </c>
      <c r="AD20" s="244">
        <v>535.29999999999995</v>
      </c>
      <c r="AE20" s="244">
        <v>843.6</v>
      </c>
      <c r="AF20" s="244">
        <v>194.9</v>
      </c>
      <c r="AG20" s="244">
        <v>47.5</v>
      </c>
    </row>
    <row r="21" spans="2:33" s="169" customFormat="1" x14ac:dyDescent="0.25">
      <c r="B21" s="234">
        <v>0.41666666666666669</v>
      </c>
      <c r="C21" s="244">
        <v>486.4</v>
      </c>
      <c r="D21" s="244">
        <v>63.6</v>
      </c>
      <c r="E21" s="244">
        <v>602</v>
      </c>
      <c r="F21" s="244">
        <v>816</v>
      </c>
      <c r="G21" s="244">
        <v>564.6</v>
      </c>
      <c r="H21" s="244">
        <v>614.29999999999995</v>
      </c>
      <c r="I21" s="244" t="s">
        <v>262</v>
      </c>
      <c r="J21" s="244">
        <v>576.6</v>
      </c>
      <c r="K21" s="244">
        <v>482.9</v>
      </c>
      <c r="L21" s="244">
        <v>902.3</v>
      </c>
      <c r="M21" s="244">
        <v>595.6</v>
      </c>
      <c r="N21" s="244">
        <v>964.2</v>
      </c>
      <c r="O21" s="244">
        <v>172.7</v>
      </c>
      <c r="P21" s="244">
        <v>176.8</v>
      </c>
      <c r="Q21" s="244">
        <v>402.5</v>
      </c>
      <c r="R21" s="244">
        <v>605.1</v>
      </c>
      <c r="S21" s="244">
        <v>13.6</v>
      </c>
      <c r="T21" s="244">
        <v>11.5</v>
      </c>
      <c r="U21" s="244">
        <v>239.7</v>
      </c>
      <c r="V21" s="244">
        <v>507.1</v>
      </c>
      <c r="W21" s="244">
        <v>471.4</v>
      </c>
      <c r="X21" s="244">
        <v>874.8</v>
      </c>
      <c r="Y21" s="244">
        <v>720.2</v>
      </c>
      <c r="Z21" s="244">
        <v>38.299999999999997</v>
      </c>
      <c r="AA21" s="244">
        <v>522</v>
      </c>
      <c r="AB21" s="244">
        <v>574.6</v>
      </c>
      <c r="AC21" s="244">
        <v>821.4</v>
      </c>
      <c r="AD21" s="244">
        <v>554.1</v>
      </c>
      <c r="AE21" s="244">
        <v>1032.4000000000001</v>
      </c>
      <c r="AF21" s="244">
        <v>195.9</v>
      </c>
      <c r="AG21" s="244">
        <v>45.3</v>
      </c>
    </row>
    <row r="22" spans="2:33" s="169" customFormat="1" x14ac:dyDescent="0.25">
      <c r="B22" s="234">
        <v>0.45833333333333331</v>
      </c>
      <c r="C22" s="244">
        <v>376.4</v>
      </c>
      <c r="D22" s="244">
        <v>57.8</v>
      </c>
      <c r="E22" s="244">
        <v>602.4</v>
      </c>
      <c r="F22" s="244">
        <v>123.4</v>
      </c>
      <c r="G22" s="244">
        <v>249.4</v>
      </c>
      <c r="H22" s="244">
        <v>696.2</v>
      </c>
      <c r="I22" s="244" t="s">
        <v>254</v>
      </c>
      <c r="J22" s="244">
        <v>588</v>
      </c>
      <c r="K22" s="244">
        <v>359.7</v>
      </c>
      <c r="L22" s="244">
        <v>124.4</v>
      </c>
      <c r="M22" s="244">
        <v>608.20000000000005</v>
      </c>
      <c r="N22" s="244">
        <v>386.4</v>
      </c>
      <c r="O22" s="244">
        <v>17.8</v>
      </c>
      <c r="P22" s="244">
        <v>154.6</v>
      </c>
      <c r="Q22" s="244">
        <v>203.2</v>
      </c>
      <c r="R22" s="244">
        <v>403.4</v>
      </c>
      <c r="S22" s="244">
        <v>12.6</v>
      </c>
      <c r="T22" s="244">
        <v>11.5</v>
      </c>
      <c r="U22" s="244">
        <v>27.8</v>
      </c>
      <c r="V22" s="244">
        <v>153.30000000000001</v>
      </c>
      <c r="W22" s="244">
        <v>452.1</v>
      </c>
      <c r="X22" s="244">
        <v>602</v>
      </c>
      <c r="Y22" s="244">
        <v>212.3</v>
      </c>
      <c r="Z22" s="244">
        <v>34.700000000000003</v>
      </c>
      <c r="AA22" s="244">
        <v>470.6</v>
      </c>
      <c r="AB22" s="244">
        <v>796</v>
      </c>
      <c r="AC22" s="244">
        <v>570.4</v>
      </c>
      <c r="AD22" s="244">
        <v>446.7</v>
      </c>
      <c r="AE22" s="244">
        <v>508.5</v>
      </c>
      <c r="AF22" s="244">
        <v>435.1</v>
      </c>
      <c r="AG22" s="244">
        <v>37.200000000000003</v>
      </c>
    </row>
    <row r="23" spans="2:33" s="169" customFormat="1" x14ac:dyDescent="0.25">
      <c r="B23" s="234">
        <v>0.5</v>
      </c>
      <c r="C23" s="244">
        <v>76.400000000000006</v>
      </c>
      <c r="D23" s="244">
        <v>295.39999999999998</v>
      </c>
      <c r="E23" s="244">
        <v>421.6</v>
      </c>
      <c r="F23" s="244">
        <v>69.3</v>
      </c>
      <c r="G23" s="244">
        <v>117</v>
      </c>
      <c r="H23" s="244">
        <v>303.5</v>
      </c>
      <c r="I23" s="244" t="s">
        <v>254</v>
      </c>
      <c r="J23" s="244">
        <v>205.5</v>
      </c>
      <c r="K23" s="244">
        <v>20.9</v>
      </c>
      <c r="L23" s="244">
        <v>23.1</v>
      </c>
      <c r="M23" s="244">
        <v>69.900000000000006</v>
      </c>
      <c r="N23" s="244">
        <v>24.6</v>
      </c>
      <c r="O23" s="244">
        <v>12.8</v>
      </c>
      <c r="P23" s="244">
        <v>87.3</v>
      </c>
      <c r="Q23" s="244">
        <v>151.5</v>
      </c>
      <c r="R23" s="244">
        <v>199.8</v>
      </c>
      <c r="S23" s="244">
        <v>12</v>
      </c>
      <c r="T23" s="244">
        <v>11.4</v>
      </c>
      <c r="U23" s="244">
        <v>12.5</v>
      </c>
      <c r="V23" s="244">
        <v>109</v>
      </c>
      <c r="W23" s="244">
        <v>192.7</v>
      </c>
      <c r="X23" s="244">
        <v>123.4</v>
      </c>
      <c r="Y23" s="244">
        <v>28.4</v>
      </c>
      <c r="Z23" s="244">
        <v>24.3</v>
      </c>
      <c r="AA23" s="244">
        <v>176.8</v>
      </c>
      <c r="AB23" s="244">
        <v>763.7</v>
      </c>
      <c r="AC23" s="244">
        <v>355.8</v>
      </c>
      <c r="AD23" s="244">
        <v>154</v>
      </c>
      <c r="AE23" s="244">
        <v>421</v>
      </c>
      <c r="AF23" s="244">
        <v>334.8</v>
      </c>
      <c r="AG23" s="244">
        <v>29.2</v>
      </c>
    </row>
    <row r="24" spans="2:33" s="169" customFormat="1" x14ac:dyDescent="0.25">
      <c r="B24" s="234">
        <v>0.54166666666666663</v>
      </c>
      <c r="C24" s="244">
        <v>16.8</v>
      </c>
      <c r="D24" s="244">
        <v>361.6</v>
      </c>
      <c r="E24" s="244">
        <v>111.2</v>
      </c>
      <c r="F24" s="244">
        <v>83.7</v>
      </c>
      <c r="G24" s="244">
        <v>113.4</v>
      </c>
      <c r="H24" s="244">
        <v>136.19999999999999</v>
      </c>
      <c r="I24" s="244">
        <v>237.9</v>
      </c>
      <c r="J24" s="244">
        <v>151.9</v>
      </c>
      <c r="K24" s="244">
        <v>12</v>
      </c>
      <c r="L24" s="244">
        <v>12.3</v>
      </c>
      <c r="M24" s="244">
        <v>39.1</v>
      </c>
      <c r="N24" s="244">
        <v>12.3</v>
      </c>
      <c r="O24" s="244">
        <v>11.7</v>
      </c>
      <c r="P24" s="244">
        <v>12.2</v>
      </c>
      <c r="Q24" s="244">
        <v>64.900000000000006</v>
      </c>
      <c r="R24" s="244">
        <v>84.7</v>
      </c>
      <c r="S24" s="244">
        <v>11.6</v>
      </c>
      <c r="T24" s="244">
        <v>11.5</v>
      </c>
      <c r="U24" s="244">
        <v>11.9</v>
      </c>
      <c r="V24" s="244">
        <v>96.8</v>
      </c>
      <c r="W24" s="244">
        <v>187.1</v>
      </c>
      <c r="X24" s="244">
        <v>19</v>
      </c>
      <c r="Y24" s="244">
        <v>14.7</v>
      </c>
      <c r="Z24" s="244">
        <v>12.2</v>
      </c>
      <c r="AA24" s="244">
        <v>13.6</v>
      </c>
      <c r="AB24" s="244">
        <v>399.6</v>
      </c>
      <c r="AC24" s="244">
        <v>157.4</v>
      </c>
      <c r="AD24" s="244">
        <v>72.900000000000006</v>
      </c>
      <c r="AE24" s="244">
        <v>111.6</v>
      </c>
      <c r="AF24" s="244">
        <v>331</v>
      </c>
      <c r="AG24" s="244">
        <v>21.6</v>
      </c>
    </row>
    <row r="25" spans="2:33" s="169" customFormat="1" x14ac:dyDescent="0.25">
      <c r="B25" s="234">
        <v>0.58333333333333337</v>
      </c>
      <c r="C25" s="244">
        <v>12.6</v>
      </c>
      <c r="D25" s="244">
        <v>354.2</v>
      </c>
      <c r="E25" s="244">
        <v>26.6</v>
      </c>
      <c r="F25" s="244">
        <v>51.3</v>
      </c>
      <c r="G25" s="244">
        <v>95.5</v>
      </c>
      <c r="H25" s="244">
        <v>17.399999999999999</v>
      </c>
      <c r="I25" s="244">
        <v>11.5</v>
      </c>
      <c r="J25" s="244">
        <v>166.9</v>
      </c>
      <c r="K25" s="244">
        <v>11.5</v>
      </c>
      <c r="L25" s="244">
        <v>12.5</v>
      </c>
      <c r="M25" s="244">
        <v>11.5</v>
      </c>
      <c r="N25" s="244">
        <v>11.7</v>
      </c>
      <c r="O25" s="244">
        <v>11.4</v>
      </c>
      <c r="P25" s="244">
        <v>11.7</v>
      </c>
      <c r="Q25" s="244">
        <v>40.9</v>
      </c>
      <c r="R25" s="244">
        <v>80.8</v>
      </c>
      <c r="S25" s="244">
        <v>11.5</v>
      </c>
      <c r="T25" s="244">
        <v>11.5</v>
      </c>
      <c r="U25" s="244">
        <v>11.3</v>
      </c>
      <c r="V25" s="244">
        <v>109.3</v>
      </c>
      <c r="W25" s="244">
        <v>133.4</v>
      </c>
      <c r="X25" s="244">
        <v>15.4</v>
      </c>
      <c r="Y25" s="244">
        <v>13.9</v>
      </c>
      <c r="Z25" s="244">
        <v>11.6</v>
      </c>
      <c r="AA25" s="244">
        <v>12.2</v>
      </c>
      <c r="AB25" s="244">
        <v>185.4</v>
      </c>
      <c r="AC25" s="244">
        <v>45.2</v>
      </c>
      <c r="AD25" s="244">
        <v>54.3</v>
      </c>
      <c r="AE25" s="244">
        <v>16.399999999999999</v>
      </c>
      <c r="AF25" s="244">
        <v>71.3</v>
      </c>
      <c r="AG25" s="244">
        <v>17.7</v>
      </c>
    </row>
    <row r="26" spans="2:33" s="169" customFormat="1" x14ac:dyDescent="0.25">
      <c r="B26" s="234">
        <v>0.625</v>
      </c>
      <c r="C26" s="244">
        <v>25.2</v>
      </c>
      <c r="D26" s="244">
        <v>112.2</v>
      </c>
      <c r="E26" s="244">
        <v>18.3</v>
      </c>
      <c r="F26" s="244">
        <v>43.3</v>
      </c>
      <c r="G26" s="244">
        <v>113.8</v>
      </c>
      <c r="H26" s="244">
        <v>14.4</v>
      </c>
      <c r="I26" s="244">
        <v>11.1</v>
      </c>
      <c r="J26" s="244">
        <v>120.6</v>
      </c>
      <c r="K26" s="244">
        <v>11.3</v>
      </c>
      <c r="L26" s="244">
        <v>12.8</v>
      </c>
      <c r="M26" s="244">
        <v>12.1</v>
      </c>
      <c r="N26" s="244">
        <v>11.4</v>
      </c>
      <c r="O26" s="244">
        <v>11.2</v>
      </c>
      <c r="P26" s="244">
        <v>11.8</v>
      </c>
      <c r="Q26" s="244">
        <v>17.5</v>
      </c>
      <c r="R26" s="244">
        <v>19.600000000000001</v>
      </c>
      <c r="S26" s="244">
        <v>11.6</v>
      </c>
      <c r="T26" s="244">
        <v>11.6</v>
      </c>
      <c r="U26" s="244">
        <v>11.1</v>
      </c>
      <c r="V26" s="244">
        <v>119.6</v>
      </c>
      <c r="W26" s="244">
        <v>100.7</v>
      </c>
      <c r="X26" s="244">
        <v>15.2</v>
      </c>
      <c r="Y26" s="244">
        <v>14</v>
      </c>
      <c r="Z26" s="244">
        <v>11.5</v>
      </c>
      <c r="AA26" s="244">
        <v>12.1</v>
      </c>
      <c r="AB26" s="244">
        <v>184.3</v>
      </c>
      <c r="AC26" s="244">
        <v>12.1</v>
      </c>
      <c r="AD26" s="244">
        <v>26.3</v>
      </c>
      <c r="AE26" s="244">
        <v>16</v>
      </c>
      <c r="AF26" s="244">
        <v>16.100000000000001</v>
      </c>
      <c r="AG26" s="244">
        <v>18.399999999999999</v>
      </c>
    </row>
    <row r="27" spans="2:33" s="169" customFormat="1" x14ac:dyDescent="0.25">
      <c r="B27" s="234">
        <v>0.66666666666666663</v>
      </c>
      <c r="C27" s="244">
        <v>40.700000000000003</v>
      </c>
      <c r="D27" s="244">
        <v>275.39999999999998</v>
      </c>
      <c r="E27" s="244">
        <v>22.8</v>
      </c>
      <c r="F27" s="244">
        <v>84.5</v>
      </c>
      <c r="G27" s="244">
        <v>80.5</v>
      </c>
      <c r="H27" s="244">
        <v>12.5</v>
      </c>
      <c r="I27" s="244">
        <v>11</v>
      </c>
      <c r="J27" s="244">
        <v>47.2</v>
      </c>
      <c r="K27" s="244">
        <v>11.1</v>
      </c>
      <c r="L27" s="244">
        <v>13.4</v>
      </c>
      <c r="M27" s="244">
        <v>13.1</v>
      </c>
      <c r="N27" s="244">
        <v>11.4</v>
      </c>
      <c r="O27" s="244">
        <v>11.1</v>
      </c>
      <c r="P27" s="244">
        <v>11.9</v>
      </c>
      <c r="Q27" s="244">
        <v>16</v>
      </c>
      <c r="R27" s="244">
        <v>16.2</v>
      </c>
      <c r="S27" s="244">
        <v>11.6</v>
      </c>
      <c r="T27" s="244">
        <v>11.6</v>
      </c>
      <c r="U27" s="244">
        <v>11.3</v>
      </c>
      <c r="V27" s="244">
        <v>117.8</v>
      </c>
      <c r="W27" s="244">
        <v>128.1</v>
      </c>
      <c r="X27" s="244">
        <v>25.3</v>
      </c>
      <c r="Y27" s="244">
        <v>30</v>
      </c>
      <c r="Z27" s="244">
        <v>11.4</v>
      </c>
      <c r="AA27" s="244">
        <v>12.1</v>
      </c>
      <c r="AB27" s="244">
        <v>730.5</v>
      </c>
      <c r="AC27" s="244">
        <v>12.5</v>
      </c>
      <c r="AD27" s="244" t="s">
        <v>262</v>
      </c>
      <c r="AE27" s="244">
        <v>16.3</v>
      </c>
      <c r="AF27" s="244">
        <v>15</v>
      </c>
      <c r="AG27" s="244">
        <v>16.5</v>
      </c>
    </row>
    <row r="28" spans="2:33" s="169" customFormat="1" x14ac:dyDescent="0.25">
      <c r="B28" s="234">
        <v>0.70833333333333337</v>
      </c>
      <c r="C28" s="244">
        <v>42.2</v>
      </c>
      <c r="D28" s="244">
        <v>387.5</v>
      </c>
      <c r="E28" s="244">
        <v>142.5</v>
      </c>
      <c r="F28" s="244">
        <v>87.9</v>
      </c>
      <c r="G28" s="244">
        <v>53</v>
      </c>
      <c r="H28" s="244">
        <v>12.4</v>
      </c>
      <c r="I28" s="244">
        <v>11</v>
      </c>
      <c r="J28" s="244">
        <v>11.9</v>
      </c>
      <c r="K28" s="244" t="s">
        <v>262</v>
      </c>
      <c r="L28" s="244">
        <v>13.2</v>
      </c>
      <c r="M28" s="244">
        <v>14</v>
      </c>
      <c r="N28" s="244">
        <v>11.8</v>
      </c>
      <c r="O28" s="244">
        <v>11.5</v>
      </c>
      <c r="P28" s="244">
        <v>12.5</v>
      </c>
      <c r="Q28" s="244">
        <v>125.7</v>
      </c>
      <c r="R28" s="244">
        <v>14.9</v>
      </c>
      <c r="S28" s="244">
        <v>11.6</v>
      </c>
      <c r="T28" s="244">
        <v>11.6</v>
      </c>
      <c r="U28" s="244">
        <v>11.3</v>
      </c>
      <c r="V28" s="244">
        <v>96.4</v>
      </c>
      <c r="W28" s="244">
        <v>218.2</v>
      </c>
      <c r="X28" s="244">
        <v>26.9</v>
      </c>
      <c r="Y28" s="244">
        <v>96.5</v>
      </c>
      <c r="Z28" s="244">
        <v>12.1</v>
      </c>
      <c r="AA28" s="244">
        <v>13.2</v>
      </c>
      <c r="AB28" s="244">
        <v>983.1</v>
      </c>
      <c r="AC28" s="244">
        <v>14.7</v>
      </c>
      <c r="AD28" s="244" t="s">
        <v>262</v>
      </c>
      <c r="AE28" s="244">
        <v>16.5</v>
      </c>
      <c r="AF28" s="244">
        <v>14</v>
      </c>
      <c r="AG28" s="244">
        <v>15</v>
      </c>
    </row>
    <row r="29" spans="2:33" s="169" customFormat="1" x14ac:dyDescent="0.25">
      <c r="B29" s="234">
        <v>0.75</v>
      </c>
      <c r="C29" s="244">
        <v>29.9</v>
      </c>
      <c r="D29" s="244">
        <v>466.4</v>
      </c>
      <c r="E29" s="244">
        <v>169.4</v>
      </c>
      <c r="F29" s="244">
        <v>81.400000000000006</v>
      </c>
      <c r="G29" s="244">
        <v>14.4</v>
      </c>
      <c r="H29" s="244">
        <v>13.7</v>
      </c>
      <c r="I29" s="244">
        <v>11.5</v>
      </c>
      <c r="J29" s="244">
        <v>11.9</v>
      </c>
      <c r="K29" s="244" t="s">
        <v>262</v>
      </c>
      <c r="L29" s="244">
        <v>13.1</v>
      </c>
      <c r="M29" s="244">
        <v>13.8</v>
      </c>
      <c r="N29" s="244">
        <v>14</v>
      </c>
      <c r="O29" s="244">
        <v>12.7</v>
      </c>
      <c r="P29" s="244">
        <v>12.8</v>
      </c>
      <c r="Q29" s="244">
        <v>163.19999999999999</v>
      </c>
      <c r="R29" s="244">
        <v>19</v>
      </c>
      <c r="S29" s="244">
        <v>11.4</v>
      </c>
      <c r="T29" s="244">
        <v>11.3</v>
      </c>
      <c r="U29" s="244">
        <v>253.1</v>
      </c>
      <c r="V29" s="244">
        <v>56</v>
      </c>
      <c r="W29" s="244">
        <v>318.89999999999998</v>
      </c>
      <c r="X29" s="244">
        <v>27.7</v>
      </c>
      <c r="Y29" s="244">
        <v>184.7</v>
      </c>
      <c r="Z29" s="244">
        <v>22.2</v>
      </c>
      <c r="AA29" s="244">
        <v>14.4</v>
      </c>
      <c r="AB29" s="244">
        <v>866.2</v>
      </c>
      <c r="AC29" s="244">
        <v>16.2</v>
      </c>
      <c r="AD29" s="244" t="s">
        <v>262</v>
      </c>
      <c r="AE29" s="244">
        <v>17.5</v>
      </c>
      <c r="AF29" s="244">
        <v>14.4</v>
      </c>
      <c r="AG29" s="244">
        <v>14.3</v>
      </c>
    </row>
    <row r="30" spans="2:33" s="169" customFormat="1" x14ac:dyDescent="0.25">
      <c r="B30" s="234">
        <v>0.79166666666666663</v>
      </c>
      <c r="C30" s="244">
        <v>15.4</v>
      </c>
      <c r="D30" s="244">
        <v>209</v>
      </c>
      <c r="E30" s="244">
        <v>170.9</v>
      </c>
      <c r="F30" s="244">
        <v>20.5</v>
      </c>
      <c r="G30" s="244">
        <v>16.600000000000001</v>
      </c>
      <c r="H30" s="244">
        <v>14.6</v>
      </c>
      <c r="I30" s="244">
        <v>11.9</v>
      </c>
      <c r="J30" s="244">
        <v>12.8</v>
      </c>
      <c r="K30" s="244" t="s">
        <v>254</v>
      </c>
      <c r="L30" s="244">
        <v>13.4</v>
      </c>
      <c r="M30" s="244">
        <v>12.8</v>
      </c>
      <c r="N30" s="244">
        <v>15.5</v>
      </c>
      <c r="O30" s="244">
        <v>14.5</v>
      </c>
      <c r="P30" s="244">
        <v>13.2</v>
      </c>
      <c r="Q30" s="244">
        <v>167.1</v>
      </c>
      <c r="R30" s="244">
        <v>21.3</v>
      </c>
      <c r="S30" s="244">
        <v>11.4</v>
      </c>
      <c r="T30" s="244">
        <v>11.3</v>
      </c>
      <c r="U30" s="244">
        <v>375.9</v>
      </c>
      <c r="V30" s="244">
        <v>21.1</v>
      </c>
      <c r="W30" s="244">
        <v>261.2</v>
      </c>
      <c r="X30" s="244">
        <v>20</v>
      </c>
      <c r="Y30" s="244">
        <v>197.4</v>
      </c>
      <c r="Z30" s="244">
        <v>54</v>
      </c>
      <c r="AA30" s="244">
        <v>16</v>
      </c>
      <c r="AB30" s="244">
        <v>338.8</v>
      </c>
      <c r="AC30" s="244">
        <v>17.100000000000001</v>
      </c>
      <c r="AD30" s="244" t="s">
        <v>262</v>
      </c>
      <c r="AE30" s="244">
        <v>18.600000000000001</v>
      </c>
      <c r="AF30" s="244">
        <v>28.8</v>
      </c>
      <c r="AG30" s="244">
        <v>14.6</v>
      </c>
    </row>
    <row r="31" spans="2:33" s="169" customFormat="1" x14ac:dyDescent="0.25">
      <c r="B31" s="234">
        <v>0.83333333333333337</v>
      </c>
      <c r="C31" s="244">
        <v>32.700000000000003</v>
      </c>
      <c r="D31" s="244">
        <v>96.2</v>
      </c>
      <c r="E31" s="244">
        <v>53.7</v>
      </c>
      <c r="F31" s="244">
        <v>19.8</v>
      </c>
      <c r="G31" s="244">
        <v>16.7</v>
      </c>
      <c r="H31" s="244">
        <v>14.8</v>
      </c>
      <c r="I31" s="244">
        <v>12.3</v>
      </c>
      <c r="J31" s="244">
        <v>13.4</v>
      </c>
      <c r="K31" s="244" t="s">
        <v>254</v>
      </c>
      <c r="L31" s="244">
        <v>14</v>
      </c>
      <c r="M31" s="244">
        <v>12.2</v>
      </c>
      <c r="N31" s="244">
        <v>16.2</v>
      </c>
      <c r="O31" s="244">
        <v>15.6</v>
      </c>
      <c r="P31" s="244">
        <v>12.8</v>
      </c>
      <c r="Q31" s="244">
        <v>62.3</v>
      </c>
      <c r="R31" s="244">
        <v>21.7</v>
      </c>
      <c r="S31" s="244">
        <v>11.5</v>
      </c>
      <c r="T31" s="244">
        <v>11.4</v>
      </c>
      <c r="U31" s="244">
        <v>400.4</v>
      </c>
      <c r="V31" s="244">
        <v>51.9</v>
      </c>
      <c r="W31" s="244">
        <v>216.1</v>
      </c>
      <c r="X31" s="244">
        <v>20.2</v>
      </c>
      <c r="Y31" s="244">
        <v>157.30000000000001</v>
      </c>
      <c r="Z31" s="244">
        <v>56.3</v>
      </c>
      <c r="AA31" s="244">
        <v>16.600000000000001</v>
      </c>
      <c r="AB31" s="244">
        <v>72.400000000000006</v>
      </c>
      <c r="AC31" s="244">
        <v>15.6</v>
      </c>
      <c r="AD31" s="244" t="s">
        <v>254</v>
      </c>
      <c r="AE31" s="244">
        <v>18</v>
      </c>
      <c r="AF31" s="244">
        <v>66.7</v>
      </c>
      <c r="AG31" s="244">
        <v>14</v>
      </c>
    </row>
    <row r="32" spans="2:33" s="169" customFormat="1" x14ac:dyDescent="0.25">
      <c r="B32" s="234">
        <v>0.875</v>
      </c>
      <c r="C32" s="244">
        <v>33.1</v>
      </c>
      <c r="D32" s="244">
        <v>20.2</v>
      </c>
      <c r="E32" s="244">
        <v>25.7</v>
      </c>
      <c r="F32" s="244">
        <v>19.5</v>
      </c>
      <c r="G32" s="244">
        <v>22.2</v>
      </c>
      <c r="H32" s="244">
        <v>14.1</v>
      </c>
      <c r="I32" s="244">
        <v>12.5</v>
      </c>
      <c r="J32" s="244">
        <v>13.4</v>
      </c>
      <c r="K32" s="244">
        <v>13.3</v>
      </c>
      <c r="L32" s="244">
        <v>53.5</v>
      </c>
      <c r="M32" s="244">
        <v>11.7</v>
      </c>
      <c r="N32" s="244">
        <v>15.1</v>
      </c>
      <c r="O32" s="244">
        <v>15.4</v>
      </c>
      <c r="P32" s="244">
        <v>12.7</v>
      </c>
      <c r="Q32" s="244">
        <v>31.4</v>
      </c>
      <c r="R32" s="244">
        <v>22.3</v>
      </c>
      <c r="S32" s="244">
        <v>12.9</v>
      </c>
      <c r="T32" s="244">
        <v>11.5</v>
      </c>
      <c r="U32" s="244">
        <v>160.80000000000001</v>
      </c>
      <c r="V32" s="244">
        <v>78.5</v>
      </c>
      <c r="W32" s="244">
        <v>100.1</v>
      </c>
      <c r="X32" s="244">
        <v>25.4</v>
      </c>
      <c r="Y32" s="244">
        <v>75.2</v>
      </c>
      <c r="Z32" s="244">
        <v>47.3</v>
      </c>
      <c r="AA32" s="244">
        <v>16.100000000000001</v>
      </c>
      <c r="AB32" s="244">
        <v>71.5</v>
      </c>
      <c r="AC32" s="244">
        <v>15.1</v>
      </c>
      <c r="AD32" s="244" t="s">
        <v>254</v>
      </c>
      <c r="AE32" s="244">
        <v>16.7</v>
      </c>
      <c r="AF32" s="244">
        <v>90.8</v>
      </c>
      <c r="AG32" s="244">
        <v>13.7</v>
      </c>
    </row>
    <row r="33" spans="2:33" s="169" customFormat="1" x14ac:dyDescent="0.25">
      <c r="B33" s="234">
        <v>0.91666666666666663</v>
      </c>
      <c r="C33" s="244">
        <v>32.4</v>
      </c>
      <c r="D33" s="244">
        <v>19.5</v>
      </c>
      <c r="E33" s="244">
        <v>21.8</v>
      </c>
      <c r="F33" s="244">
        <v>19.2</v>
      </c>
      <c r="G33" s="244">
        <v>20.2</v>
      </c>
      <c r="H33" s="244">
        <v>13.7</v>
      </c>
      <c r="I33" s="244">
        <v>12.8</v>
      </c>
      <c r="J33" s="244">
        <v>14.5</v>
      </c>
      <c r="K33" s="244">
        <v>12.8</v>
      </c>
      <c r="L33" s="244">
        <v>53.9</v>
      </c>
      <c r="M33" s="244">
        <v>11.4</v>
      </c>
      <c r="N33" s="244">
        <v>14.3</v>
      </c>
      <c r="O33" s="244">
        <v>14.4</v>
      </c>
      <c r="P33" s="244">
        <v>26.4</v>
      </c>
      <c r="Q33" s="244">
        <v>38.700000000000003</v>
      </c>
      <c r="R33" s="244">
        <v>21.4</v>
      </c>
      <c r="S33" s="244">
        <v>14.8</v>
      </c>
      <c r="T33" s="244">
        <v>11.6</v>
      </c>
      <c r="U33" s="244">
        <v>39.5</v>
      </c>
      <c r="V33" s="244">
        <v>82.2</v>
      </c>
      <c r="W33" s="244">
        <v>66.2</v>
      </c>
      <c r="X33" s="244">
        <v>29.7</v>
      </c>
      <c r="Y33" s="244">
        <v>50.3</v>
      </c>
      <c r="Z33" s="244">
        <v>16.899999999999999</v>
      </c>
      <c r="AA33" s="244">
        <v>47.9</v>
      </c>
      <c r="AB33" s="244">
        <v>55.7</v>
      </c>
      <c r="AC33" s="244">
        <v>17.8</v>
      </c>
      <c r="AD33" s="244">
        <v>32.299999999999997</v>
      </c>
      <c r="AE33" s="244">
        <v>15.7</v>
      </c>
      <c r="AF33" s="244">
        <v>94.9</v>
      </c>
      <c r="AG33" s="244">
        <v>12.6</v>
      </c>
    </row>
    <row r="34" spans="2:33" s="169" customFormat="1" x14ac:dyDescent="0.25">
      <c r="B34" s="234">
        <v>0.95833333333333337</v>
      </c>
      <c r="C34" s="244">
        <v>14.2</v>
      </c>
      <c r="D34" s="244" t="s">
        <v>249</v>
      </c>
      <c r="E34" s="244">
        <v>32.200000000000003</v>
      </c>
      <c r="F34" s="244">
        <v>17.600000000000001</v>
      </c>
      <c r="G34" s="244">
        <v>19</v>
      </c>
      <c r="H34" s="244">
        <v>13.5</v>
      </c>
      <c r="I34" s="244">
        <v>13</v>
      </c>
      <c r="J34" s="244">
        <v>14.9</v>
      </c>
      <c r="K34" s="244">
        <v>12.4</v>
      </c>
      <c r="L34" s="244">
        <v>53.8</v>
      </c>
      <c r="M34" s="244">
        <v>135</v>
      </c>
      <c r="N34" s="244">
        <v>13.8</v>
      </c>
      <c r="O34" s="244">
        <v>13.6</v>
      </c>
      <c r="P34" s="244">
        <v>117.2</v>
      </c>
      <c r="Q34" s="244">
        <v>40</v>
      </c>
      <c r="R34" s="244">
        <v>21</v>
      </c>
      <c r="S34" s="244">
        <v>15.2</v>
      </c>
      <c r="T34" s="244">
        <v>11.6</v>
      </c>
      <c r="U34" s="244">
        <v>16.3</v>
      </c>
      <c r="V34" s="244">
        <v>63.7</v>
      </c>
      <c r="W34" s="244">
        <v>55</v>
      </c>
      <c r="X34" s="244">
        <v>39.5</v>
      </c>
      <c r="Y34" s="244">
        <v>25.9</v>
      </c>
      <c r="Z34" s="244">
        <v>15.1</v>
      </c>
      <c r="AA34" s="244">
        <v>69.2</v>
      </c>
      <c r="AB34" s="244">
        <v>43.7</v>
      </c>
      <c r="AC34" s="244">
        <v>19.399999999999999</v>
      </c>
      <c r="AD34" s="244">
        <v>29.8</v>
      </c>
      <c r="AE34" s="244">
        <v>15.2</v>
      </c>
      <c r="AF34" s="244">
        <v>67.599999999999994</v>
      </c>
      <c r="AG34" s="244">
        <v>12.8</v>
      </c>
    </row>
    <row r="35" spans="2:33" s="170" customFormat="1" ht="18" customHeight="1" x14ac:dyDescent="0.3">
      <c r="B35" s="232"/>
      <c r="C35" s="427" t="s">
        <v>215</v>
      </c>
      <c r="D35" s="427"/>
      <c r="E35" s="427"/>
      <c r="F35" s="427"/>
      <c r="G35" s="427"/>
      <c r="H35" s="427"/>
      <c r="I35" s="427"/>
      <c r="J35" s="427"/>
      <c r="K35" s="427"/>
      <c r="L35" s="427"/>
      <c r="M35" s="427"/>
      <c r="N35" s="427"/>
      <c r="O35" s="174"/>
      <c r="P35" s="174"/>
      <c r="Q35" s="174"/>
      <c r="R35" s="174"/>
      <c r="S35" s="174"/>
      <c r="T35" s="174"/>
      <c r="U35" s="174"/>
      <c r="V35" s="174"/>
      <c r="W35" s="174"/>
      <c r="X35" s="174"/>
      <c r="Y35" s="174"/>
      <c r="Z35" s="174"/>
      <c r="AA35" s="174"/>
      <c r="AB35" s="174"/>
      <c r="AC35" s="174"/>
      <c r="AD35" s="174"/>
      <c r="AE35" s="174"/>
      <c r="AF35" s="174"/>
      <c r="AG35" s="174"/>
    </row>
    <row r="36" spans="2:33" ht="13.5" customHeight="1" x14ac:dyDescent="0.3">
      <c r="B36" s="231" t="s">
        <v>214</v>
      </c>
      <c r="C36" s="178"/>
      <c r="D36" s="178"/>
      <c r="E36" s="178"/>
      <c r="F36" s="178"/>
      <c r="G36" s="178"/>
      <c r="H36" s="178"/>
      <c r="I36" s="178"/>
      <c r="J36" s="178"/>
      <c r="K36" s="178"/>
      <c r="L36" s="174"/>
      <c r="M36" s="174"/>
      <c r="N36" s="174"/>
      <c r="O36" s="174"/>
      <c r="P36" s="174"/>
      <c r="Q36" s="174"/>
      <c r="R36" s="174"/>
      <c r="S36" s="174"/>
      <c r="T36" s="174"/>
      <c r="U36" s="174"/>
      <c r="V36" s="174"/>
      <c r="W36" s="174"/>
      <c r="X36" s="174"/>
      <c r="Y36" s="174"/>
      <c r="Z36" s="174"/>
      <c r="AA36" s="174"/>
      <c r="AB36" s="174"/>
      <c r="AC36" s="174"/>
      <c r="AD36" s="174"/>
      <c r="AE36" s="174"/>
      <c r="AF36" s="174"/>
      <c r="AG36" s="174"/>
    </row>
    <row r="37" spans="2:33" s="245" customFormat="1" ht="13.5" customHeight="1" x14ac:dyDescent="0.3">
      <c r="B37" s="259" t="s">
        <v>257</v>
      </c>
      <c r="C37" s="176"/>
      <c r="D37" s="176"/>
      <c r="E37" s="176"/>
      <c r="F37" s="176"/>
      <c r="G37" s="176"/>
      <c r="H37" s="176"/>
      <c r="I37" s="176"/>
      <c r="J37" s="176"/>
      <c r="K37" s="176"/>
      <c r="L37" s="259"/>
      <c r="M37" s="259"/>
      <c r="N37" s="259"/>
      <c r="O37" s="259"/>
      <c r="P37" s="259"/>
      <c r="Q37" s="259"/>
      <c r="R37" s="259"/>
      <c r="S37" s="259"/>
      <c r="T37" s="259"/>
      <c r="U37" s="259"/>
      <c r="V37" s="259"/>
      <c r="W37" s="259"/>
      <c r="X37" s="259"/>
      <c r="Y37" s="259"/>
      <c r="Z37" s="259"/>
      <c r="AA37" s="259"/>
      <c r="AB37" s="259"/>
      <c r="AC37" s="259"/>
      <c r="AD37" s="259"/>
      <c r="AE37" s="259"/>
      <c r="AF37" s="259"/>
      <c r="AG37" s="259"/>
    </row>
    <row r="38" spans="2:33" s="245" customFormat="1" ht="12" customHeight="1" x14ac:dyDescent="0.3">
      <c r="B38" s="259" t="s">
        <v>290</v>
      </c>
    </row>
    <row r="39" spans="2:33" ht="14.4" x14ac:dyDescent="0.3">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171"/>
      <c r="AD39" s="171"/>
      <c r="AE39" s="171"/>
      <c r="AF39" s="171"/>
      <c r="AG39" s="171"/>
    </row>
    <row r="40" spans="2:33" s="245" customFormat="1" ht="15.75" customHeight="1" x14ac:dyDescent="0.3"/>
    <row r="41" spans="2:33" s="245" customFormat="1" ht="15.75" customHeight="1" x14ac:dyDescent="0.3">
      <c r="B41" s="417"/>
      <c r="C41" s="417"/>
      <c r="D41" s="417"/>
      <c r="E41" s="417"/>
      <c r="F41" s="422" t="s">
        <v>347</v>
      </c>
      <c r="G41" s="422"/>
      <c r="H41" s="422"/>
      <c r="I41" s="422"/>
      <c r="J41" s="422"/>
      <c r="K41" s="422"/>
      <c r="L41" s="422"/>
      <c r="M41" s="422"/>
      <c r="N41" s="422"/>
      <c r="O41" s="422"/>
      <c r="P41" s="422"/>
      <c r="Q41" s="422"/>
      <c r="R41" s="422"/>
      <c r="S41" s="422"/>
      <c r="T41" s="422"/>
      <c r="U41" s="422"/>
      <c r="V41" s="422"/>
      <c r="W41" s="422"/>
      <c r="X41" s="422"/>
      <c r="Y41" s="422"/>
      <c r="Z41" s="422"/>
      <c r="AA41" s="422"/>
      <c r="AB41" s="422"/>
      <c r="AC41" s="422"/>
      <c r="AD41" s="422"/>
      <c r="AE41" s="422"/>
    </row>
    <row r="42" spans="2:33" s="245" customFormat="1" ht="15.75" customHeight="1" x14ac:dyDescent="0.3">
      <c r="B42" s="417"/>
      <c r="C42" s="417"/>
      <c r="D42" s="417"/>
      <c r="E42" s="417"/>
      <c r="F42" s="422"/>
      <c r="G42" s="422"/>
      <c r="H42" s="422"/>
      <c r="I42" s="422"/>
      <c r="J42" s="422"/>
      <c r="K42" s="422"/>
      <c r="L42" s="422"/>
      <c r="M42" s="422"/>
      <c r="N42" s="422"/>
      <c r="O42" s="422"/>
      <c r="P42" s="422"/>
      <c r="Q42" s="422"/>
      <c r="R42" s="422"/>
      <c r="S42" s="422"/>
      <c r="T42" s="422"/>
      <c r="U42" s="422"/>
      <c r="V42" s="422"/>
      <c r="W42" s="422"/>
      <c r="X42" s="422"/>
      <c r="Y42" s="422"/>
      <c r="Z42" s="422"/>
      <c r="AA42" s="422"/>
      <c r="AB42" s="422"/>
      <c r="AC42" s="422"/>
      <c r="AD42" s="422"/>
      <c r="AE42" s="422"/>
    </row>
    <row r="43" spans="2:33" s="245" customFormat="1" ht="15.75" customHeight="1" x14ac:dyDescent="0.3">
      <c r="B43" s="417"/>
      <c r="C43" s="417"/>
      <c r="D43" s="417"/>
      <c r="E43" s="417"/>
      <c r="F43" s="422"/>
      <c r="G43" s="422"/>
      <c r="H43" s="422"/>
      <c r="I43" s="422"/>
      <c r="J43" s="422"/>
      <c r="K43" s="422"/>
      <c r="L43" s="422"/>
      <c r="M43" s="422"/>
      <c r="N43" s="422"/>
      <c r="O43" s="422"/>
      <c r="P43" s="422"/>
      <c r="Q43" s="422"/>
      <c r="R43" s="422"/>
      <c r="S43" s="422"/>
      <c r="T43" s="422"/>
      <c r="U43" s="422"/>
      <c r="V43" s="422"/>
      <c r="W43" s="422"/>
      <c r="X43" s="422"/>
      <c r="Y43" s="422"/>
      <c r="Z43" s="422"/>
      <c r="AA43" s="422"/>
      <c r="AB43" s="422"/>
      <c r="AC43" s="422"/>
      <c r="AD43" s="422"/>
      <c r="AE43" s="422"/>
    </row>
    <row r="44" spans="2:33" s="245" customFormat="1" ht="11.25" customHeight="1" x14ac:dyDescent="0.3">
      <c r="B44" s="246"/>
      <c r="C44" s="246"/>
      <c r="D44" s="246"/>
      <c r="E44" s="246"/>
      <c r="F44" s="247"/>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row>
    <row r="45" spans="2:33" s="245" customFormat="1" ht="24" customHeight="1" x14ac:dyDescent="0.3">
      <c r="B45" s="248" t="s">
        <v>171</v>
      </c>
      <c r="C45" s="248"/>
      <c r="D45" s="248"/>
      <c r="E45" s="248"/>
      <c r="F45" s="428" t="s">
        <v>247</v>
      </c>
      <c r="G45" s="428"/>
      <c r="H45" s="428"/>
      <c r="I45" s="428"/>
      <c r="J45" s="428"/>
      <c r="K45" s="428"/>
      <c r="L45" s="428"/>
      <c r="M45" s="428"/>
      <c r="N45" s="428"/>
      <c r="O45" s="428"/>
      <c r="P45" s="428"/>
      <c r="Q45" s="428"/>
      <c r="R45" s="428"/>
      <c r="S45" s="428"/>
      <c r="T45" s="428"/>
      <c r="U45" s="428"/>
      <c r="V45" s="428"/>
      <c r="W45" s="428"/>
      <c r="X45" s="428"/>
      <c r="Y45" s="428"/>
      <c r="Z45" s="428"/>
      <c r="AA45" s="428"/>
      <c r="AB45" s="428"/>
      <c r="AC45" s="428"/>
      <c r="AD45" s="428"/>
      <c r="AE45" s="428"/>
    </row>
    <row r="46" spans="2:33" s="245" customFormat="1" ht="7.5" customHeight="1" x14ac:dyDescent="0.3">
      <c r="B46" s="251"/>
      <c r="C46" s="251"/>
      <c r="D46" s="251"/>
      <c r="E46" s="251"/>
      <c r="F46" s="252"/>
      <c r="G46" s="252"/>
      <c r="H46" s="252"/>
      <c r="I46" s="252"/>
      <c r="J46" s="252"/>
      <c r="K46" s="252"/>
      <c r="L46" s="252"/>
      <c r="M46" s="252"/>
      <c r="N46" s="252"/>
      <c r="O46" s="252"/>
      <c r="P46" s="252"/>
      <c r="Q46" s="252"/>
      <c r="R46" s="252"/>
      <c r="S46" s="252"/>
      <c r="T46" s="252"/>
      <c r="U46" s="252"/>
      <c r="V46" s="252"/>
      <c r="W46" s="252"/>
      <c r="X46" s="252"/>
      <c r="Y46" s="252"/>
      <c r="Z46" s="252"/>
      <c r="AA46" s="252"/>
      <c r="AB46" s="252"/>
      <c r="AC46" s="252"/>
      <c r="AD46" s="252"/>
      <c r="AE46" s="252"/>
    </row>
    <row r="47" spans="2:33" s="245" customFormat="1" ht="15.75" customHeight="1" x14ac:dyDescent="0.3">
      <c r="B47" s="127" t="s">
        <v>174</v>
      </c>
      <c r="C47" s="248"/>
      <c r="D47" s="248"/>
      <c r="E47" s="248"/>
      <c r="F47" s="249" t="s">
        <v>210</v>
      </c>
      <c r="G47" s="253"/>
      <c r="H47" s="253"/>
      <c r="I47" s="253"/>
      <c r="J47" s="253"/>
      <c r="K47" s="253"/>
      <c r="L47" s="253"/>
      <c r="M47" s="253"/>
      <c r="N47" s="253"/>
      <c r="O47" s="253"/>
      <c r="P47" s="253"/>
      <c r="Q47" s="127" t="s">
        <v>243</v>
      </c>
      <c r="R47" s="248"/>
      <c r="S47" s="248"/>
      <c r="T47" s="248"/>
      <c r="U47" s="248"/>
      <c r="V47" s="254" t="s">
        <v>248</v>
      </c>
      <c r="W47" s="253"/>
      <c r="X47" s="253"/>
      <c r="Y47" s="253"/>
      <c r="Z47" s="253"/>
      <c r="AA47" s="253"/>
      <c r="AB47" s="253"/>
      <c r="AC47" s="253"/>
      <c r="AD47" s="253"/>
      <c r="AE47" s="253"/>
    </row>
    <row r="48" spans="2:33" s="245" customFormat="1" ht="11.25" customHeight="1" x14ac:dyDescent="0.3">
      <c r="B48" s="266"/>
      <c r="C48" s="266"/>
      <c r="D48" s="266"/>
      <c r="E48" s="266"/>
      <c r="F48" s="266"/>
      <c r="G48" s="266"/>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row>
    <row r="49" spans="2:31" s="245" customFormat="1" ht="29.4" customHeight="1" x14ac:dyDescent="0.3">
      <c r="B49" s="128" t="s">
        <v>173</v>
      </c>
      <c r="C49" s="128">
        <v>1</v>
      </c>
      <c r="D49" s="128">
        <v>2</v>
      </c>
      <c r="E49" s="128">
        <v>3</v>
      </c>
      <c r="F49" s="128">
        <v>4</v>
      </c>
      <c r="G49" s="128">
        <v>5</v>
      </c>
      <c r="H49" s="128">
        <v>6</v>
      </c>
      <c r="I49" s="128">
        <v>7</v>
      </c>
      <c r="J49" s="128">
        <v>8</v>
      </c>
      <c r="K49" s="128">
        <v>9</v>
      </c>
      <c r="L49" s="128">
        <v>10</v>
      </c>
      <c r="M49" s="128">
        <v>11</v>
      </c>
      <c r="N49" s="128">
        <v>12</v>
      </c>
      <c r="O49" s="128">
        <v>13</v>
      </c>
      <c r="P49" s="128">
        <v>14</v>
      </c>
      <c r="Q49" s="128">
        <v>15</v>
      </c>
      <c r="R49" s="128">
        <v>16</v>
      </c>
      <c r="S49" s="128">
        <v>17</v>
      </c>
      <c r="T49" s="128">
        <v>18</v>
      </c>
      <c r="U49" s="128">
        <v>19</v>
      </c>
      <c r="V49" s="128">
        <v>20</v>
      </c>
      <c r="W49" s="128">
        <v>21</v>
      </c>
      <c r="X49" s="128">
        <v>22</v>
      </c>
      <c r="Y49" s="128">
        <v>23</v>
      </c>
      <c r="Z49" s="128">
        <v>24</v>
      </c>
      <c r="AA49" s="128">
        <v>25</v>
      </c>
      <c r="AB49" s="128">
        <v>26</v>
      </c>
      <c r="AC49" s="128">
        <v>27</v>
      </c>
      <c r="AD49" s="128">
        <v>28</v>
      </c>
      <c r="AE49" s="128">
        <v>29</v>
      </c>
    </row>
    <row r="50" spans="2:31" s="256" customFormat="1" x14ac:dyDescent="0.25">
      <c r="B50" s="234">
        <v>0</v>
      </c>
      <c r="C50" s="244">
        <v>17.8</v>
      </c>
      <c r="D50" s="244">
        <v>14.8</v>
      </c>
      <c r="E50" s="244">
        <v>14.1</v>
      </c>
      <c r="F50" s="244">
        <v>12.2</v>
      </c>
      <c r="G50" s="244">
        <v>12</v>
      </c>
      <c r="H50" s="244">
        <v>11.6</v>
      </c>
      <c r="I50" s="244">
        <v>11.9</v>
      </c>
      <c r="J50" s="244">
        <v>11.7</v>
      </c>
      <c r="K50" s="244">
        <v>11.4</v>
      </c>
      <c r="L50" s="244">
        <v>11.9</v>
      </c>
      <c r="M50" s="244">
        <v>11.1</v>
      </c>
      <c r="N50" s="244">
        <v>11.3</v>
      </c>
      <c r="O50" s="244">
        <v>11.5</v>
      </c>
      <c r="P50" s="244">
        <v>11.4</v>
      </c>
      <c r="Q50" s="244">
        <v>11.4</v>
      </c>
      <c r="R50" s="244">
        <v>11.3</v>
      </c>
      <c r="S50" s="244">
        <v>11.3</v>
      </c>
      <c r="T50" s="244">
        <v>11.3</v>
      </c>
      <c r="U50" s="244">
        <v>12.1</v>
      </c>
      <c r="V50" s="244">
        <v>14.6</v>
      </c>
      <c r="W50" s="244">
        <v>34.799999999999997</v>
      </c>
      <c r="X50" s="244">
        <v>21.6</v>
      </c>
      <c r="Y50" s="244">
        <v>135.6</v>
      </c>
      <c r="Z50" s="244">
        <v>27.5</v>
      </c>
      <c r="AA50" s="244">
        <v>15.8</v>
      </c>
      <c r="AB50" s="244">
        <v>24.8</v>
      </c>
      <c r="AC50" s="244">
        <v>43.1</v>
      </c>
      <c r="AD50" s="244">
        <v>56.5</v>
      </c>
      <c r="AE50" s="244">
        <v>16.399999999999999</v>
      </c>
    </row>
    <row r="51" spans="2:31" s="256" customFormat="1" x14ac:dyDescent="0.25">
      <c r="B51" s="234">
        <v>4.1666666666666664E-2</v>
      </c>
      <c r="C51" s="244">
        <v>17.2</v>
      </c>
      <c r="D51" s="244">
        <v>14.3</v>
      </c>
      <c r="E51" s="244">
        <v>13.5</v>
      </c>
      <c r="F51" s="244">
        <v>12.5</v>
      </c>
      <c r="G51" s="244">
        <v>12.1</v>
      </c>
      <c r="H51" s="244">
        <v>11.5</v>
      </c>
      <c r="I51" s="244">
        <v>11.8</v>
      </c>
      <c r="J51" s="244">
        <v>11.4</v>
      </c>
      <c r="K51" s="244">
        <v>11.5</v>
      </c>
      <c r="L51" s="244">
        <v>11.9</v>
      </c>
      <c r="M51" s="244">
        <v>11.1</v>
      </c>
      <c r="N51" s="244">
        <v>11.5</v>
      </c>
      <c r="O51" s="244">
        <v>11.4</v>
      </c>
      <c r="P51" s="244">
        <v>11.4</v>
      </c>
      <c r="Q51" s="244">
        <v>11.4</v>
      </c>
      <c r="R51" s="244">
        <v>11.3</v>
      </c>
      <c r="S51" s="244">
        <v>11.6</v>
      </c>
      <c r="T51" s="244">
        <v>11.5</v>
      </c>
      <c r="U51" s="244">
        <v>12.3</v>
      </c>
      <c r="V51" s="244">
        <v>21.5</v>
      </c>
      <c r="W51" s="244">
        <v>24.8</v>
      </c>
      <c r="X51" s="244">
        <v>22.1</v>
      </c>
      <c r="Y51" s="244">
        <v>84</v>
      </c>
      <c r="Z51" s="244">
        <v>31.2</v>
      </c>
      <c r="AA51" s="244">
        <v>15.1</v>
      </c>
      <c r="AB51" s="244">
        <v>22.3</v>
      </c>
      <c r="AC51" s="244">
        <v>47.3</v>
      </c>
      <c r="AD51" s="244">
        <v>39.5</v>
      </c>
      <c r="AE51" s="244">
        <v>19</v>
      </c>
    </row>
    <row r="52" spans="2:31" s="256" customFormat="1" x14ac:dyDescent="0.25">
      <c r="B52" s="234">
        <v>8.3333333333333329E-2</v>
      </c>
      <c r="C52" s="244">
        <v>18.2</v>
      </c>
      <c r="D52" s="244">
        <v>13.7</v>
      </c>
      <c r="E52" s="244">
        <v>13.1</v>
      </c>
      <c r="F52" s="244">
        <v>12.6</v>
      </c>
      <c r="G52" s="244">
        <v>12.4</v>
      </c>
      <c r="H52" s="244">
        <v>11.7</v>
      </c>
      <c r="I52" s="244">
        <v>11.7</v>
      </c>
      <c r="J52" s="244">
        <v>11.5</v>
      </c>
      <c r="K52" s="244">
        <v>11.6</v>
      </c>
      <c r="L52" s="244">
        <v>11.7</v>
      </c>
      <c r="M52" s="244">
        <v>11</v>
      </c>
      <c r="N52" s="244">
        <v>11.7</v>
      </c>
      <c r="O52" s="244">
        <v>11.5</v>
      </c>
      <c r="P52" s="244">
        <v>11.3</v>
      </c>
      <c r="Q52" s="244">
        <v>12</v>
      </c>
      <c r="R52" s="244">
        <v>11.3</v>
      </c>
      <c r="S52" s="244">
        <v>11.8</v>
      </c>
      <c r="T52" s="244">
        <v>12.2</v>
      </c>
      <c r="U52" s="244">
        <v>12.5</v>
      </c>
      <c r="V52" s="244">
        <v>65.8</v>
      </c>
      <c r="W52" s="244">
        <v>25</v>
      </c>
      <c r="X52" s="244">
        <v>21.5</v>
      </c>
      <c r="Y52" s="244">
        <v>108.3</v>
      </c>
      <c r="Z52" s="244">
        <v>28.7</v>
      </c>
      <c r="AA52" s="244">
        <v>14.3</v>
      </c>
      <c r="AB52" s="244">
        <v>19.600000000000001</v>
      </c>
      <c r="AC52" s="244">
        <v>54.3</v>
      </c>
      <c r="AD52" s="244">
        <v>37.6</v>
      </c>
      <c r="AE52" s="244">
        <v>22.2</v>
      </c>
    </row>
    <row r="53" spans="2:31" s="256" customFormat="1" x14ac:dyDescent="0.25">
      <c r="B53" s="234">
        <v>0.125</v>
      </c>
      <c r="C53" s="244">
        <v>15.8</v>
      </c>
      <c r="D53" s="244">
        <v>14</v>
      </c>
      <c r="E53" s="244">
        <v>12.8</v>
      </c>
      <c r="F53" s="244">
        <v>12.6</v>
      </c>
      <c r="G53" s="244">
        <v>12.7</v>
      </c>
      <c r="H53" s="244">
        <v>11.7</v>
      </c>
      <c r="I53" s="244">
        <v>11.4</v>
      </c>
      <c r="J53" s="244">
        <v>11.5</v>
      </c>
      <c r="K53" s="244">
        <v>11.7</v>
      </c>
      <c r="L53" s="244">
        <v>11.3</v>
      </c>
      <c r="M53" s="244">
        <v>11.1</v>
      </c>
      <c r="N53" s="244">
        <v>11.5</v>
      </c>
      <c r="O53" s="244">
        <v>11.2</v>
      </c>
      <c r="P53" s="244">
        <v>11.3</v>
      </c>
      <c r="Q53" s="244">
        <v>12.4</v>
      </c>
      <c r="R53" s="244">
        <v>11.5</v>
      </c>
      <c r="S53" s="244">
        <v>11.9</v>
      </c>
      <c r="T53" s="244">
        <v>12.3</v>
      </c>
      <c r="U53" s="244">
        <v>14</v>
      </c>
      <c r="V53" s="244">
        <v>107.4</v>
      </c>
      <c r="W53" s="244">
        <v>26.4</v>
      </c>
      <c r="X53" s="244">
        <v>22.7</v>
      </c>
      <c r="Y53" s="244">
        <v>162.4</v>
      </c>
      <c r="Z53" s="244">
        <v>24</v>
      </c>
      <c r="AA53" s="244">
        <v>13.8</v>
      </c>
      <c r="AB53" s="244">
        <v>17.399999999999999</v>
      </c>
      <c r="AC53" s="244">
        <v>44.4</v>
      </c>
      <c r="AD53" s="244">
        <v>35.200000000000003</v>
      </c>
      <c r="AE53" s="244">
        <v>23.9</v>
      </c>
    </row>
    <row r="54" spans="2:31" s="256" customFormat="1" x14ac:dyDescent="0.25">
      <c r="B54" s="234">
        <v>0.16666666666666666</v>
      </c>
      <c r="C54" s="244">
        <v>14.7</v>
      </c>
      <c r="D54" s="244">
        <v>14.9</v>
      </c>
      <c r="E54" s="244">
        <v>12.7</v>
      </c>
      <c r="F54" s="244">
        <v>12.5</v>
      </c>
      <c r="G54" s="244">
        <v>12.6</v>
      </c>
      <c r="H54" s="244">
        <v>11.6</v>
      </c>
      <c r="I54" s="244">
        <v>11.4</v>
      </c>
      <c r="J54" s="244">
        <v>11.7</v>
      </c>
      <c r="K54" s="244">
        <v>11.5</v>
      </c>
      <c r="L54" s="244">
        <v>11.2</v>
      </c>
      <c r="M54" s="244">
        <v>11.2</v>
      </c>
      <c r="N54" s="244">
        <v>11.3</v>
      </c>
      <c r="O54" s="244">
        <v>11.2</v>
      </c>
      <c r="P54" s="244">
        <v>11.1</v>
      </c>
      <c r="Q54" s="244">
        <v>12.9</v>
      </c>
      <c r="R54" s="244">
        <v>11.7</v>
      </c>
      <c r="S54" s="244">
        <v>12.2</v>
      </c>
      <c r="T54" s="244">
        <v>12.5</v>
      </c>
      <c r="U54" s="244">
        <v>14.4</v>
      </c>
      <c r="V54" s="244">
        <v>109.6</v>
      </c>
      <c r="W54" s="244">
        <v>21.3</v>
      </c>
      <c r="X54" s="244">
        <v>26</v>
      </c>
      <c r="Y54" s="244">
        <v>166.4</v>
      </c>
      <c r="Z54" s="244">
        <v>21.8</v>
      </c>
      <c r="AA54" s="244">
        <v>13.4</v>
      </c>
      <c r="AB54" s="244">
        <v>17.399999999999999</v>
      </c>
      <c r="AC54" s="244">
        <v>78.099999999999994</v>
      </c>
      <c r="AD54" s="244">
        <v>31.9</v>
      </c>
      <c r="AE54" s="244">
        <v>40.200000000000003</v>
      </c>
    </row>
    <row r="55" spans="2:31" s="256" customFormat="1" x14ac:dyDescent="0.25">
      <c r="B55" s="234">
        <v>0.20833333333333334</v>
      </c>
      <c r="C55" s="244">
        <v>13.6</v>
      </c>
      <c r="D55" s="244">
        <v>15.1</v>
      </c>
      <c r="E55" s="244">
        <v>12.5</v>
      </c>
      <c r="F55" s="244">
        <v>12.4</v>
      </c>
      <c r="G55" s="244">
        <v>12.6</v>
      </c>
      <c r="H55" s="244">
        <v>11.4</v>
      </c>
      <c r="I55" s="244">
        <v>11.4</v>
      </c>
      <c r="J55" s="244">
        <v>11.7</v>
      </c>
      <c r="K55" s="244">
        <v>11.5</v>
      </c>
      <c r="L55" s="244">
        <v>11.3</v>
      </c>
      <c r="M55" s="244">
        <v>11.2</v>
      </c>
      <c r="N55" s="244">
        <v>11.4</v>
      </c>
      <c r="O55" s="244">
        <v>11.3</v>
      </c>
      <c r="P55" s="244">
        <v>11.3</v>
      </c>
      <c r="Q55" s="244">
        <v>12.8</v>
      </c>
      <c r="R55" s="244">
        <v>11.8</v>
      </c>
      <c r="S55" s="244">
        <v>12.2</v>
      </c>
      <c r="T55" s="244">
        <v>12</v>
      </c>
      <c r="U55" s="244">
        <v>16.600000000000001</v>
      </c>
      <c r="V55" s="244">
        <v>79.400000000000006</v>
      </c>
      <c r="W55" s="244">
        <v>18.399999999999999</v>
      </c>
      <c r="X55" s="244">
        <v>31.3</v>
      </c>
      <c r="Y55" s="244">
        <v>113.4</v>
      </c>
      <c r="Z55" s="244">
        <v>19.3</v>
      </c>
      <c r="AA55" s="244">
        <v>13.4</v>
      </c>
      <c r="AB55" s="244">
        <v>15.2</v>
      </c>
      <c r="AC55" s="244">
        <v>112.5</v>
      </c>
      <c r="AD55" s="244">
        <v>26.3</v>
      </c>
      <c r="AE55" s="244">
        <v>40.799999999999997</v>
      </c>
    </row>
    <row r="56" spans="2:31" s="256" customFormat="1" x14ac:dyDescent="0.25">
      <c r="B56" s="234">
        <v>0.25</v>
      </c>
      <c r="C56" s="244">
        <v>14.2</v>
      </c>
      <c r="D56" s="244">
        <v>18.8</v>
      </c>
      <c r="E56" s="244">
        <v>12.5</v>
      </c>
      <c r="F56" s="244">
        <v>12.5</v>
      </c>
      <c r="G56" s="244">
        <v>12.3</v>
      </c>
      <c r="H56" s="244">
        <v>11.4</v>
      </c>
      <c r="I56" s="244">
        <v>11.7</v>
      </c>
      <c r="J56" s="244">
        <v>12</v>
      </c>
      <c r="K56" s="244">
        <v>11.5</v>
      </c>
      <c r="L56" s="244">
        <v>11.5</v>
      </c>
      <c r="M56" s="244">
        <v>11.2</v>
      </c>
      <c r="N56" s="244">
        <v>11.9</v>
      </c>
      <c r="O56" s="244">
        <v>11.2</v>
      </c>
      <c r="P56" s="244">
        <v>11.2</v>
      </c>
      <c r="Q56" s="244">
        <v>12.6</v>
      </c>
      <c r="R56" s="244">
        <v>11.5</v>
      </c>
      <c r="S56" s="244">
        <v>13</v>
      </c>
      <c r="T56" s="244">
        <v>12.4</v>
      </c>
      <c r="U56" s="244">
        <v>34.700000000000003</v>
      </c>
      <c r="V56" s="244">
        <v>59.6</v>
      </c>
      <c r="W56" s="244">
        <v>17.2</v>
      </c>
      <c r="X56" s="244">
        <v>33.299999999999997</v>
      </c>
      <c r="Y56" s="244">
        <v>52.7</v>
      </c>
      <c r="Z56" s="244">
        <v>28.2</v>
      </c>
      <c r="AA56" s="244">
        <v>13.4</v>
      </c>
      <c r="AB56" s="244">
        <v>15.1</v>
      </c>
      <c r="AC56" s="244">
        <v>130.5</v>
      </c>
      <c r="AD56" s="244">
        <v>25.4</v>
      </c>
      <c r="AE56" s="244">
        <v>44.8</v>
      </c>
    </row>
    <row r="57" spans="2:31" s="256" customFormat="1" x14ac:dyDescent="0.25">
      <c r="B57" s="234">
        <v>0.29166666666666669</v>
      </c>
      <c r="C57" s="244">
        <v>278</v>
      </c>
      <c r="D57" s="244">
        <v>162.6</v>
      </c>
      <c r="E57" s="244">
        <v>12.2</v>
      </c>
      <c r="F57" s="244">
        <v>12.8</v>
      </c>
      <c r="G57" s="244">
        <v>12.1</v>
      </c>
      <c r="H57" s="244">
        <v>11.5</v>
      </c>
      <c r="I57" s="244">
        <v>11.8</v>
      </c>
      <c r="J57" s="244">
        <v>12.4</v>
      </c>
      <c r="K57" s="244">
        <v>11.7</v>
      </c>
      <c r="L57" s="244" t="s">
        <v>249</v>
      </c>
      <c r="M57" s="244">
        <v>11.1</v>
      </c>
      <c r="N57" s="244">
        <v>12.2</v>
      </c>
      <c r="O57" s="244">
        <v>11.3</v>
      </c>
      <c r="P57" s="244">
        <v>11.3</v>
      </c>
      <c r="Q57" s="244">
        <v>12.7</v>
      </c>
      <c r="R57" s="244">
        <v>11.2</v>
      </c>
      <c r="S57" s="244">
        <v>13.4</v>
      </c>
      <c r="T57" s="244">
        <v>12.7</v>
      </c>
      <c r="U57" s="244">
        <v>40.5</v>
      </c>
      <c r="V57" s="244">
        <v>72.900000000000006</v>
      </c>
      <c r="W57" s="244">
        <v>187.2</v>
      </c>
      <c r="X57" s="244">
        <v>28.6</v>
      </c>
      <c r="Y57" s="244">
        <v>46.1</v>
      </c>
      <c r="Z57" s="244">
        <v>139.5</v>
      </c>
      <c r="AA57" s="244">
        <v>21.9</v>
      </c>
      <c r="AB57" s="244">
        <v>20.5</v>
      </c>
      <c r="AC57" s="244">
        <v>110.1</v>
      </c>
      <c r="AD57" s="244">
        <v>112.9</v>
      </c>
      <c r="AE57" s="244">
        <v>32.799999999999997</v>
      </c>
    </row>
    <row r="58" spans="2:31" s="256" customFormat="1" x14ac:dyDescent="0.25">
      <c r="B58" s="234">
        <v>0.33333333333333331</v>
      </c>
      <c r="C58" s="244">
        <v>883</v>
      </c>
      <c r="D58" s="244">
        <v>533.70000000000005</v>
      </c>
      <c r="E58" s="244">
        <v>12.2</v>
      </c>
      <c r="F58" s="244">
        <v>13.5</v>
      </c>
      <c r="G58" s="244">
        <v>12.4</v>
      </c>
      <c r="H58" s="244">
        <v>11.7</v>
      </c>
      <c r="I58" s="244">
        <v>12.2</v>
      </c>
      <c r="J58" s="244">
        <v>12.9</v>
      </c>
      <c r="K58" s="244">
        <v>12.2</v>
      </c>
      <c r="L58" s="244" t="s">
        <v>249</v>
      </c>
      <c r="M58" s="244">
        <v>11.2</v>
      </c>
      <c r="N58" s="244">
        <v>12.2</v>
      </c>
      <c r="O58" s="244">
        <v>11.5</v>
      </c>
      <c r="P58" s="244">
        <v>11.3</v>
      </c>
      <c r="Q58" s="244">
        <v>12.9</v>
      </c>
      <c r="R58" s="244">
        <v>12.7</v>
      </c>
      <c r="S58" s="244">
        <v>16.5</v>
      </c>
      <c r="T58" s="244">
        <v>13.3</v>
      </c>
      <c r="U58" s="244">
        <v>65.8</v>
      </c>
      <c r="V58" s="244">
        <v>352.4</v>
      </c>
      <c r="W58" s="244">
        <v>628.6</v>
      </c>
      <c r="X58" s="244">
        <v>62.3</v>
      </c>
      <c r="Y58" s="244">
        <v>54</v>
      </c>
      <c r="Z58" s="244">
        <v>221.3</v>
      </c>
      <c r="AA58" s="244">
        <v>109.4</v>
      </c>
      <c r="AB58" s="244">
        <v>25.2</v>
      </c>
      <c r="AC58" s="244">
        <v>145.5</v>
      </c>
      <c r="AD58" s="244">
        <v>782</v>
      </c>
      <c r="AE58" s="244">
        <v>32.6</v>
      </c>
    </row>
    <row r="59" spans="2:31" s="256" customFormat="1" x14ac:dyDescent="0.25">
      <c r="B59" s="234">
        <v>0.375</v>
      </c>
      <c r="C59" s="244">
        <v>1314.8</v>
      </c>
      <c r="D59" s="244">
        <v>581</v>
      </c>
      <c r="E59" s="244">
        <v>12.7</v>
      </c>
      <c r="F59" s="244">
        <v>14</v>
      </c>
      <c r="G59" s="244">
        <v>12.9</v>
      </c>
      <c r="H59" s="244">
        <v>11.9</v>
      </c>
      <c r="I59" s="244">
        <v>12.3</v>
      </c>
      <c r="J59" s="244">
        <v>13.2</v>
      </c>
      <c r="K59" s="244">
        <v>12.3</v>
      </c>
      <c r="L59" s="244" t="s">
        <v>249</v>
      </c>
      <c r="M59" s="244">
        <v>11.2</v>
      </c>
      <c r="N59" s="244">
        <v>12.2</v>
      </c>
      <c r="O59" s="244">
        <v>11.7</v>
      </c>
      <c r="P59" s="244">
        <v>11.4</v>
      </c>
      <c r="Q59" s="244">
        <v>13.2</v>
      </c>
      <c r="R59" s="244">
        <v>26.2</v>
      </c>
      <c r="S59" s="244">
        <v>15.7</v>
      </c>
      <c r="T59" s="244">
        <v>31</v>
      </c>
      <c r="U59" s="244">
        <v>199.6</v>
      </c>
      <c r="V59" s="244">
        <v>568.9</v>
      </c>
      <c r="W59" s="244">
        <v>879.6</v>
      </c>
      <c r="X59" s="244">
        <v>245.7</v>
      </c>
      <c r="Y59" s="244">
        <v>116.4</v>
      </c>
      <c r="Z59" s="244">
        <v>687</v>
      </c>
      <c r="AA59" s="244">
        <v>133.9</v>
      </c>
      <c r="AB59" s="244">
        <v>29</v>
      </c>
      <c r="AC59" s="244">
        <v>301.3</v>
      </c>
      <c r="AD59" s="244">
        <v>916.2</v>
      </c>
      <c r="AE59" s="244">
        <v>28.5</v>
      </c>
    </row>
    <row r="60" spans="2:31" s="256" customFormat="1" x14ac:dyDescent="0.25">
      <c r="B60" s="234">
        <v>0.41666666666666669</v>
      </c>
      <c r="C60" s="244">
        <v>1082.5</v>
      </c>
      <c r="D60" s="244">
        <v>461.1</v>
      </c>
      <c r="E60" s="244">
        <v>13.9</v>
      </c>
      <c r="F60" s="244">
        <v>14.6</v>
      </c>
      <c r="G60" s="244">
        <v>13.1</v>
      </c>
      <c r="H60" s="244">
        <v>12.2</v>
      </c>
      <c r="I60" s="244">
        <v>12.4</v>
      </c>
      <c r="J60" s="244">
        <v>13</v>
      </c>
      <c r="K60" s="244">
        <v>12.2</v>
      </c>
      <c r="L60" s="244" t="s">
        <v>249</v>
      </c>
      <c r="M60" s="244">
        <v>11.3</v>
      </c>
      <c r="N60" s="244">
        <v>12.1</v>
      </c>
      <c r="O60" s="244">
        <v>11.8</v>
      </c>
      <c r="P60" s="244">
        <v>11.5</v>
      </c>
      <c r="Q60" s="244">
        <v>13.3</v>
      </c>
      <c r="R60" s="244">
        <v>28.5</v>
      </c>
      <c r="S60" s="244">
        <v>15.1</v>
      </c>
      <c r="T60" s="244">
        <v>31</v>
      </c>
      <c r="U60" s="244">
        <v>540.29999999999995</v>
      </c>
      <c r="V60" s="244">
        <v>633.1</v>
      </c>
      <c r="W60" s="244">
        <v>813.7</v>
      </c>
      <c r="X60" s="244">
        <v>317.7</v>
      </c>
      <c r="Y60" s="244">
        <v>110.2</v>
      </c>
      <c r="Z60" s="244">
        <v>673</v>
      </c>
      <c r="AA60" s="244">
        <v>147.30000000000001</v>
      </c>
      <c r="AB60" s="244">
        <v>105.2</v>
      </c>
      <c r="AC60" s="244">
        <v>299</v>
      </c>
      <c r="AD60" s="244">
        <v>1001</v>
      </c>
      <c r="AE60" s="244">
        <v>61.4</v>
      </c>
    </row>
    <row r="61" spans="2:31" s="256" customFormat="1" x14ac:dyDescent="0.25">
      <c r="B61" s="234">
        <v>0.45833333333333331</v>
      </c>
      <c r="C61" s="244">
        <v>489.3</v>
      </c>
      <c r="D61" s="244">
        <v>107.2</v>
      </c>
      <c r="E61" s="244">
        <v>14.7</v>
      </c>
      <c r="F61" s="244">
        <v>14</v>
      </c>
      <c r="G61" s="244">
        <v>12.8</v>
      </c>
      <c r="H61" s="244">
        <v>12.5</v>
      </c>
      <c r="I61" s="244">
        <v>12.1</v>
      </c>
      <c r="J61" s="244">
        <v>12.6</v>
      </c>
      <c r="K61" s="244">
        <v>12.1</v>
      </c>
      <c r="L61" s="244" t="s">
        <v>249</v>
      </c>
      <c r="M61" s="244">
        <v>11.3</v>
      </c>
      <c r="N61" s="244">
        <v>11.8</v>
      </c>
      <c r="O61" s="244">
        <v>11.9</v>
      </c>
      <c r="P61" s="244">
        <v>11.3</v>
      </c>
      <c r="Q61" s="244">
        <v>14.1</v>
      </c>
      <c r="R61" s="244">
        <v>26.9</v>
      </c>
      <c r="S61" s="244">
        <v>11.8</v>
      </c>
      <c r="T61" s="244">
        <v>30.3</v>
      </c>
      <c r="U61" s="244">
        <v>705.1</v>
      </c>
      <c r="V61" s="244">
        <v>368.5</v>
      </c>
      <c r="W61" s="244">
        <v>468.5</v>
      </c>
      <c r="X61" s="244">
        <v>312.39999999999998</v>
      </c>
      <c r="Y61" s="244">
        <v>108.7</v>
      </c>
      <c r="Z61" s="244">
        <v>624.9</v>
      </c>
      <c r="AA61" s="244">
        <v>72.900000000000006</v>
      </c>
      <c r="AB61" s="244">
        <v>175.2</v>
      </c>
      <c r="AC61" s="244">
        <v>213.4</v>
      </c>
      <c r="AD61" s="244">
        <v>370.1</v>
      </c>
      <c r="AE61" s="244">
        <v>57.7</v>
      </c>
    </row>
    <row r="62" spans="2:31" s="256" customFormat="1" x14ac:dyDescent="0.25">
      <c r="B62" s="234">
        <v>0.5</v>
      </c>
      <c r="C62" s="244">
        <v>57.9</v>
      </c>
      <c r="D62" s="244">
        <v>57.5</v>
      </c>
      <c r="E62" s="244">
        <v>14.6</v>
      </c>
      <c r="F62" s="244">
        <v>13.6</v>
      </c>
      <c r="G62" s="244">
        <v>12.1</v>
      </c>
      <c r="H62" s="244">
        <v>12.5</v>
      </c>
      <c r="I62" s="244">
        <v>11.7</v>
      </c>
      <c r="J62" s="244">
        <v>12.1</v>
      </c>
      <c r="K62" s="244">
        <v>12</v>
      </c>
      <c r="L62" s="244" t="s">
        <v>249</v>
      </c>
      <c r="M62" s="244">
        <v>11.5</v>
      </c>
      <c r="N62" s="244">
        <v>11.6</v>
      </c>
      <c r="O62" s="244">
        <v>11.8</v>
      </c>
      <c r="P62" s="244">
        <v>11.3</v>
      </c>
      <c r="Q62" s="244">
        <v>14.4</v>
      </c>
      <c r="R62" s="244">
        <v>13.6</v>
      </c>
      <c r="S62" s="244">
        <v>11.6</v>
      </c>
      <c r="T62" s="244" t="s">
        <v>249</v>
      </c>
      <c r="U62" s="244">
        <v>553.79999999999995</v>
      </c>
      <c r="V62" s="244" t="s">
        <v>249</v>
      </c>
      <c r="W62" s="244">
        <v>252.1</v>
      </c>
      <c r="X62" s="244">
        <v>133.80000000000001</v>
      </c>
      <c r="Y62" s="244">
        <v>35.200000000000003</v>
      </c>
      <c r="Z62" s="244">
        <v>171.6</v>
      </c>
      <c r="AA62" s="244">
        <v>55</v>
      </c>
      <c r="AB62" s="244">
        <v>256.89999999999998</v>
      </c>
      <c r="AC62" s="244">
        <v>30.7</v>
      </c>
      <c r="AD62" s="244">
        <v>327.10000000000002</v>
      </c>
      <c r="AE62" s="244">
        <v>55.2</v>
      </c>
    </row>
    <row r="63" spans="2:31" s="256" customFormat="1" x14ac:dyDescent="0.25">
      <c r="B63" s="234">
        <v>0.54166666666666663</v>
      </c>
      <c r="C63" s="244">
        <v>27.4</v>
      </c>
      <c r="D63" s="244">
        <v>37.9</v>
      </c>
      <c r="E63" s="244">
        <v>13.6</v>
      </c>
      <c r="F63" s="244">
        <v>12.6</v>
      </c>
      <c r="G63" s="244">
        <v>11.8</v>
      </c>
      <c r="H63" s="244">
        <v>12.2</v>
      </c>
      <c r="I63" s="244">
        <v>11.4</v>
      </c>
      <c r="J63" s="244">
        <v>12.1</v>
      </c>
      <c r="K63" s="244">
        <v>11.9</v>
      </c>
      <c r="L63" s="244" t="s">
        <v>249</v>
      </c>
      <c r="M63" s="244">
        <v>11.6</v>
      </c>
      <c r="N63" s="244">
        <v>11.5</v>
      </c>
      <c r="O63" s="244">
        <v>11.5</v>
      </c>
      <c r="P63" s="244">
        <v>11.1</v>
      </c>
      <c r="Q63" s="244">
        <v>13.7</v>
      </c>
      <c r="R63" s="244">
        <v>11.4</v>
      </c>
      <c r="S63" s="244">
        <v>11.3</v>
      </c>
      <c r="T63" s="244" t="s">
        <v>249</v>
      </c>
      <c r="U63" s="244">
        <v>210.9</v>
      </c>
      <c r="V63" s="244" t="s">
        <v>249</v>
      </c>
      <c r="W63" s="244">
        <v>158.4</v>
      </c>
      <c r="X63" s="244">
        <v>63.8</v>
      </c>
      <c r="Y63" s="244">
        <v>31.6</v>
      </c>
      <c r="Z63" s="244">
        <v>81.599999999999994</v>
      </c>
      <c r="AA63" s="244">
        <v>33</v>
      </c>
      <c r="AB63" s="244">
        <v>239.2</v>
      </c>
      <c r="AC63" s="244">
        <v>14.9</v>
      </c>
      <c r="AD63" s="244">
        <v>152</v>
      </c>
      <c r="AE63" s="244">
        <v>55.7</v>
      </c>
    </row>
    <row r="64" spans="2:31" s="256" customFormat="1" x14ac:dyDescent="0.25">
      <c r="B64" s="234">
        <v>0.58333333333333337</v>
      </c>
      <c r="C64" s="244">
        <v>16</v>
      </c>
      <c r="D64" s="244">
        <v>40.6</v>
      </c>
      <c r="E64" s="244">
        <v>12.9</v>
      </c>
      <c r="F64" s="244">
        <v>12.4</v>
      </c>
      <c r="G64" s="244">
        <v>11.5</v>
      </c>
      <c r="H64" s="244">
        <v>11.8</v>
      </c>
      <c r="I64" s="244">
        <v>11.4</v>
      </c>
      <c r="J64" s="244">
        <v>12.1</v>
      </c>
      <c r="K64" s="244">
        <v>11.6</v>
      </c>
      <c r="L64" s="244">
        <v>11.6</v>
      </c>
      <c r="M64" s="244">
        <v>11.7</v>
      </c>
      <c r="N64" s="244">
        <v>11.6</v>
      </c>
      <c r="O64" s="244">
        <v>11.2</v>
      </c>
      <c r="P64" s="244">
        <v>11.2</v>
      </c>
      <c r="Q64" s="244">
        <v>12.2</v>
      </c>
      <c r="R64" s="244">
        <v>11.5</v>
      </c>
      <c r="S64" s="244">
        <v>11.3</v>
      </c>
      <c r="T64" s="244" t="s">
        <v>249</v>
      </c>
      <c r="U64" s="244">
        <v>20.7</v>
      </c>
      <c r="V64" s="244" t="s">
        <v>249</v>
      </c>
      <c r="W64" s="244">
        <v>73.599999999999994</v>
      </c>
      <c r="X64" s="244">
        <v>50.5</v>
      </c>
      <c r="Y64" s="244">
        <v>13.7</v>
      </c>
      <c r="Z64" s="244">
        <v>46.6</v>
      </c>
      <c r="AA64" s="244">
        <v>19.600000000000001</v>
      </c>
      <c r="AB64" s="244">
        <v>194.7</v>
      </c>
      <c r="AC64" s="244">
        <v>13.9</v>
      </c>
      <c r="AD64" s="244">
        <v>111</v>
      </c>
      <c r="AE64" s="244">
        <v>133.1</v>
      </c>
    </row>
    <row r="65" spans="2:33" s="256" customFormat="1" x14ac:dyDescent="0.25">
      <c r="B65" s="234">
        <v>0.625</v>
      </c>
      <c r="C65" s="244">
        <v>15.1</v>
      </c>
      <c r="D65" s="244">
        <v>39.700000000000003</v>
      </c>
      <c r="E65" s="244">
        <v>12.4</v>
      </c>
      <c r="F65" s="244">
        <v>12.1</v>
      </c>
      <c r="G65" s="244">
        <v>11.5</v>
      </c>
      <c r="H65" s="244">
        <v>11.8</v>
      </c>
      <c r="I65" s="244">
        <v>11.3</v>
      </c>
      <c r="J65" s="244">
        <v>12.1</v>
      </c>
      <c r="K65" s="244">
        <v>11.5</v>
      </c>
      <c r="L65" s="244">
        <v>11.4</v>
      </c>
      <c r="M65" s="244">
        <v>11.5</v>
      </c>
      <c r="N65" s="244">
        <v>11.5</v>
      </c>
      <c r="O65" s="244">
        <v>11.1</v>
      </c>
      <c r="P65" s="244">
        <v>11.3</v>
      </c>
      <c r="Q65" s="244">
        <v>11.5</v>
      </c>
      <c r="R65" s="244">
        <v>11.3</v>
      </c>
      <c r="S65" s="244">
        <v>11.1</v>
      </c>
      <c r="T65" s="244" t="s">
        <v>249</v>
      </c>
      <c r="U65" s="244">
        <v>19.600000000000001</v>
      </c>
      <c r="V65" s="244">
        <v>60.6</v>
      </c>
      <c r="W65" s="244">
        <v>39.4</v>
      </c>
      <c r="X65" s="244">
        <v>70.599999999999994</v>
      </c>
      <c r="Y65" s="244">
        <v>13.4</v>
      </c>
      <c r="Z65" s="244">
        <v>27</v>
      </c>
      <c r="AA65" s="244">
        <v>12.7</v>
      </c>
      <c r="AB65" s="244">
        <v>127.5</v>
      </c>
      <c r="AC65" s="244">
        <v>63.5</v>
      </c>
      <c r="AD65" s="244">
        <v>16.7</v>
      </c>
      <c r="AE65" s="244">
        <v>151.69999999999999</v>
      </c>
    </row>
    <row r="66" spans="2:33" s="256" customFormat="1" x14ac:dyDescent="0.25">
      <c r="B66" s="234">
        <v>0.66666666666666663</v>
      </c>
      <c r="C66" s="244">
        <v>14.9</v>
      </c>
      <c r="D66" s="244">
        <v>35.6</v>
      </c>
      <c r="E66" s="244">
        <v>12.6</v>
      </c>
      <c r="F66" s="244">
        <v>12</v>
      </c>
      <c r="G66" s="244">
        <v>11.9</v>
      </c>
      <c r="H66" s="244">
        <v>11.6</v>
      </c>
      <c r="I66" s="244">
        <v>11.5</v>
      </c>
      <c r="J66" s="244">
        <v>11.9</v>
      </c>
      <c r="K66" s="244">
        <v>11.4</v>
      </c>
      <c r="L66" s="244">
        <v>11.4</v>
      </c>
      <c r="M66" s="244">
        <v>11.4</v>
      </c>
      <c r="N66" s="244">
        <v>11.4</v>
      </c>
      <c r="O66" s="244">
        <v>11.2</v>
      </c>
      <c r="P66" s="244">
        <v>11.3</v>
      </c>
      <c r="Q66" s="244">
        <v>11.2</v>
      </c>
      <c r="R66" s="244">
        <v>11.2</v>
      </c>
      <c r="S66" s="244">
        <v>11.2</v>
      </c>
      <c r="T66" s="244" t="s">
        <v>249</v>
      </c>
      <c r="U66" s="244">
        <v>15.8</v>
      </c>
      <c r="V66" s="244">
        <v>16.7</v>
      </c>
      <c r="W66" s="244">
        <v>33.299999999999997</v>
      </c>
      <c r="X66" s="244">
        <v>87.4</v>
      </c>
      <c r="Y66" s="244">
        <v>14</v>
      </c>
      <c r="Z66" s="244">
        <v>20.2</v>
      </c>
      <c r="AA66" s="244">
        <v>13.6</v>
      </c>
      <c r="AB66" s="244">
        <v>66.400000000000006</v>
      </c>
      <c r="AC66" s="244">
        <v>355.4</v>
      </c>
      <c r="AD66" s="244">
        <v>15.7</v>
      </c>
      <c r="AE66" s="244">
        <v>111.8</v>
      </c>
    </row>
    <row r="67" spans="2:33" s="256" customFormat="1" x14ac:dyDescent="0.25">
      <c r="B67" s="234">
        <v>0.70833333333333337</v>
      </c>
      <c r="C67" s="244">
        <v>15</v>
      </c>
      <c r="D67" s="244">
        <v>53.5</v>
      </c>
      <c r="E67" s="244">
        <v>12.7</v>
      </c>
      <c r="F67" s="244">
        <v>12</v>
      </c>
      <c r="G67" s="244">
        <v>12.3</v>
      </c>
      <c r="H67" s="244">
        <v>11.6</v>
      </c>
      <c r="I67" s="244">
        <v>11.7</v>
      </c>
      <c r="J67" s="244">
        <v>11.7</v>
      </c>
      <c r="K67" s="244">
        <v>11.6</v>
      </c>
      <c r="L67" s="244">
        <v>11.6</v>
      </c>
      <c r="M67" s="244">
        <v>11.6</v>
      </c>
      <c r="N67" s="244">
        <v>11.3</v>
      </c>
      <c r="O67" s="244">
        <v>11.2</v>
      </c>
      <c r="P67" s="244">
        <v>11.3</v>
      </c>
      <c r="Q67" s="244">
        <v>11.5</v>
      </c>
      <c r="R67" s="244">
        <v>11.2</v>
      </c>
      <c r="S67" s="244">
        <v>11.3</v>
      </c>
      <c r="T67" s="244">
        <v>75.5</v>
      </c>
      <c r="U67" s="244">
        <v>14</v>
      </c>
      <c r="V67" s="244">
        <v>18</v>
      </c>
      <c r="W67" s="244">
        <v>25.8</v>
      </c>
      <c r="X67" s="244">
        <v>76.900000000000006</v>
      </c>
      <c r="Y67" s="244">
        <v>16.7</v>
      </c>
      <c r="Z67" s="244">
        <v>21.1</v>
      </c>
      <c r="AA67" s="244">
        <v>19.7</v>
      </c>
      <c r="AB67" s="244">
        <v>88.2</v>
      </c>
      <c r="AC67" s="244">
        <v>473.9</v>
      </c>
      <c r="AD67" s="244">
        <v>15.9</v>
      </c>
      <c r="AE67" s="244">
        <v>34.5</v>
      </c>
    </row>
    <row r="68" spans="2:33" s="256" customFormat="1" x14ac:dyDescent="0.25">
      <c r="B68" s="234">
        <v>0.75</v>
      </c>
      <c r="C68" s="244">
        <v>16.2</v>
      </c>
      <c r="D68" s="244">
        <v>54.8</v>
      </c>
      <c r="E68" s="244">
        <v>12.9</v>
      </c>
      <c r="F68" s="244">
        <v>11.9</v>
      </c>
      <c r="G68" s="244">
        <v>12.6</v>
      </c>
      <c r="H68" s="244">
        <v>11.7</v>
      </c>
      <c r="I68" s="244">
        <v>11.8</v>
      </c>
      <c r="J68" s="244">
        <v>11.8</v>
      </c>
      <c r="K68" s="244">
        <v>11.8</v>
      </c>
      <c r="L68" s="244">
        <v>11.6</v>
      </c>
      <c r="M68" s="244">
        <v>11.6</v>
      </c>
      <c r="N68" s="244">
        <v>11.2</v>
      </c>
      <c r="O68" s="244">
        <v>11.1</v>
      </c>
      <c r="P68" s="244">
        <v>11.2</v>
      </c>
      <c r="Q68" s="244">
        <v>11.5</v>
      </c>
      <c r="R68" s="244">
        <v>11.2</v>
      </c>
      <c r="S68" s="244">
        <v>11.4</v>
      </c>
      <c r="T68" s="244">
        <v>78.3</v>
      </c>
      <c r="U68" s="244">
        <v>23.9</v>
      </c>
      <c r="V68" s="244">
        <v>16.8</v>
      </c>
      <c r="W68" s="244">
        <v>33.4</v>
      </c>
      <c r="X68" s="244">
        <v>78.5</v>
      </c>
      <c r="Y68" s="244">
        <v>17.3</v>
      </c>
      <c r="Z68" s="244">
        <v>17.7</v>
      </c>
      <c r="AA68" s="244">
        <v>20.8</v>
      </c>
      <c r="AB68" s="244">
        <v>93.1</v>
      </c>
      <c r="AC68" s="244">
        <v>507.8</v>
      </c>
      <c r="AD68" s="244">
        <v>17.3</v>
      </c>
      <c r="AE68" s="244">
        <v>16.399999999999999</v>
      </c>
    </row>
    <row r="69" spans="2:33" s="256" customFormat="1" x14ac:dyDescent="0.25">
      <c r="B69" s="234">
        <v>0.79166666666666663</v>
      </c>
      <c r="C69" s="244">
        <v>17</v>
      </c>
      <c r="D69" s="244">
        <v>54.8</v>
      </c>
      <c r="E69" s="244">
        <v>12.9</v>
      </c>
      <c r="F69" s="244">
        <v>11.5</v>
      </c>
      <c r="G69" s="244">
        <v>12.7</v>
      </c>
      <c r="H69" s="244">
        <v>11.9</v>
      </c>
      <c r="I69" s="244">
        <v>11.8</v>
      </c>
      <c r="J69" s="244">
        <v>12</v>
      </c>
      <c r="K69" s="244">
        <v>12.5</v>
      </c>
      <c r="L69" s="244">
        <v>11.5</v>
      </c>
      <c r="M69" s="244">
        <v>11.6</v>
      </c>
      <c r="N69" s="244">
        <v>11.4</v>
      </c>
      <c r="O69" s="244">
        <v>11.1</v>
      </c>
      <c r="P69" s="244">
        <v>11.3</v>
      </c>
      <c r="Q69" s="244">
        <v>11.5</v>
      </c>
      <c r="R69" s="244">
        <v>11.3</v>
      </c>
      <c r="S69" s="244">
        <v>11.6</v>
      </c>
      <c r="T69" s="244">
        <v>63</v>
      </c>
      <c r="U69" s="244">
        <v>31.2</v>
      </c>
      <c r="V69" s="244">
        <v>109.3</v>
      </c>
      <c r="W69" s="244">
        <v>32.799999999999997</v>
      </c>
      <c r="X69" s="244">
        <v>74.3</v>
      </c>
      <c r="Y69" s="244">
        <v>17.3</v>
      </c>
      <c r="Z69" s="244">
        <v>16.5</v>
      </c>
      <c r="AA69" s="244">
        <v>20.399999999999999</v>
      </c>
      <c r="AB69" s="244">
        <v>91.4</v>
      </c>
      <c r="AC69" s="244">
        <v>268</v>
      </c>
      <c r="AD69" s="244">
        <v>18.5</v>
      </c>
      <c r="AE69" s="244">
        <v>84.2</v>
      </c>
    </row>
    <row r="70" spans="2:33" s="256" customFormat="1" x14ac:dyDescent="0.25">
      <c r="B70" s="234">
        <v>0.83333333333333337</v>
      </c>
      <c r="C70" s="244">
        <v>17.5</v>
      </c>
      <c r="D70" s="244">
        <v>17.899999999999999</v>
      </c>
      <c r="E70" s="244">
        <v>13.1</v>
      </c>
      <c r="F70" s="244">
        <v>11.6</v>
      </c>
      <c r="G70" s="244">
        <v>12.4</v>
      </c>
      <c r="H70" s="244">
        <v>12.1</v>
      </c>
      <c r="I70" s="244">
        <v>11.6</v>
      </c>
      <c r="J70" s="244">
        <v>12.2</v>
      </c>
      <c r="K70" s="244">
        <v>12.5</v>
      </c>
      <c r="L70" s="244">
        <v>11.2</v>
      </c>
      <c r="M70" s="244">
        <v>11.4</v>
      </c>
      <c r="N70" s="244">
        <v>11.3</v>
      </c>
      <c r="O70" s="244">
        <v>11.2</v>
      </c>
      <c r="P70" s="244">
        <v>11.3</v>
      </c>
      <c r="Q70" s="244">
        <v>11.3</v>
      </c>
      <c r="R70" s="244">
        <v>11.6</v>
      </c>
      <c r="S70" s="244">
        <v>11.7</v>
      </c>
      <c r="T70" s="244">
        <v>19.3</v>
      </c>
      <c r="U70" s="244">
        <v>33</v>
      </c>
      <c r="V70" s="244">
        <v>154.6</v>
      </c>
      <c r="W70" s="244">
        <v>30.5</v>
      </c>
      <c r="X70" s="244">
        <v>73.5</v>
      </c>
      <c r="Y70" s="244">
        <v>15.3</v>
      </c>
      <c r="Z70" s="244">
        <v>16.3</v>
      </c>
      <c r="AA70" s="244">
        <v>15.9</v>
      </c>
      <c r="AB70" s="244">
        <v>39.799999999999997</v>
      </c>
      <c r="AC70" s="244">
        <v>173.3</v>
      </c>
      <c r="AD70" s="244">
        <v>18.7</v>
      </c>
      <c r="AE70" s="244">
        <v>222.8</v>
      </c>
    </row>
    <row r="71" spans="2:33" s="256" customFormat="1" x14ac:dyDescent="0.25">
      <c r="B71" s="234">
        <v>0.875</v>
      </c>
      <c r="C71" s="244">
        <v>16.8</v>
      </c>
      <c r="D71" s="244">
        <v>16.5</v>
      </c>
      <c r="E71" s="244">
        <v>13.2</v>
      </c>
      <c r="F71" s="244">
        <v>11.9</v>
      </c>
      <c r="G71" s="244">
        <v>12.2</v>
      </c>
      <c r="H71" s="244">
        <v>11.9</v>
      </c>
      <c r="I71" s="244">
        <v>11.6</v>
      </c>
      <c r="J71" s="244">
        <v>12</v>
      </c>
      <c r="K71" s="244">
        <v>12.5</v>
      </c>
      <c r="L71" s="244">
        <v>11.1</v>
      </c>
      <c r="M71" s="244">
        <v>11.3</v>
      </c>
      <c r="N71" s="244">
        <v>11.6</v>
      </c>
      <c r="O71" s="244">
        <v>11.3</v>
      </c>
      <c r="P71" s="244">
        <v>11.3</v>
      </c>
      <c r="Q71" s="244">
        <v>11.2</v>
      </c>
      <c r="R71" s="244">
        <v>11.6</v>
      </c>
      <c r="S71" s="244">
        <v>11.5</v>
      </c>
      <c r="T71" s="244">
        <v>13.6</v>
      </c>
      <c r="U71" s="244">
        <v>22.6</v>
      </c>
      <c r="V71" s="244">
        <v>159.5</v>
      </c>
      <c r="W71" s="244">
        <v>21.6</v>
      </c>
      <c r="X71" s="244">
        <v>45.9</v>
      </c>
      <c r="Y71" s="244">
        <v>15.1</v>
      </c>
      <c r="Z71" s="244">
        <v>16.399999999999999</v>
      </c>
      <c r="AA71" s="244">
        <v>17.600000000000001</v>
      </c>
      <c r="AB71" s="244">
        <v>16.7</v>
      </c>
      <c r="AC71" s="244">
        <v>109.9</v>
      </c>
      <c r="AD71" s="244">
        <v>17.8</v>
      </c>
      <c r="AE71" s="244">
        <v>264.7</v>
      </c>
    </row>
    <row r="72" spans="2:33" s="256" customFormat="1" x14ac:dyDescent="0.25">
      <c r="B72" s="234">
        <v>0.91666666666666663</v>
      </c>
      <c r="C72" s="244">
        <v>15.9</v>
      </c>
      <c r="D72" s="244">
        <v>15.7</v>
      </c>
      <c r="E72" s="244">
        <v>12.8</v>
      </c>
      <c r="F72" s="244">
        <v>12.2</v>
      </c>
      <c r="G72" s="244">
        <v>12.1</v>
      </c>
      <c r="H72" s="244">
        <v>11.9</v>
      </c>
      <c r="I72" s="244">
        <v>11.6</v>
      </c>
      <c r="J72" s="244">
        <v>11.7</v>
      </c>
      <c r="K72" s="244">
        <v>12</v>
      </c>
      <c r="L72" s="244">
        <v>11.1</v>
      </c>
      <c r="M72" s="244">
        <v>11.3</v>
      </c>
      <c r="N72" s="244">
        <v>11.4</v>
      </c>
      <c r="O72" s="244">
        <v>11.3</v>
      </c>
      <c r="P72" s="244">
        <v>11.5</v>
      </c>
      <c r="Q72" s="244">
        <v>11.2</v>
      </c>
      <c r="R72" s="244">
        <v>11.4</v>
      </c>
      <c r="S72" s="244">
        <v>11.4</v>
      </c>
      <c r="T72" s="244">
        <v>12.7</v>
      </c>
      <c r="U72" s="244">
        <v>15.2</v>
      </c>
      <c r="V72" s="244">
        <v>81.900000000000006</v>
      </c>
      <c r="W72" s="244">
        <v>21.9</v>
      </c>
      <c r="X72" s="244">
        <v>91.5</v>
      </c>
      <c r="Y72" s="244">
        <v>14.6</v>
      </c>
      <c r="Z72" s="244">
        <v>16.5</v>
      </c>
      <c r="AA72" s="244">
        <v>19.899999999999999</v>
      </c>
      <c r="AB72" s="244">
        <v>16.100000000000001</v>
      </c>
      <c r="AC72" s="244">
        <v>82.5</v>
      </c>
      <c r="AD72" s="244">
        <v>16.8</v>
      </c>
      <c r="AE72" s="244">
        <v>205.1</v>
      </c>
    </row>
    <row r="73" spans="2:33" s="256" customFormat="1" x14ac:dyDescent="0.25">
      <c r="B73" s="234">
        <v>0.95833333333333337</v>
      </c>
      <c r="C73" s="244">
        <v>15.5</v>
      </c>
      <c r="D73" s="244">
        <v>14.8</v>
      </c>
      <c r="E73" s="244">
        <v>12.4</v>
      </c>
      <c r="F73" s="244">
        <v>12</v>
      </c>
      <c r="G73" s="244">
        <v>11.9</v>
      </c>
      <c r="H73" s="244">
        <v>11.7</v>
      </c>
      <c r="I73" s="244">
        <v>11.6</v>
      </c>
      <c r="J73" s="244">
        <v>11.4</v>
      </c>
      <c r="K73" s="244">
        <v>12</v>
      </c>
      <c r="L73" s="244">
        <v>11.1</v>
      </c>
      <c r="M73" s="244">
        <v>11.2</v>
      </c>
      <c r="N73" s="244">
        <v>11.4</v>
      </c>
      <c r="O73" s="244">
        <v>11.3</v>
      </c>
      <c r="P73" s="244">
        <v>11.4</v>
      </c>
      <c r="Q73" s="244">
        <v>11.2</v>
      </c>
      <c r="R73" s="244">
        <v>11.2</v>
      </c>
      <c r="S73" s="244">
        <v>11.2</v>
      </c>
      <c r="T73" s="244">
        <v>12.2</v>
      </c>
      <c r="U73" s="244">
        <v>13.2</v>
      </c>
      <c r="V73" s="244">
        <v>38.5</v>
      </c>
      <c r="W73" s="244">
        <v>21.4</v>
      </c>
      <c r="X73" s="244">
        <v>121.1</v>
      </c>
      <c r="Y73" s="244">
        <v>20.8</v>
      </c>
      <c r="Z73" s="244">
        <v>16.3</v>
      </c>
      <c r="AA73" s="244">
        <v>23.9</v>
      </c>
      <c r="AB73" s="244">
        <v>25.4</v>
      </c>
      <c r="AC73" s="244">
        <v>69.7</v>
      </c>
      <c r="AD73" s="244">
        <v>16.2</v>
      </c>
      <c r="AE73" s="244">
        <v>72.5</v>
      </c>
    </row>
    <row r="74" spans="2:33" s="257" customFormat="1" ht="18" customHeight="1" x14ac:dyDescent="0.3">
      <c r="B74" s="232"/>
      <c r="C74" s="427" t="s">
        <v>215</v>
      </c>
      <c r="D74" s="427"/>
      <c r="E74" s="427"/>
      <c r="F74" s="427"/>
      <c r="G74" s="427"/>
      <c r="H74" s="427"/>
      <c r="I74" s="427"/>
      <c r="J74" s="427"/>
      <c r="K74" s="427"/>
      <c r="L74" s="427"/>
      <c r="M74" s="427"/>
      <c r="N74" s="427"/>
      <c r="O74" s="259"/>
      <c r="P74" s="259"/>
      <c r="Q74" s="259"/>
      <c r="R74" s="259"/>
      <c r="S74" s="259"/>
      <c r="T74" s="259"/>
      <c r="U74" s="259"/>
      <c r="V74" s="259"/>
      <c r="W74" s="259"/>
      <c r="X74" s="259"/>
      <c r="Y74" s="259"/>
      <c r="Z74" s="259"/>
      <c r="AA74" s="259"/>
      <c r="AB74" s="259"/>
      <c r="AC74" s="259"/>
      <c r="AD74" s="259"/>
      <c r="AE74" s="259"/>
    </row>
    <row r="75" spans="2:33" s="245" customFormat="1" ht="13.5" customHeight="1" x14ac:dyDescent="0.3">
      <c r="B75" s="259" t="s">
        <v>214</v>
      </c>
      <c r="C75" s="176"/>
      <c r="D75" s="176"/>
      <c r="E75" s="176"/>
      <c r="F75" s="176"/>
      <c r="G75" s="176"/>
      <c r="H75" s="176"/>
      <c r="I75" s="176"/>
      <c r="J75" s="176"/>
      <c r="K75" s="176"/>
      <c r="L75" s="259"/>
      <c r="M75" s="259"/>
      <c r="N75" s="259"/>
      <c r="O75" s="259"/>
      <c r="P75" s="259"/>
      <c r="Q75" s="259"/>
      <c r="R75" s="259"/>
      <c r="S75" s="259"/>
      <c r="T75" s="259"/>
      <c r="U75" s="259"/>
      <c r="V75" s="259"/>
      <c r="W75" s="259"/>
      <c r="X75" s="259"/>
      <c r="Y75" s="259"/>
      <c r="Z75" s="259"/>
      <c r="AA75" s="259"/>
      <c r="AB75" s="259"/>
      <c r="AC75" s="259"/>
      <c r="AD75" s="259"/>
      <c r="AE75" s="259"/>
    </row>
    <row r="76" spans="2:33" s="245" customFormat="1" ht="13.5" customHeight="1" x14ac:dyDescent="0.3">
      <c r="B76" s="259" t="s">
        <v>250</v>
      </c>
      <c r="C76" s="176"/>
      <c r="D76" s="176"/>
      <c r="E76" s="176"/>
      <c r="F76" s="176"/>
      <c r="G76" s="176"/>
      <c r="H76" s="176"/>
      <c r="I76" s="176"/>
      <c r="J76" s="176"/>
      <c r="K76" s="176"/>
      <c r="L76" s="259"/>
      <c r="M76" s="259"/>
      <c r="N76" s="259"/>
      <c r="O76" s="259"/>
      <c r="P76" s="259"/>
      <c r="Q76" s="259"/>
      <c r="R76" s="259"/>
      <c r="S76" s="259"/>
      <c r="T76" s="259"/>
      <c r="U76" s="259"/>
      <c r="V76" s="259"/>
      <c r="W76" s="259"/>
      <c r="X76" s="259"/>
      <c r="Y76" s="259"/>
      <c r="Z76" s="259"/>
      <c r="AA76" s="259"/>
      <c r="AB76" s="259"/>
      <c r="AC76" s="259"/>
      <c r="AD76" s="259"/>
      <c r="AE76" s="259"/>
    </row>
    <row r="77" spans="2:33" s="245" customFormat="1" x14ac:dyDescent="0.3"/>
    <row r="78" spans="2:33" s="245" customFormat="1" ht="15.75" customHeight="1" x14ac:dyDescent="0.3"/>
    <row r="79" spans="2:33" s="245" customFormat="1" ht="15.75" customHeight="1" x14ac:dyDescent="0.3">
      <c r="B79" s="417"/>
      <c r="C79" s="417"/>
      <c r="D79" s="417"/>
      <c r="E79" s="417"/>
      <c r="F79" s="422" t="s">
        <v>348</v>
      </c>
      <c r="G79" s="422"/>
      <c r="H79" s="422"/>
      <c r="I79" s="422"/>
      <c r="J79" s="422"/>
      <c r="K79" s="422"/>
      <c r="L79" s="422"/>
      <c r="M79" s="422"/>
      <c r="N79" s="422"/>
      <c r="O79" s="422"/>
      <c r="P79" s="422"/>
      <c r="Q79" s="422"/>
      <c r="R79" s="422"/>
      <c r="S79" s="422"/>
      <c r="T79" s="422"/>
      <c r="U79" s="422"/>
      <c r="V79" s="422"/>
      <c r="W79" s="422"/>
      <c r="X79" s="422"/>
      <c r="Y79" s="422"/>
      <c r="Z79" s="422"/>
      <c r="AA79" s="422"/>
      <c r="AB79" s="422"/>
      <c r="AC79" s="422"/>
      <c r="AD79" s="422"/>
      <c r="AE79" s="422"/>
      <c r="AF79" s="422"/>
      <c r="AG79" s="422"/>
    </row>
    <row r="80" spans="2:33" s="245" customFormat="1" ht="15.75" customHeight="1" x14ac:dyDescent="0.3">
      <c r="B80" s="417"/>
      <c r="C80" s="417"/>
      <c r="D80" s="417"/>
      <c r="E80" s="417"/>
      <c r="F80" s="422"/>
      <c r="G80" s="422"/>
      <c r="H80" s="422"/>
      <c r="I80" s="422"/>
      <c r="J80" s="422"/>
      <c r="K80" s="422"/>
      <c r="L80" s="422"/>
      <c r="M80" s="422"/>
      <c r="N80" s="422"/>
      <c r="O80" s="422"/>
      <c r="P80" s="422"/>
      <c r="Q80" s="422"/>
      <c r="R80" s="422"/>
      <c r="S80" s="422"/>
      <c r="T80" s="422"/>
      <c r="U80" s="422"/>
      <c r="V80" s="422"/>
      <c r="W80" s="422"/>
      <c r="X80" s="422"/>
      <c r="Y80" s="422"/>
      <c r="Z80" s="422"/>
      <c r="AA80" s="422"/>
      <c r="AB80" s="422"/>
      <c r="AC80" s="422"/>
      <c r="AD80" s="422"/>
      <c r="AE80" s="422"/>
      <c r="AF80" s="422"/>
      <c r="AG80" s="422"/>
    </row>
    <row r="81" spans="2:33" s="245" customFormat="1" ht="15.75" customHeight="1" x14ac:dyDescent="0.3">
      <c r="B81" s="417"/>
      <c r="C81" s="417"/>
      <c r="D81" s="417"/>
      <c r="E81" s="417"/>
      <c r="F81" s="422"/>
      <c r="G81" s="422"/>
      <c r="H81" s="422"/>
      <c r="I81" s="422"/>
      <c r="J81" s="422"/>
      <c r="K81" s="422"/>
      <c r="L81" s="422"/>
      <c r="M81" s="422"/>
      <c r="N81" s="422"/>
      <c r="O81" s="422"/>
      <c r="P81" s="422"/>
      <c r="Q81" s="422"/>
      <c r="R81" s="422"/>
      <c r="S81" s="422"/>
      <c r="T81" s="422"/>
      <c r="U81" s="422"/>
      <c r="V81" s="422"/>
      <c r="W81" s="422"/>
      <c r="X81" s="422"/>
      <c r="Y81" s="422"/>
      <c r="Z81" s="422"/>
      <c r="AA81" s="422"/>
      <c r="AB81" s="422"/>
      <c r="AC81" s="422"/>
      <c r="AD81" s="422"/>
      <c r="AE81" s="422"/>
      <c r="AF81" s="422"/>
      <c r="AG81" s="422"/>
    </row>
    <row r="82" spans="2:33" s="245" customFormat="1" ht="11.25" customHeight="1" x14ac:dyDescent="0.3">
      <c r="B82" s="246"/>
      <c r="C82" s="246"/>
      <c r="D82" s="246"/>
      <c r="E82" s="246"/>
      <c r="F82" s="247"/>
      <c r="G82" s="247"/>
      <c r="H82" s="247"/>
      <c r="I82" s="247"/>
      <c r="J82" s="247"/>
      <c r="K82" s="247"/>
      <c r="L82" s="247"/>
      <c r="M82" s="247"/>
      <c r="N82" s="247"/>
      <c r="O82" s="247"/>
      <c r="P82" s="247"/>
      <c r="Q82" s="247"/>
      <c r="R82" s="247"/>
      <c r="S82" s="247"/>
      <c r="T82" s="247"/>
      <c r="U82" s="247"/>
      <c r="V82" s="247"/>
      <c r="W82" s="247"/>
      <c r="X82" s="247"/>
      <c r="Y82" s="247"/>
      <c r="Z82" s="247"/>
      <c r="AA82" s="247"/>
      <c r="AB82" s="247"/>
      <c r="AC82" s="247"/>
      <c r="AD82" s="247"/>
      <c r="AE82" s="247"/>
      <c r="AF82" s="247"/>
      <c r="AG82" s="247"/>
    </row>
    <row r="83" spans="2:33" s="245" customFormat="1" ht="24" customHeight="1" x14ac:dyDescent="0.3">
      <c r="B83" s="248" t="s">
        <v>171</v>
      </c>
      <c r="C83" s="248"/>
      <c r="D83" s="248"/>
      <c r="E83" s="248"/>
      <c r="F83" s="428" t="s">
        <v>251</v>
      </c>
      <c r="G83" s="428"/>
      <c r="H83" s="428"/>
      <c r="I83" s="428"/>
      <c r="J83" s="428"/>
      <c r="K83" s="428"/>
      <c r="L83" s="428"/>
      <c r="M83" s="428"/>
      <c r="N83" s="428"/>
      <c r="O83" s="428"/>
      <c r="P83" s="428"/>
      <c r="Q83" s="428"/>
      <c r="R83" s="428"/>
      <c r="S83" s="428"/>
      <c r="T83" s="428"/>
      <c r="U83" s="428"/>
      <c r="V83" s="428"/>
      <c r="W83" s="428"/>
      <c r="X83" s="428"/>
      <c r="Y83" s="428"/>
      <c r="Z83" s="428"/>
      <c r="AA83" s="428"/>
      <c r="AB83" s="428"/>
      <c r="AC83" s="428"/>
      <c r="AD83" s="428"/>
      <c r="AE83" s="428"/>
      <c r="AF83" s="428"/>
      <c r="AG83" s="428"/>
    </row>
    <row r="84" spans="2:33" s="245" customFormat="1" ht="7.5" customHeight="1" x14ac:dyDescent="0.3">
      <c r="B84" s="251"/>
      <c r="C84" s="251"/>
      <c r="D84" s="251"/>
      <c r="E84" s="251"/>
      <c r="F84" s="252"/>
      <c r="G84" s="252"/>
      <c r="H84" s="252"/>
      <c r="I84" s="252"/>
      <c r="J84" s="252"/>
      <c r="K84" s="252"/>
      <c r="L84" s="252"/>
      <c r="M84" s="252"/>
      <c r="N84" s="252"/>
      <c r="O84" s="252"/>
      <c r="P84" s="252"/>
      <c r="Q84" s="252"/>
      <c r="R84" s="252"/>
      <c r="S84" s="252"/>
      <c r="T84" s="252"/>
      <c r="U84" s="252"/>
      <c r="V84" s="252"/>
      <c r="W84" s="252"/>
      <c r="X84" s="252"/>
      <c r="Y84" s="252"/>
      <c r="Z84" s="252"/>
      <c r="AA84" s="252"/>
      <c r="AB84" s="252"/>
      <c r="AC84" s="252"/>
      <c r="AD84" s="252"/>
      <c r="AE84" s="252"/>
      <c r="AF84" s="252"/>
      <c r="AG84" s="252"/>
    </row>
    <row r="85" spans="2:33" s="245" customFormat="1" ht="15.75" customHeight="1" x14ac:dyDescent="0.3">
      <c r="B85" s="127" t="s">
        <v>174</v>
      </c>
      <c r="C85" s="248"/>
      <c r="D85" s="248"/>
      <c r="E85" s="248"/>
      <c r="F85" s="249" t="s">
        <v>210</v>
      </c>
      <c r="G85" s="253"/>
      <c r="H85" s="253"/>
      <c r="I85" s="253"/>
      <c r="J85" s="253"/>
      <c r="K85" s="253"/>
      <c r="L85" s="253"/>
      <c r="M85" s="253"/>
      <c r="N85" s="253"/>
      <c r="O85" s="253"/>
      <c r="P85" s="253"/>
      <c r="Q85" s="127" t="s">
        <v>243</v>
      </c>
      <c r="R85" s="248"/>
      <c r="S85" s="248"/>
      <c r="T85" s="248"/>
      <c r="U85" s="248"/>
      <c r="V85" s="254" t="s">
        <v>252</v>
      </c>
      <c r="W85" s="253"/>
      <c r="X85" s="253"/>
      <c r="Y85" s="253"/>
      <c r="Z85" s="253"/>
      <c r="AA85" s="253"/>
      <c r="AB85" s="253"/>
      <c r="AC85" s="253"/>
      <c r="AD85" s="253"/>
      <c r="AE85" s="253"/>
      <c r="AF85" s="253"/>
      <c r="AG85" s="253"/>
    </row>
    <row r="86" spans="2:33" s="245" customFormat="1" ht="11.25" customHeight="1" x14ac:dyDescent="0.3">
      <c r="B86" s="266"/>
      <c r="C86" s="266"/>
      <c r="D86" s="266"/>
      <c r="E86" s="266"/>
      <c r="F86" s="266"/>
      <c r="G86" s="266"/>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row>
    <row r="87" spans="2:33" s="245" customFormat="1" ht="29.4" customHeight="1" x14ac:dyDescent="0.3">
      <c r="B87" s="128" t="s">
        <v>173</v>
      </c>
      <c r="C87" s="128">
        <v>1</v>
      </c>
      <c r="D87" s="128">
        <v>2</v>
      </c>
      <c r="E87" s="128">
        <v>3</v>
      </c>
      <c r="F87" s="128">
        <v>4</v>
      </c>
      <c r="G87" s="128">
        <v>5</v>
      </c>
      <c r="H87" s="128">
        <v>6</v>
      </c>
      <c r="I87" s="128">
        <v>7</v>
      </c>
      <c r="J87" s="128">
        <v>8</v>
      </c>
      <c r="K87" s="128">
        <v>9</v>
      </c>
      <c r="L87" s="128">
        <v>10</v>
      </c>
      <c r="M87" s="128">
        <v>11</v>
      </c>
      <c r="N87" s="128">
        <v>12</v>
      </c>
      <c r="O87" s="128">
        <v>13</v>
      </c>
      <c r="P87" s="128">
        <v>14</v>
      </c>
      <c r="Q87" s="128">
        <v>15</v>
      </c>
      <c r="R87" s="128">
        <v>16</v>
      </c>
      <c r="S87" s="128">
        <v>17</v>
      </c>
      <c r="T87" s="128">
        <v>18</v>
      </c>
      <c r="U87" s="128">
        <v>19</v>
      </c>
      <c r="V87" s="128">
        <v>20</v>
      </c>
      <c r="W87" s="128">
        <v>21</v>
      </c>
      <c r="X87" s="128">
        <v>22</v>
      </c>
      <c r="Y87" s="128">
        <v>23</v>
      </c>
      <c r="Z87" s="128">
        <v>24</v>
      </c>
      <c r="AA87" s="128">
        <v>25</v>
      </c>
      <c r="AB87" s="128">
        <v>26</v>
      </c>
      <c r="AC87" s="128">
        <v>27</v>
      </c>
      <c r="AD87" s="128">
        <v>28</v>
      </c>
      <c r="AE87" s="128">
        <v>29</v>
      </c>
      <c r="AF87" s="128">
        <v>30</v>
      </c>
      <c r="AG87" s="128">
        <v>31</v>
      </c>
    </row>
    <row r="88" spans="2:33" s="256" customFormat="1" x14ac:dyDescent="0.25">
      <c r="B88" s="234">
        <v>0</v>
      </c>
      <c r="C88" s="244">
        <v>56</v>
      </c>
      <c r="D88" s="244">
        <v>16.5</v>
      </c>
      <c r="E88" s="244">
        <v>46.9</v>
      </c>
      <c r="F88" s="244">
        <v>14.2</v>
      </c>
      <c r="G88" s="244">
        <v>56.4</v>
      </c>
      <c r="H88" s="244">
        <v>12.7</v>
      </c>
      <c r="I88" s="244">
        <v>41.5</v>
      </c>
      <c r="J88" s="244">
        <v>11.9</v>
      </c>
      <c r="K88" s="244">
        <v>14.1</v>
      </c>
      <c r="L88" s="244">
        <v>12</v>
      </c>
      <c r="M88" s="244">
        <v>13.4</v>
      </c>
      <c r="N88" s="244">
        <v>15.4</v>
      </c>
      <c r="O88" s="244">
        <v>12.3</v>
      </c>
      <c r="P88" s="244">
        <v>251.1</v>
      </c>
      <c r="Q88" s="244">
        <v>15.2</v>
      </c>
      <c r="R88" s="244">
        <v>109.1</v>
      </c>
      <c r="S88" s="244">
        <v>126.7</v>
      </c>
      <c r="T88" s="244">
        <v>43.5</v>
      </c>
      <c r="U88" s="244" t="s">
        <v>254</v>
      </c>
      <c r="V88" s="244">
        <v>85.7</v>
      </c>
      <c r="W88" s="244">
        <v>102.7</v>
      </c>
      <c r="X88" s="244">
        <v>25.9</v>
      </c>
      <c r="Y88" s="244">
        <v>20.8</v>
      </c>
      <c r="Z88" s="244">
        <v>12</v>
      </c>
      <c r="AA88" s="244">
        <v>11.5</v>
      </c>
      <c r="AB88" s="244">
        <v>11.4</v>
      </c>
      <c r="AC88" s="244">
        <v>11.5</v>
      </c>
      <c r="AD88" s="244">
        <v>11.5</v>
      </c>
      <c r="AE88" s="244">
        <v>11.5</v>
      </c>
      <c r="AF88" s="244">
        <v>11.1</v>
      </c>
      <c r="AG88" s="244">
        <v>11.5</v>
      </c>
    </row>
    <row r="89" spans="2:33" s="256" customFormat="1" x14ac:dyDescent="0.25">
      <c r="B89" s="234">
        <v>4.1666666666666664E-2</v>
      </c>
      <c r="C89" s="244">
        <v>50.8</v>
      </c>
      <c r="D89" s="244">
        <v>13.5</v>
      </c>
      <c r="E89" s="244">
        <v>208.6</v>
      </c>
      <c r="F89" s="244">
        <v>14.5</v>
      </c>
      <c r="G89" s="244">
        <v>23.5</v>
      </c>
      <c r="H89" s="244">
        <v>12.7</v>
      </c>
      <c r="I89" s="244">
        <v>36.200000000000003</v>
      </c>
      <c r="J89" s="244">
        <v>11.6</v>
      </c>
      <c r="K89" s="244">
        <v>24.9</v>
      </c>
      <c r="L89" s="244">
        <v>12</v>
      </c>
      <c r="M89" s="244">
        <v>18</v>
      </c>
      <c r="N89" s="244">
        <v>14.5</v>
      </c>
      <c r="O89" s="244">
        <v>12.4</v>
      </c>
      <c r="P89" s="244">
        <v>309.8</v>
      </c>
      <c r="Q89" s="244">
        <v>14.2</v>
      </c>
      <c r="R89" s="244">
        <v>182.8</v>
      </c>
      <c r="S89" s="244">
        <v>71.5</v>
      </c>
      <c r="T89" s="244">
        <v>66.400000000000006</v>
      </c>
      <c r="U89" s="244" t="s">
        <v>254</v>
      </c>
      <c r="V89" s="244">
        <v>91.4</v>
      </c>
      <c r="W89" s="244">
        <v>87.5</v>
      </c>
      <c r="X89" s="244">
        <v>23.1</v>
      </c>
      <c r="Y89" s="244">
        <v>23.4</v>
      </c>
      <c r="Z89" s="244">
        <v>11.9</v>
      </c>
      <c r="AA89" s="244">
        <v>11.3</v>
      </c>
      <c r="AB89" s="244">
        <v>11.4</v>
      </c>
      <c r="AC89" s="244">
        <v>11.5</v>
      </c>
      <c r="AD89" s="244">
        <v>11.3</v>
      </c>
      <c r="AE89" s="244">
        <v>11.5</v>
      </c>
      <c r="AF89" s="244">
        <v>11.3</v>
      </c>
      <c r="AG89" s="244">
        <v>11.5</v>
      </c>
    </row>
    <row r="90" spans="2:33" s="256" customFormat="1" x14ac:dyDescent="0.25">
      <c r="B90" s="234">
        <v>8.3333333333333329E-2</v>
      </c>
      <c r="C90" s="244">
        <v>58.5</v>
      </c>
      <c r="D90" s="244">
        <v>13.4</v>
      </c>
      <c r="E90" s="244">
        <v>226.3</v>
      </c>
      <c r="F90" s="244">
        <v>14.3</v>
      </c>
      <c r="G90" s="244">
        <v>22.1</v>
      </c>
      <c r="H90" s="244">
        <v>12.4</v>
      </c>
      <c r="I90" s="244">
        <v>21.2</v>
      </c>
      <c r="J90" s="244">
        <v>11.5</v>
      </c>
      <c r="K90" s="244">
        <v>25.9</v>
      </c>
      <c r="L90" s="244">
        <v>11.7</v>
      </c>
      <c r="M90" s="244">
        <v>19</v>
      </c>
      <c r="N90" s="244">
        <v>14.8</v>
      </c>
      <c r="O90" s="244">
        <v>12.3</v>
      </c>
      <c r="P90" s="244">
        <v>322</v>
      </c>
      <c r="Q90" s="244">
        <v>14.1</v>
      </c>
      <c r="R90" s="244">
        <v>190.7</v>
      </c>
      <c r="S90" s="244">
        <v>34.200000000000003</v>
      </c>
      <c r="T90" s="244">
        <v>62.1</v>
      </c>
      <c r="U90" s="244">
        <v>140.19999999999999</v>
      </c>
      <c r="V90" s="244">
        <v>98</v>
      </c>
      <c r="W90" s="244">
        <v>38.299999999999997</v>
      </c>
      <c r="X90" s="244">
        <v>37.299999999999997</v>
      </c>
      <c r="Y90" s="244">
        <v>22.5</v>
      </c>
      <c r="Z90" s="244">
        <v>11.8</v>
      </c>
      <c r="AA90" s="244">
        <v>11.3</v>
      </c>
      <c r="AB90" s="244">
        <v>11.5</v>
      </c>
      <c r="AC90" s="244">
        <v>11.6</v>
      </c>
      <c r="AD90" s="244">
        <v>11.4</v>
      </c>
      <c r="AE90" s="244">
        <v>11.6</v>
      </c>
      <c r="AF90" s="244">
        <v>11.4</v>
      </c>
      <c r="AG90" s="244">
        <v>11.5</v>
      </c>
    </row>
    <row r="91" spans="2:33" s="256" customFormat="1" x14ac:dyDescent="0.25">
      <c r="B91" s="234">
        <v>0.125</v>
      </c>
      <c r="C91" s="244">
        <v>48.4</v>
      </c>
      <c r="D91" s="244">
        <v>13.2</v>
      </c>
      <c r="E91" s="244">
        <v>220.6</v>
      </c>
      <c r="F91" s="244">
        <v>13.8</v>
      </c>
      <c r="G91" s="244">
        <v>28.3</v>
      </c>
      <c r="H91" s="244">
        <v>12.2</v>
      </c>
      <c r="I91" s="244">
        <v>18.899999999999999</v>
      </c>
      <c r="J91" s="244">
        <v>12.2</v>
      </c>
      <c r="K91" s="244">
        <v>24.1</v>
      </c>
      <c r="L91" s="244">
        <v>11.7</v>
      </c>
      <c r="M91" s="244">
        <v>18.600000000000001</v>
      </c>
      <c r="N91" s="244">
        <v>15.7</v>
      </c>
      <c r="O91" s="244">
        <v>12.3</v>
      </c>
      <c r="P91" s="244">
        <v>99.4</v>
      </c>
      <c r="Q91" s="244">
        <v>13.7</v>
      </c>
      <c r="R91" s="244">
        <v>99.9</v>
      </c>
      <c r="S91" s="244">
        <v>35</v>
      </c>
      <c r="T91" s="244">
        <v>51.7</v>
      </c>
      <c r="U91" s="244">
        <v>42.2</v>
      </c>
      <c r="V91" s="244">
        <v>83.3</v>
      </c>
      <c r="W91" s="244">
        <v>46</v>
      </c>
      <c r="X91" s="244">
        <v>71.2</v>
      </c>
      <c r="Y91" s="244">
        <v>20.2</v>
      </c>
      <c r="Z91" s="244">
        <v>12</v>
      </c>
      <c r="AA91" s="244">
        <v>11.3</v>
      </c>
      <c r="AB91" s="244">
        <v>11.5</v>
      </c>
      <c r="AC91" s="244">
        <v>11.6</v>
      </c>
      <c r="AD91" s="244">
        <v>11.4</v>
      </c>
      <c r="AE91" s="244">
        <v>11.5</v>
      </c>
      <c r="AF91" s="244">
        <v>11.6</v>
      </c>
      <c r="AG91" s="244">
        <v>11.7</v>
      </c>
    </row>
    <row r="92" spans="2:33" s="256" customFormat="1" x14ac:dyDescent="0.25">
      <c r="B92" s="234">
        <v>0.16666666666666666</v>
      </c>
      <c r="C92" s="244">
        <v>46.5</v>
      </c>
      <c r="D92" s="244">
        <v>13.1</v>
      </c>
      <c r="E92" s="244">
        <v>74.2</v>
      </c>
      <c r="F92" s="244">
        <v>13.4</v>
      </c>
      <c r="G92" s="244">
        <v>37.700000000000003</v>
      </c>
      <c r="H92" s="244">
        <v>12</v>
      </c>
      <c r="I92" s="244">
        <v>16.600000000000001</v>
      </c>
      <c r="J92" s="244">
        <v>12.9</v>
      </c>
      <c r="K92" s="244">
        <v>13.4</v>
      </c>
      <c r="L92" s="244">
        <v>11.5</v>
      </c>
      <c r="M92" s="244">
        <v>14</v>
      </c>
      <c r="N92" s="244">
        <v>15.5</v>
      </c>
      <c r="O92" s="244">
        <v>12</v>
      </c>
      <c r="P92" s="244">
        <v>54.5</v>
      </c>
      <c r="Q92" s="244">
        <v>13.4</v>
      </c>
      <c r="R92" s="244">
        <v>29</v>
      </c>
      <c r="S92" s="244">
        <v>30.1</v>
      </c>
      <c r="T92" s="244">
        <v>30.7</v>
      </c>
      <c r="U92" s="244">
        <v>39.1</v>
      </c>
      <c r="V92" s="244">
        <v>70.5</v>
      </c>
      <c r="W92" s="244">
        <v>57.9</v>
      </c>
      <c r="X92" s="244">
        <v>83.3</v>
      </c>
      <c r="Y92" s="244">
        <v>17.7</v>
      </c>
      <c r="Z92" s="244">
        <v>12</v>
      </c>
      <c r="AA92" s="244">
        <v>11.2</v>
      </c>
      <c r="AB92" s="244">
        <v>11.6</v>
      </c>
      <c r="AC92" s="244">
        <v>11.7</v>
      </c>
      <c r="AD92" s="244">
        <v>11.5</v>
      </c>
      <c r="AE92" s="244">
        <v>11.5</v>
      </c>
      <c r="AF92" s="244">
        <v>11.4</v>
      </c>
      <c r="AG92" s="244">
        <v>11.5</v>
      </c>
    </row>
    <row r="93" spans="2:33" s="256" customFormat="1" x14ac:dyDescent="0.25">
      <c r="B93" s="234">
        <v>0.20833333333333334</v>
      </c>
      <c r="C93" s="244">
        <v>43</v>
      </c>
      <c r="D93" s="244">
        <v>12.8</v>
      </c>
      <c r="E93" s="244">
        <v>75.900000000000006</v>
      </c>
      <c r="F93" s="244">
        <v>13.7</v>
      </c>
      <c r="G93" s="244">
        <v>44.7</v>
      </c>
      <c r="H93" s="244">
        <v>11.9</v>
      </c>
      <c r="I93" s="244">
        <v>15.5</v>
      </c>
      <c r="J93" s="244">
        <v>13.4</v>
      </c>
      <c r="K93" s="244">
        <v>12.7</v>
      </c>
      <c r="L93" s="244">
        <v>11.6</v>
      </c>
      <c r="M93" s="244">
        <v>13.1</v>
      </c>
      <c r="N93" s="244">
        <v>14.7</v>
      </c>
      <c r="O93" s="244">
        <v>12</v>
      </c>
      <c r="P93" s="244">
        <v>47</v>
      </c>
      <c r="Q93" s="244">
        <v>13.2</v>
      </c>
      <c r="R93" s="244">
        <v>23.1</v>
      </c>
      <c r="S93" s="244">
        <v>27.5</v>
      </c>
      <c r="T93" s="244">
        <v>22.1</v>
      </c>
      <c r="U93" s="244">
        <v>55.8</v>
      </c>
      <c r="V93" s="244">
        <v>51.8</v>
      </c>
      <c r="W93" s="244">
        <v>61.8</v>
      </c>
      <c r="X93" s="244">
        <v>135.30000000000001</v>
      </c>
      <c r="Y93" s="244">
        <v>16.5</v>
      </c>
      <c r="Z93" s="244">
        <v>12.1</v>
      </c>
      <c r="AA93" s="244">
        <v>11.2</v>
      </c>
      <c r="AB93" s="244">
        <v>11.7</v>
      </c>
      <c r="AC93" s="244">
        <v>11.5</v>
      </c>
      <c r="AD93" s="244">
        <v>11.5</v>
      </c>
      <c r="AE93" s="244">
        <v>11.4</v>
      </c>
      <c r="AF93" s="244">
        <v>11.5</v>
      </c>
      <c r="AG93" s="244">
        <v>11.4</v>
      </c>
    </row>
    <row r="94" spans="2:33" s="256" customFormat="1" x14ac:dyDescent="0.25">
      <c r="B94" s="234">
        <v>0.25</v>
      </c>
      <c r="C94" s="244">
        <v>28.8</v>
      </c>
      <c r="D94" s="244">
        <v>12.9</v>
      </c>
      <c r="E94" s="244">
        <v>72.599999999999994</v>
      </c>
      <c r="F94" s="244">
        <v>15</v>
      </c>
      <c r="G94" s="244">
        <v>39.1</v>
      </c>
      <c r="H94" s="244">
        <v>11.8</v>
      </c>
      <c r="I94" s="244">
        <v>19</v>
      </c>
      <c r="J94" s="244">
        <v>12.2</v>
      </c>
      <c r="K94" s="244">
        <v>12.8</v>
      </c>
      <c r="L94" s="244">
        <v>11.5</v>
      </c>
      <c r="M94" s="244">
        <v>12.7</v>
      </c>
      <c r="N94" s="244">
        <v>13.2</v>
      </c>
      <c r="O94" s="244">
        <v>11.9</v>
      </c>
      <c r="P94" s="244">
        <v>61.5</v>
      </c>
      <c r="Q94" s="244">
        <v>12.9</v>
      </c>
      <c r="R94" s="244">
        <v>22.1</v>
      </c>
      <c r="S94" s="244">
        <v>20.2</v>
      </c>
      <c r="T94" s="244">
        <v>19.100000000000001</v>
      </c>
      <c r="U94" s="244">
        <v>56.5</v>
      </c>
      <c r="V94" s="244">
        <v>51.4</v>
      </c>
      <c r="W94" s="244">
        <v>50.5</v>
      </c>
      <c r="X94" s="244">
        <v>266.60000000000002</v>
      </c>
      <c r="Y94" s="244">
        <v>15.7</v>
      </c>
      <c r="Z94" s="244">
        <v>12.1</v>
      </c>
      <c r="AA94" s="244">
        <v>11.4</v>
      </c>
      <c r="AB94" s="244">
        <v>11.8</v>
      </c>
      <c r="AC94" s="244">
        <v>11.4</v>
      </c>
      <c r="AD94" s="244">
        <v>11.5</v>
      </c>
      <c r="AE94" s="244">
        <v>11.4</v>
      </c>
      <c r="AF94" s="244">
        <v>11.5</v>
      </c>
      <c r="AG94" s="244">
        <v>11.4</v>
      </c>
    </row>
    <row r="95" spans="2:33" s="256" customFormat="1" x14ac:dyDescent="0.25">
      <c r="B95" s="234">
        <v>0.29166666666666669</v>
      </c>
      <c r="C95" s="244">
        <v>28.7</v>
      </c>
      <c r="D95" s="244">
        <v>14.9</v>
      </c>
      <c r="E95" s="244">
        <v>58.5</v>
      </c>
      <c r="F95" s="244">
        <v>16.600000000000001</v>
      </c>
      <c r="G95" s="244">
        <v>28.3</v>
      </c>
      <c r="H95" s="244">
        <v>34.5</v>
      </c>
      <c r="I95" s="244">
        <v>20.5</v>
      </c>
      <c r="J95" s="244">
        <v>21.2</v>
      </c>
      <c r="K95" s="244">
        <v>14.3</v>
      </c>
      <c r="L95" s="244">
        <v>46.3</v>
      </c>
      <c r="M95" s="244">
        <v>13.4</v>
      </c>
      <c r="N95" s="244">
        <v>14.1</v>
      </c>
      <c r="O95" s="244">
        <v>12.1</v>
      </c>
      <c r="P95" s="244">
        <v>72.099999999999994</v>
      </c>
      <c r="Q95" s="244">
        <v>13.4</v>
      </c>
      <c r="R95" s="244">
        <v>22.1</v>
      </c>
      <c r="S95" s="244">
        <v>29</v>
      </c>
      <c r="T95" s="244">
        <v>17.8</v>
      </c>
      <c r="U95" s="244">
        <v>63.1</v>
      </c>
      <c r="V95" s="244">
        <v>81.8</v>
      </c>
      <c r="W95" s="244">
        <v>40.4</v>
      </c>
      <c r="X95" s="244">
        <v>501.9</v>
      </c>
      <c r="Y95" s="244">
        <v>16.3</v>
      </c>
      <c r="Z95" s="244">
        <v>12.6</v>
      </c>
      <c r="AA95" s="244">
        <v>11.8</v>
      </c>
      <c r="AB95" s="244">
        <v>12</v>
      </c>
      <c r="AC95" s="244">
        <v>11.6</v>
      </c>
      <c r="AD95" s="244">
        <v>11.5</v>
      </c>
      <c r="AE95" s="244">
        <v>11.4</v>
      </c>
      <c r="AF95" s="244">
        <v>11.5</v>
      </c>
      <c r="AG95" s="244">
        <v>11.6</v>
      </c>
    </row>
    <row r="96" spans="2:33" s="256" customFormat="1" x14ac:dyDescent="0.25">
      <c r="B96" s="234">
        <v>0.33333333333333331</v>
      </c>
      <c r="C96" s="244">
        <v>19.600000000000001</v>
      </c>
      <c r="D96" s="244">
        <v>123</v>
      </c>
      <c r="E96" s="244">
        <v>43.4</v>
      </c>
      <c r="F96" s="244">
        <v>18.8</v>
      </c>
      <c r="G96" s="244">
        <v>18.100000000000001</v>
      </c>
      <c r="H96" s="244">
        <v>85.6</v>
      </c>
      <c r="I96" s="244">
        <v>21</v>
      </c>
      <c r="J96" s="244">
        <v>404.4</v>
      </c>
      <c r="K96" s="244">
        <v>247.5</v>
      </c>
      <c r="L96" s="244">
        <v>109.4</v>
      </c>
      <c r="M96" s="244">
        <v>172.5</v>
      </c>
      <c r="N96" s="244">
        <v>60.9</v>
      </c>
      <c r="O96" s="244">
        <v>88.1</v>
      </c>
      <c r="P96" s="244">
        <v>90</v>
      </c>
      <c r="Q96" s="244">
        <v>176.4</v>
      </c>
      <c r="R96" s="244">
        <v>22.8</v>
      </c>
      <c r="S96" s="244">
        <v>94.2</v>
      </c>
      <c r="T96" s="244">
        <v>19.2</v>
      </c>
      <c r="U96" s="244">
        <v>80.8</v>
      </c>
      <c r="V96" s="244">
        <v>158.1</v>
      </c>
      <c r="W96" s="244">
        <v>65.8</v>
      </c>
      <c r="X96" s="244">
        <v>533</v>
      </c>
      <c r="Y96" s="244">
        <v>17.8</v>
      </c>
      <c r="Z96" s="244">
        <v>13.1</v>
      </c>
      <c r="AA96" s="244">
        <v>12.1</v>
      </c>
      <c r="AB96" s="244">
        <v>12.1</v>
      </c>
      <c r="AC96" s="244">
        <v>12</v>
      </c>
      <c r="AD96" s="244">
        <v>12.1</v>
      </c>
      <c r="AE96" s="244">
        <v>11.8</v>
      </c>
      <c r="AF96" s="244">
        <v>11.6</v>
      </c>
      <c r="AG96" s="244">
        <v>11.9</v>
      </c>
    </row>
    <row r="97" spans="2:33" s="256" customFormat="1" x14ac:dyDescent="0.25">
      <c r="B97" s="234">
        <v>0.375</v>
      </c>
      <c r="C97" s="244">
        <v>19.399999999999999</v>
      </c>
      <c r="D97" s="244">
        <v>610</v>
      </c>
      <c r="E97" s="244">
        <v>32.6</v>
      </c>
      <c r="F97" s="244">
        <v>42.6</v>
      </c>
      <c r="G97" s="244">
        <v>15.7</v>
      </c>
      <c r="H97" s="244">
        <v>223.2</v>
      </c>
      <c r="I97" s="244">
        <v>18.5</v>
      </c>
      <c r="J97" s="244">
        <v>560.5</v>
      </c>
      <c r="K97" s="244">
        <v>504</v>
      </c>
      <c r="L97" s="244">
        <v>194.5</v>
      </c>
      <c r="M97" s="244">
        <v>387.9</v>
      </c>
      <c r="N97" s="244">
        <v>95.1</v>
      </c>
      <c r="O97" s="244">
        <v>463.4</v>
      </c>
      <c r="P97" s="244">
        <v>279.89999999999998</v>
      </c>
      <c r="Q97" s="244">
        <v>189.5</v>
      </c>
      <c r="R97" s="244">
        <v>20.5</v>
      </c>
      <c r="S97" s="244">
        <v>476.8</v>
      </c>
      <c r="T97" s="244">
        <v>28</v>
      </c>
      <c r="U97" s="244">
        <v>79.099999999999994</v>
      </c>
      <c r="V97" s="244">
        <v>233.9</v>
      </c>
      <c r="W97" s="244">
        <v>104.6</v>
      </c>
      <c r="X97" s="244">
        <v>506.5</v>
      </c>
      <c r="Y97" s="244">
        <v>18.3</v>
      </c>
      <c r="Z97" s="244">
        <v>13.5</v>
      </c>
      <c r="AA97" s="244">
        <v>12.3</v>
      </c>
      <c r="AB97" s="244">
        <v>12.4</v>
      </c>
      <c r="AC97" s="244">
        <v>12.1</v>
      </c>
      <c r="AD97" s="244">
        <v>12.7</v>
      </c>
      <c r="AE97" s="244">
        <v>12.1</v>
      </c>
      <c r="AF97" s="244">
        <v>11.6</v>
      </c>
      <c r="AG97" s="244">
        <v>12.1</v>
      </c>
    </row>
    <row r="98" spans="2:33" s="256" customFormat="1" x14ac:dyDescent="0.25">
      <c r="B98" s="234">
        <v>0.41666666666666669</v>
      </c>
      <c r="C98" s="244">
        <v>18.600000000000001</v>
      </c>
      <c r="D98" s="244">
        <v>683.9</v>
      </c>
      <c r="E98" s="244">
        <v>22.8</v>
      </c>
      <c r="F98" s="244">
        <v>164</v>
      </c>
      <c r="G98" s="244" t="s">
        <v>253</v>
      </c>
      <c r="H98" s="244">
        <v>263.5</v>
      </c>
      <c r="I98" s="244">
        <v>33.799999999999997</v>
      </c>
      <c r="J98" s="244">
        <v>671.2</v>
      </c>
      <c r="K98" s="244">
        <v>573.9</v>
      </c>
      <c r="L98" s="244">
        <v>314.8</v>
      </c>
      <c r="M98" s="244">
        <v>488.3</v>
      </c>
      <c r="N98" s="244">
        <v>97.9</v>
      </c>
      <c r="O98" s="244">
        <v>723.8</v>
      </c>
      <c r="P98" s="244">
        <v>573.5</v>
      </c>
      <c r="Q98" s="244">
        <v>608.6</v>
      </c>
      <c r="R98" s="244">
        <v>18.100000000000001</v>
      </c>
      <c r="S98" s="244">
        <v>596.6</v>
      </c>
      <c r="T98" s="244">
        <v>74.2</v>
      </c>
      <c r="U98" s="244">
        <v>199.8</v>
      </c>
      <c r="V98" s="244">
        <v>309.89999999999998</v>
      </c>
      <c r="W98" s="244">
        <v>276</v>
      </c>
      <c r="X98" s="244">
        <v>414.9</v>
      </c>
      <c r="Y98" s="244">
        <v>17.7</v>
      </c>
      <c r="Z98" s="244">
        <v>13.1</v>
      </c>
      <c r="AA98" s="244">
        <v>12.1</v>
      </c>
      <c r="AB98" s="244">
        <v>12.4</v>
      </c>
      <c r="AC98" s="244">
        <v>12.1</v>
      </c>
      <c r="AD98" s="244">
        <v>12.8</v>
      </c>
      <c r="AE98" s="244">
        <v>12.4</v>
      </c>
      <c r="AF98" s="244">
        <v>11.6</v>
      </c>
      <c r="AG98" s="244">
        <v>11.9</v>
      </c>
    </row>
    <row r="99" spans="2:33" s="256" customFormat="1" x14ac:dyDescent="0.25">
      <c r="B99" s="234">
        <v>0.45833333333333331</v>
      </c>
      <c r="C99" s="244">
        <v>17.100000000000001</v>
      </c>
      <c r="D99" s="244">
        <v>599.29999999999995</v>
      </c>
      <c r="E99" s="244">
        <v>14.7</v>
      </c>
      <c r="F99" s="244">
        <v>234.1</v>
      </c>
      <c r="G99" s="244" t="s">
        <v>253</v>
      </c>
      <c r="H99" s="244">
        <v>213.5</v>
      </c>
      <c r="I99" s="244">
        <v>32.200000000000003</v>
      </c>
      <c r="J99" s="244">
        <v>288</v>
      </c>
      <c r="K99" s="244">
        <v>352.2</v>
      </c>
      <c r="L99" s="244">
        <v>365.1</v>
      </c>
      <c r="M99" s="244">
        <v>363.5</v>
      </c>
      <c r="N99" s="244">
        <v>57</v>
      </c>
      <c r="O99" s="244">
        <v>862.4</v>
      </c>
      <c r="P99" s="244">
        <v>752.1</v>
      </c>
      <c r="Q99" s="244">
        <v>618.4</v>
      </c>
      <c r="R99" s="244">
        <v>15.1</v>
      </c>
      <c r="S99" s="244">
        <v>568.79999999999995</v>
      </c>
      <c r="T99" s="244">
        <v>127.4</v>
      </c>
      <c r="U99" s="244">
        <v>471.8</v>
      </c>
      <c r="V99" s="244">
        <v>254.2</v>
      </c>
      <c r="W99" s="244">
        <v>483</v>
      </c>
      <c r="X99" s="244">
        <v>389.5</v>
      </c>
      <c r="Y99" s="244" t="s">
        <v>249</v>
      </c>
      <c r="Z99" s="244">
        <v>12.7</v>
      </c>
      <c r="AA99" s="244">
        <v>12</v>
      </c>
      <c r="AB99" s="244">
        <v>12.2</v>
      </c>
      <c r="AC99" s="244">
        <v>12.1</v>
      </c>
      <c r="AD99" s="244">
        <v>12.3</v>
      </c>
      <c r="AE99" s="244">
        <v>12.4</v>
      </c>
      <c r="AF99" s="244">
        <v>11.4</v>
      </c>
      <c r="AG99" s="244">
        <v>11.9</v>
      </c>
    </row>
    <row r="100" spans="2:33" s="256" customFormat="1" x14ac:dyDescent="0.25">
      <c r="B100" s="234">
        <v>0.5</v>
      </c>
      <c r="C100" s="244">
        <v>15.6</v>
      </c>
      <c r="D100" s="244">
        <v>112.1</v>
      </c>
      <c r="E100" s="244">
        <v>13.2</v>
      </c>
      <c r="F100" s="244">
        <v>261.89999999999998</v>
      </c>
      <c r="G100" s="244" t="s">
        <v>253</v>
      </c>
      <c r="H100" s="244">
        <v>76.099999999999994</v>
      </c>
      <c r="I100" s="244">
        <v>29.5</v>
      </c>
      <c r="J100" s="244">
        <v>132.30000000000001</v>
      </c>
      <c r="K100" s="244">
        <v>95.5</v>
      </c>
      <c r="L100" s="244">
        <v>319.7</v>
      </c>
      <c r="M100" s="244">
        <v>187.8</v>
      </c>
      <c r="N100" s="244">
        <v>91.8</v>
      </c>
      <c r="O100" s="244">
        <v>487.7</v>
      </c>
      <c r="P100" s="244">
        <v>580.20000000000005</v>
      </c>
      <c r="Q100" s="244">
        <v>660.6</v>
      </c>
      <c r="R100" s="244">
        <v>13.6</v>
      </c>
      <c r="S100" s="244">
        <v>236.1</v>
      </c>
      <c r="T100" s="244">
        <v>151.80000000000001</v>
      </c>
      <c r="U100" s="244">
        <v>470.6</v>
      </c>
      <c r="V100" s="244">
        <v>168.7</v>
      </c>
      <c r="W100" s="244">
        <v>548.70000000000005</v>
      </c>
      <c r="X100" s="244">
        <v>305.60000000000002</v>
      </c>
      <c r="Y100" s="244" t="s">
        <v>249</v>
      </c>
      <c r="Z100" s="244">
        <v>12.1</v>
      </c>
      <c r="AA100" s="244">
        <v>12</v>
      </c>
      <c r="AB100" s="244">
        <v>12</v>
      </c>
      <c r="AC100" s="244">
        <v>12.3</v>
      </c>
      <c r="AD100" s="244">
        <v>12</v>
      </c>
      <c r="AE100" s="244">
        <v>12.2</v>
      </c>
      <c r="AF100" s="244">
        <v>11.5</v>
      </c>
      <c r="AG100" s="244">
        <v>11.7</v>
      </c>
    </row>
    <row r="101" spans="2:33" s="256" customFormat="1" x14ac:dyDescent="0.25">
      <c r="B101" s="234">
        <v>0.54166666666666663</v>
      </c>
      <c r="C101" s="244">
        <v>15.9</v>
      </c>
      <c r="D101" s="244">
        <v>36.1</v>
      </c>
      <c r="E101" s="244">
        <v>12.8</v>
      </c>
      <c r="F101" s="244">
        <v>139</v>
      </c>
      <c r="G101" s="244" t="s">
        <v>253</v>
      </c>
      <c r="H101" s="244">
        <v>13.4</v>
      </c>
      <c r="I101" s="244">
        <v>11.6</v>
      </c>
      <c r="J101" s="244">
        <v>12.1</v>
      </c>
      <c r="K101" s="244">
        <v>23.9</v>
      </c>
      <c r="L101" s="244">
        <v>174.5</v>
      </c>
      <c r="M101" s="244">
        <v>86.3</v>
      </c>
      <c r="N101" s="244">
        <v>92.3</v>
      </c>
      <c r="O101" s="244">
        <v>227.5</v>
      </c>
      <c r="P101" s="244">
        <v>364.8</v>
      </c>
      <c r="Q101" s="244">
        <v>243.8</v>
      </c>
      <c r="R101" s="244">
        <v>16.399999999999999</v>
      </c>
      <c r="S101" s="244">
        <v>223.2</v>
      </c>
      <c r="T101" s="244">
        <v>308.60000000000002</v>
      </c>
      <c r="U101" s="244">
        <v>356.3</v>
      </c>
      <c r="V101" s="244">
        <v>54.5</v>
      </c>
      <c r="W101" s="244">
        <v>372.6</v>
      </c>
      <c r="X101" s="244">
        <v>216.9</v>
      </c>
      <c r="Y101" s="244" t="s">
        <v>254</v>
      </c>
      <c r="Z101" s="244">
        <v>11.9</v>
      </c>
      <c r="AA101" s="244">
        <v>11.9</v>
      </c>
      <c r="AB101" s="244">
        <v>11.7</v>
      </c>
      <c r="AC101" s="244">
        <v>12.2</v>
      </c>
      <c r="AD101" s="244">
        <v>12.2</v>
      </c>
      <c r="AE101" s="244">
        <v>12</v>
      </c>
      <c r="AF101" s="244">
        <v>11.8</v>
      </c>
      <c r="AG101" s="244">
        <v>11.5</v>
      </c>
    </row>
    <row r="102" spans="2:33" s="256" customFormat="1" x14ac:dyDescent="0.25">
      <c r="B102" s="234">
        <v>0.58333333333333337</v>
      </c>
      <c r="C102" s="244">
        <v>26.7</v>
      </c>
      <c r="D102" s="244">
        <v>12.8</v>
      </c>
      <c r="E102" s="244">
        <v>12.3</v>
      </c>
      <c r="F102" s="244">
        <v>66.099999999999994</v>
      </c>
      <c r="G102" s="244" t="s">
        <v>253</v>
      </c>
      <c r="H102" s="244">
        <v>12.2</v>
      </c>
      <c r="I102" s="244">
        <v>11.4</v>
      </c>
      <c r="J102" s="244">
        <v>11.6</v>
      </c>
      <c r="K102" s="244">
        <v>12.2</v>
      </c>
      <c r="L102" s="244">
        <v>76</v>
      </c>
      <c r="M102" s="244">
        <v>51.3</v>
      </c>
      <c r="N102" s="244">
        <v>86</v>
      </c>
      <c r="O102" s="244">
        <v>12.8</v>
      </c>
      <c r="P102" s="244">
        <v>165.6</v>
      </c>
      <c r="Q102" s="244">
        <v>86.1</v>
      </c>
      <c r="R102" s="244">
        <v>16.3</v>
      </c>
      <c r="S102" s="244">
        <v>189.8</v>
      </c>
      <c r="T102" s="244">
        <v>275.2</v>
      </c>
      <c r="U102" s="244">
        <v>56.1</v>
      </c>
      <c r="V102" s="244">
        <v>19.899999999999999</v>
      </c>
      <c r="W102" s="244" t="s">
        <v>254</v>
      </c>
      <c r="X102" s="244">
        <v>149.5</v>
      </c>
      <c r="Y102" s="244" t="s">
        <v>254</v>
      </c>
      <c r="Z102" s="244">
        <v>11.7</v>
      </c>
      <c r="AA102" s="244">
        <v>11.4</v>
      </c>
      <c r="AB102" s="244">
        <v>11.6</v>
      </c>
      <c r="AC102" s="244">
        <v>12.3</v>
      </c>
      <c r="AD102" s="244">
        <v>12.4</v>
      </c>
      <c r="AE102" s="244">
        <v>11.9</v>
      </c>
      <c r="AF102" s="244">
        <v>12.2</v>
      </c>
      <c r="AG102" s="244">
        <v>11.4</v>
      </c>
    </row>
    <row r="103" spans="2:33" s="256" customFormat="1" x14ac:dyDescent="0.25">
      <c r="B103" s="234">
        <v>0.625</v>
      </c>
      <c r="C103" s="244">
        <v>26.3</v>
      </c>
      <c r="D103" s="244">
        <v>12.8</v>
      </c>
      <c r="E103" s="244">
        <v>12.1</v>
      </c>
      <c r="F103" s="244">
        <v>13.3</v>
      </c>
      <c r="G103" s="244" t="s">
        <v>253</v>
      </c>
      <c r="H103" s="244">
        <v>11.9</v>
      </c>
      <c r="I103" s="244">
        <v>11.2</v>
      </c>
      <c r="J103" s="244">
        <v>11.7</v>
      </c>
      <c r="K103" s="244">
        <v>12.7</v>
      </c>
      <c r="L103" s="244">
        <v>54.5</v>
      </c>
      <c r="M103" s="244">
        <v>108</v>
      </c>
      <c r="N103" s="244">
        <v>16.5</v>
      </c>
      <c r="O103" s="244">
        <v>12.3</v>
      </c>
      <c r="P103" s="244">
        <v>118.1</v>
      </c>
      <c r="Q103" s="244">
        <v>35.200000000000003</v>
      </c>
      <c r="R103" s="244">
        <v>16.100000000000001</v>
      </c>
      <c r="S103" s="244">
        <v>139.30000000000001</v>
      </c>
      <c r="T103" s="244">
        <v>323.89999999999998</v>
      </c>
      <c r="U103" s="244">
        <v>63.8</v>
      </c>
      <c r="V103" s="244">
        <v>28.2</v>
      </c>
      <c r="W103" s="244" t="s">
        <v>249</v>
      </c>
      <c r="X103" s="244">
        <v>97.6</v>
      </c>
      <c r="Y103" s="244">
        <v>13.4</v>
      </c>
      <c r="Z103" s="244">
        <v>11.4</v>
      </c>
      <c r="AA103" s="244">
        <v>11.2</v>
      </c>
      <c r="AB103" s="244">
        <v>11.7</v>
      </c>
      <c r="AC103" s="244">
        <v>12.3</v>
      </c>
      <c r="AD103" s="244">
        <v>12.1</v>
      </c>
      <c r="AE103" s="244">
        <v>12</v>
      </c>
      <c r="AF103" s="244">
        <v>12.3</v>
      </c>
      <c r="AG103" s="244">
        <v>11.3</v>
      </c>
    </row>
    <row r="104" spans="2:33" s="256" customFormat="1" x14ac:dyDescent="0.25">
      <c r="B104" s="234">
        <v>0.66666666666666663</v>
      </c>
      <c r="C104" s="244">
        <v>24.7</v>
      </c>
      <c r="D104" s="244">
        <v>13.5</v>
      </c>
      <c r="E104" s="244">
        <v>11.9</v>
      </c>
      <c r="F104" s="244">
        <v>13.6</v>
      </c>
      <c r="G104" s="244" t="s">
        <v>253</v>
      </c>
      <c r="H104" s="244">
        <v>11.9</v>
      </c>
      <c r="I104" s="244">
        <v>11.1</v>
      </c>
      <c r="J104" s="244">
        <v>11.9</v>
      </c>
      <c r="K104" s="244">
        <v>14</v>
      </c>
      <c r="L104" s="244">
        <v>46</v>
      </c>
      <c r="M104" s="244">
        <v>110</v>
      </c>
      <c r="N104" s="244">
        <v>12</v>
      </c>
      <c r="O104" s="244">
        <v>12.5</v>
      </c>
      <c r="P104" s="244">
        <v>16.399999999999999</v>
      </c>
      <c r="Q104" s="244">
        <v>34.9</v>
      </c>
      <c r="R104" s="244">
        <v>12.7</v>
      </c>
      <c r="S104" s="244">
        <v>23.1</v>
      </c>
      <c r="T104" s="244">
        <v>155</v>
      </c>
      <c r="U104" s="244">
        <v>59.6</v>
      </c>
      <c r="V104" s="244">
        <v>35.4</v>
      </c>
      <c r="W104" s="244" t="s">
        <v>249</v>
      </c>
      <c r="X104" s="244">
        <v>31.5</v>
      </c>
      <c r="Y104" s="244">
        <v>13</v>
      </c>
      <c r="Z104" s="244">
        <v>11.8</v>
      </c>
      <c r="AA104" s="244">
        <v>11.1</v>
      </c>
      <c r="AB104" s="244">
        <v>11.8</v>
      </c>
      <c r="AC104" s="244">
        <v>12.5</v>
      </c>
      <c r="AD104" s="244">
        <v>11.7</v>
      </c>
      <c r="AE104" s="244">
        <v>12.2</v>
      </c>
      <c r="AF104" s="244">
        <v>12.4</v>
      </c>
      <c r="AG104" s="244">
        <v>11.4</v>
      </c>
    </row>
    <row r="105" spans="2:33" s="256" customFormat="1" x14ac:dyDescent="0.25">
      <c r="B105" s="234">
        <v>0.70833333333333337</v>
      </c>
      <c r="C105" s="244">
        <v>13.2</v>
      </c>
      <c r="D105" s="244">
        <v>15.1</v>
      </c>
      <c r="E105" s="244">
        <v>13</v>
      </c>
      <c r="F105" s="244">
        <v>14.1</v>
      </c>
      <c r="G105" s="244" t="s">
        <v>253</v>
      </c>
      <c r="H105" s="244">
        <v>12.2</v>
      </c>
      <c r="I105" s="244">
        <v>11</v>
      </c>
      <c r="J105" s="244">
        <v>12.8</v>
      </c>
      <c r="K105" s="244">
        <v>14.7</v>
      </c>
      <c r="L105" s="244">
        <v>32.799999999999997</v>
      </c>
      <c r="M105" s="244" t="s">
        <v>249</v>
      </c>
      <c r="N105" s="244">
        <v>12.5</v>
      </c>
      <c r="O105" s="244">
        <v>13.2</v>
      </c>
      <c r="P105" s="244">
        <v>15.7</v>
      </c>
      <c r="Q105" s="244">
        <v>33.6</v>
      </c>
      <c r="R105" s="244">
        <v>12.9</v>
      </c>
      <c r="S105" s="244">
        <v>18.600000000000001</v>
      </c>
      <c r="T105" s="244">
        <v>152</v>
      </c>
      <c r="U105" s="244">
        <v>49.2</v>
      </c>
      <c r="V105" s="244">
        <v>35.5</v>
      </c>
      <c r="W105" s="244" t="s">
        <v>249</v>
      </c>
      <c r="X105" s="244">
        <v>25</v>
      </c>
      <c r="Y105" s="244">
        <v>12.9</v>
      </c>
      <c r="Z105" s="244">
        <v>11.7</v>
      </c>
      <c r="AA105" s="244">
        <v>12.1</v>
      </c>
      <c r="AB105" s="244" t="s">
        <v>254</v>
      </c>
      <c r="AC105" s="244">
        <v>12.2</v>
      </c>
      <c r="AD105" s="244">
        <v>11.6</v>
      </c>
      <c r="AE105" s="244">
        <v>12</v>
      </c>
      <c r="AF105" s="244">
        <v>12</v>
      </c>
      <c r="AG105" s="244">
        <v>11.6</v>
      </c>
    </row>
    <row r="106" spans="2:33" s="256" customFormat="1" x14ac:dyDescent="0.25">
      <c r="B106" s="234">
        <v>0.75</v>
      </c>
      <c r="C106" s="244">
        <v>13.2</v>
      </c>
      <c r="D106" s="244">
        <v>16.899999999999999</v>
      </c>
      <c r="E106" s="244">
        <v>14.8</v>
      </c>
      <c r="F106" s="244">
        <v>17.8</v>
      </c>
      <c r="G106" s="244" t="s">
        <v>253</v>
      </c>
      <c r="H106" s="244">
        <v>12.7</v>
      </c>
      <c r="I106" s="244">
        <v>11.4</v>
      </c>
      <c r="J106" s="244">
        <v>13.7</v>
      </c>
      <c r="K106" s="244">
        <v>14.5</v>
      </c>
      <c r="L106" s="244">
        <v>15.6</v>
      </c>
      <c r="M106" s="244" t="s">
        <v>249</v>
      </c>
      <c r="N106" s="244">
        <v>13.4</v>
      </c>
      <c r="O106" s="244">
        <v>13.5</v>
      </c>
      <c r="P106" s="244">
        <v>16</v>
      </c>
      <c r="Q106" s="244">
        <v>31.9</v>
      </c>
      <c r="R106" s="244">
        <v>77.599999999999994</v>
      </c>
      <c r="S106" s="244">
        <v>16.100000000000001</v>
      </c>
      <c r="T106" s="244">
        <v>78.2</v>
      </c>
      <c r="U106" s="244">
        <v>35.799999999999997</v>
      </c>
      <c r="V106" s="244">
        <v>25.5</v>
      </c>
      <c r="W106" s="244" t="s">
        <v>249</v>
      </c>
      <c r="X106" s="244">
        <v>21.1</v>
      </c>
      <c r="Y106" s="244">
        <v>13</v>
      </c>
      <c r="Z106" s="244">
        <v>12.2</v>
      </c>
      <c r="AA106" s="244">
        <v>12.5</v>
      </c>
      <c r="AB106" s="244" t="s">
        <v>254</v>
      </c>
      <c r="AC106" s="244">
        <v>12.3</v>
      </c>
      <c r="AD106" s="244">
        <v>11.7</v>
      </c>
      <c r="AE106" s="244">
        <v>11.6</v>
      </c>
      <c r="AF106" s="244">
        <v>11.8</v>
      </c>
      <c r="AG106" s="244">
        <v>11.6</v>
      </c>
    </row>
    <row r="107" spans="2:33" s="256" customFormat="1" x14ac:dyDescent="0.25">
      <c r="B107" s="234">
        <v>0.79166666666666663</v>
      </c>
      <c r="C107" s="244">
        <v>13.2</v>
      </c>
      <c r="D107" s="244">
        <v>17.100000000000001</v>
      </c>
      <c r="E107" s="244">
        <v>16.399999999999999</v>
      </c>
      <c r="F107" s="244">
        <v>17.2</v>
      </c>
      <c r="G107" s="244" t="s">
        <v>254</v>
      </c>
      <c r="H107" s="244">
        <v>70.400000000000006</v>
      </c>
      <c r="I107" s="244">
        <v>11.8</v>
      </c>
      <c r="J107" s="244">
        <v>14.2</v>
      </c>
      <c r="K107" s="244">
        <v>13.5</v>
      </c>
      <c r="L107" s="244">
        <v>14.8</v>
      </c>
      <c r="M107" s="244" t="s">
        <v>254</v>
      </c>
      <c r="N107" s="244">
        <v>13.4</v>
      </c>
      <c r="O107" s="244">
        <v>13.4</v>
      </c>
      <c r="P107" s="244">
        <v>16.8</v>
      </c>
      <c r="Q107" s="244">
        <v>30.8</v>
      </c>
      <c r="R107" s="244">
        <v>164.2</v>
      </c>
      <c r="S107" s="244">
        <v>14.2</v>
      </c>
      <c r="T107" s="244">
        <v>73.400000000000006</v>
      </c>
      <c r="U107" s="244">
        <v>86.4</v>
      </c>
      <c r="V107" s="244">
        <v>17.8</v>
      </c>
      <c r="W107" s="244" t="s">
        <v>254</v>
      </c>
      <c r="X107" s="244">
        <v>18.3</v>
      </c>
      <c r="Y107" s="244">
        <v>13.4</v>
      </c>
      <c r="Z107" s="244">
        <v>12.2</v>
      </c>
      <c r="AA107" s="244">
        <v>12.9</v>
      </c>
      <c r="AB107" s="244" t="s">
        <v>254</v>
      </c>
      <c r="AC107" s="244">
        <v>11.8</v>
      </c>
      <c r="AD107" s="244">
        <v>11.6</v>
      </c>
      <c r="AE107" s="244">
        <v>11.3</v>
      </c>
      <c r="AF107" s="244">
        <v>11.6</v>
      </c>
      <c r="AG107" s="244">
        <v>11.8</v>
      </c>
    </row>
    <row r="108" spans="2:33" s="256" customFormat="1" x14ac:dyDescent="0.25">
      <c r="B108" s="234">
        <v>0.83333333333333337</v>
      </c>
      <c r="C108" s="244">
        <v>13.2</v>
      </c>
      <c r="D108" s="244">
        <v>131.30000000000001</v>
      </c>
      <c r="E108" s="244">
        <v>16.3</v>
      </c>
      <c r="F108" s="244">
        <v>127.4</v>
      </c>
      <c r="G108" s="244" t="s">
        <v>254</v>
      </c>
      <c r="H108" s="244">
        <v>232.5</v>
      </c>
      <c r="I108" s="244">
        <v>12.3</v>
      </c>
      <c r="J108" s="244">
        <v>13.6</v>
      </c>
      <c r="K108" s="244">
        <v>12.8</v>
      </c>
      <c r="L108" s="244">
        <v>13.6</v>
      </c>
      <c r="M108" s="244" t="s">
        <v>254</v>
      </c>
      <c r="N108" s="244">
        <v>13.3</v>
      </c>
      <c r="O108" s="244">
        <v>12.8</v>
      </c>
      <c r="P108" s="244">
        <v>17</v>
      </c>
      <c r="Q108" s="244">
        <v>17.899999999999999</v>
      </c>
      <c r="R108" s="244">
        <v>264.3</v>
      </c>
      <c r="S108" s="244">
        <v>14.5</v>
      </c>
      <c r="T108" s="244">
        <v>67.8</v>
      </c>
      <c r="U108" s="244">
        <v>221.4</v>
      </c>
      <c r="V108" s="244">
        <v>25.6</v>
      </c>
      <c r="W108" s="244" t="s">
        <v>254</v>
      </c>
      <c r="X108" s="244">
        <v>17.2</v>
      </c>
      <c r="Y108" s="244">
        <v>13.4</v>
      </c>
      <c r="Z108" s="244">
        <v>12.5</v>
      </c>
      <c r="AA108" s="244">
        <v>12.4</v>
      </c>
      <c r="AB108" s="244">
        <v>11.5</v>
      </c>
      <c r="AC108" s="244">
        <v>11.7</v>
      </c>
      <c r="AD108" s="244">
        <v>11.4</v>
      </c>
      <c r="AE108" s="244">
        <v>11.3</v>
      </c>
      <c r="AF108" s="244">
        <v>11.7</v>
      </c>
      <c r="AG108" s="244">
        <v>11.7</v>
      </c>
    </row>
    <row r="109" spans="2:33" s="256" customFormat="1" x14ac:dyDescent="0.25">
      <c r="B109" s="234">
        <v>0.875</v>
      </c>
      <c r="C109" s="244">
        <v>13.4</v>
      </c>
      <c r="D109" s="244">
        <v>293.10000000000002</v>
      </c>
      <c r="E109" s="244">
        <v>15.6</v>
      </c>
      <c r="F109" s="244">
        <v>227.7</v>
      </c>
      <c r="G109" s="244">
        <v>12.9</v>
      </c>
      <c r="H109" s="244">
        <v>282.2</v>
      </c>
      <c r="I109" s="244">
        <v>12.1</v>
      </c>
      <c r="J109" s="244">
        <v>12.7</v>
      </c>
      <c r="K109" s="244">
        <v>12.5</v>
      </c>
      <c r="L109" s="244">
        <v>12.9</v>
      </c>
      <c r="M109" s="244" t="s">
        <v>254</v>
      </c>
      <c r="N109" s="244">
        <v>12.7</v>
      </c>
      <c r="O109" s="244">
        <v>12.6</v>
      </c>
      <c r="P109" s="244">
        <v>16.100000000000001</v>
      </c>
      <c r="Q109" s="244">
        <v>15.8</v>
      </c>
      <c r="R109" s="244">
        <v>292.7</v>
      </c>
      <c r="S109" s="244">
        <v>16</v>
      </c>
      <c r="T109" s="244">
        <v>77.5</v>
      </c>
      <c r="U109" s="244">
        <v>268.5</v>
      </c>
      <c r="V109" s="244">
        <v>37.4</v>
      </c>
      <c r="W109" s="244" t="s">
        <v>254</v>
      </c>
      <c r="X109" s="244">
        <v>16.600000000000001</v>
      </c>
      <c r="Y109" s="244">
        <v>13.2</v>
      </c>
      <c r="Z109" s="244">
        <v>12.2</v>
      </c>
      <c r="AA109" s="244">
        <v>12.2</v>
      </c>
      <c r="AB109" s="244">
        <v>11.6</v>
      </c>
      <c r="AC109" s="244">
        <v>11.4</v>
      </c>
      <c r="AD109" s="244">
        <v>11.3</v>
      </c>
      <c r="AE109" s="244">
        <v>11.5</v>
      </c>
      <c r="AF109" s="244">
        <v>11.7</v>
      </c>
      <c r="AG109" s="244">
        <v>11.5</v>
      </c>
    </row>
    <row r="110" spans="2:33" s="256" customFormat="1" x14ac:dyDescent="0.25">
      <c r="B110" s="234">
        <v>0.91666666666666663</v>
      </c>
      <c r="C110" s="244">
        <v>16.3</v>
      </c>
      <c r="D110" s="244">
        <v>301</v>
      </c>
      <c r="E110" s="244">
        <v>14.7</v>
      </c>
      <c r="F110" s="244">
        <v>263.8</v>
      </c>
      <c r="G110" s="244">
        <v>12.7</v>
      </c>
      <c r="H110" s="244">
        <v>232.7</v>
      </c>
      <c r="I110" s="244">
        <v>11.9</v>
      </c>
      <c r="J110" s="244">
        <v>12.4</v>
      </c>
      <c r="K110" s="244">
        <v>12.2</v>
      </c>
      <c r="L110" s="244">
        <v>12.8</v>
      </c>
      <c r="M110" s="244">
        <v>86</v>
      </c>
      <c r="N110" s="244">
        <v>12.4</v>
      </c>
      <c r="O110" s="244">
        <v>12.1</v>
      </c>
      <c r="P110" s="244">
        <v>16.100000000000001</v>
      </c>
      <c r="Q110" s="244">
        <v>14.6</v>
      </c>
      <c r="R110" s="244">
        <v>268.60000000000002</v>
      </c>
      <c r="S110" s="244">
        <v>16.7</v>
      </c>
      <c r="T110" s="244">
        <v>54.9</v>
      </c>
      <c r="U110" s="244">
        <v>215.7</v>
      </c>
      <c r="V110" s="244">
        <v>64</v>
      </c>
      <c r="W110" s="244">
        <v>130.30000000000001</v>
      </c>
      <c r="X110" s="244">
        <v>16.2</v>
      </c>
      <c r="Y110" s="244">
        <v>12.6</v>
      </c>
      <c r="Z110" s="244">
        <v>12.1</v>
      </c>
      <c r="AA110" s="244">
        <v>12</v>
      </c>
      <c r="AB110" s="244">
        <v>11.6</v>
      </c>
      <c r="AC110" s="244">
        <v>11.6</v>
      </c>
      <c r="AD110" s="244">
        <v>11.3</v>
      </c>
      <c r="AE110" s="244">
        <v>11.4</v>
      </c>
      <c r="AF110" s="244">
        <v>11.7</v>
      </c>
      <c r="AG110" s="244">
        <v>11.5</v>
      </c>
    </row>
    <row r="111" spans="2:33" s="256" customFormat="1" x14ac:dyDescent="0.25">
      <c r="B111" s="234">
        <v>0.95833333333333337</v>
      </c>
      <c r="C111" s="244">
        <v>16.600000000000001</v>
      </c>
      <c r="D111" s="244">
        <v>189.2</v>
      </c>
      <c r="E111" s="244">
        <v>14.3</v>
      </c>
      <c r="F111" s="244">
        <v>158.4</v>
      </c>
      <c r="G111" s="244">
        <v>12.7</v>
      </c>
      <c r="H111" s="244">
        <v>87.5</v>
      </c>
      <c r="I111" s="244">
        <v>11.7</v>
      </c>
      <c r="J111" s="244">
        <v>12.2</v>
      </c>
      <c r="K111" s="244">
        <v>12.1</v>
      </c>
      <c r="L111" s="244">
        <v>12.5</v>
      </c>
      <c r="M111" s="244">
        <v>18</v>
      </c>
      <c r="N111" s="244">
        <v>12.3</v>
      </c>
      <c r="O111" s="244">
        <v>11.9</v>
      </c>
      <c r="P111" s="244">
        <v>15.4</v>
      </c>
      <c r="Q111" s="244">
        <v>14.1</v>
      </c>
      <c r="R111" s="244">
        <v>209.7</v>
      </c>
      <c r="S111" s="244">
        <v>30.2</v>
      </c>
      <c r="T111" s="244" t="s">
        <v>249</v>
      </c>
      <c r="U111" s="244">
        <v>106</v>
      </c>
      <c r="V111" s="244">
        <v>107.2</v>
      </c>
      <c r="W111" s="244">
        <v>46.4</v>
      </c>
      <c r="X111" s="244">
        <v>17.899999999999999</v>
      </c>
      <c r="Y111" s="244">
        <v>12.3</v>
      </c>
      <c r="Z111" s="244">
        <v>11.7</v>
      </c>
      <c r="AA111" s="244">
        <v>11.6</v>
      </c>
      <c r="AB111" s="244">
        <v>11.4</v>
      </c>
      <c r="AC111" s="244">
        <v>11.5</v>
      </c>
      <c r="AD111" s="244">
        <v>11.4</v>
      </c>
      <c r="AE111" s="244">
        <v>11.3</v>
      </c>
      <c r="AF111" s="244">
        <v>11.6</v>
      </c>
      <c r="AG111" s="244">
        <v>11.5</v>
      </c>
    </row>
    <row r="112" spans="2:33" s="257" customFormat="1" ht="18" customHeight="1" x14ac:dyDescent="0.3">
      <c r="B112" s="232"/>
      <c r="C112" s="427" t="s">
        <v>215</v>
      </c>
      <c r="D112" s="427"/>
      <c r="E112" s="427"/>
      <c r="F112" s="427"/>
      <c r="G112" s="427"/>
      <c r="H112" s="427"/>
      <c r="I112" s="427"/>
      <c r="J112" s="427"/>
      <c r="K112" s="427"/>
      <c r="L112" s="427"/>
      <c r="M112" s="427"/>
      <c r="N112" s="427"/>
      <c r="O112" s="259"/>
      <c r="P112" s="259"/>
      <c r="Q112" s="259"/>
      <c r="R112" s="259"/>
      <c r="S112" s="259"/>
      <c r="T112" s="259"/>
      <c r="U112" s="259"/>
      <c r="V112" s="259"/>
      <c r="W112" s="259"/>
      <c r="X112" s="259"/>
      <c r="Y112" s="259"/>
      <c r="Z112" s="259"/>
      <c r="AA112" s="259"/>
      <c r="AB112" s="259"/>
      <c r="AC112" s="259"/>
      <c r="AD112" s="259"/>
      <c r="AE112" s="259"/>
      <c r="AF112" s="259"/>
      <c r="AG112" s="259"/>
    </row>
    <row r="113" spans="2:33" s="245" customFormat="1" ht="13.5" customHeight="1" x14ac:dyDescent="0.3">
      <c r="B113" s="259" t="s">
        <v>214</v>
      </c>
      <c r="C113" s="176"/>
      <c r="D113" s="176"/>
      <c r="E113" s="176"/>
      <c r="F113" s="176"/>
      <c r="G113" s="176"/>
      <c r="H113" s="176"/>
      <c r="I113" s="176"/>
      <c r="J113" s="176"/>
      <c r="K113" s="176"/>
      <c r="L113" s="259"/>
      <c r="M113" s="259"/>
      <c r="N113" s="259"/>
      <c r="O113" s="259"/>
      <c r="P113" s="259"/>
      <c r="Q113" s="259"/>
      <c r="R113" s="259"/>
      <c r="S113" s="259"/>
      <c r="T113" s="259"/>
      <c r="U113" s="259"/>
      <c r="V113" s="259"/>
      <c r="W113" s="259"/>
      <c r="X113" s="259"/>
      <c r="Y113" s="259"/>
      <c r="Z113" s="259"/>
      <c r="AA113" s="259"/>
      <c r="AB113" s="259"/>
      <c r="AC113" s="259"/>
      <c r="AD113" s="259"/>
      <c r="AE113" s="259"/>
      <c r="AF113" s="259"/>
      <c r="AG113" s="259"/>
    </row>
    <row r="114" spans="2:33" s="245" customFormat="1" ht="13.5" customHeight="1" x14ac:dyDescent="0.3">
      <c r="B114" s="259" t="s">
        <v>256</v>
      </c>
      <c r="C114" s="176"/>
      <c r="D114" s="176"/>
      <c r="E114" s="176"/>
      <c r="F114" s="176"/>
      <c r="G114" s="176"/>
      <c r="H114" s="176"/>
      <c r="I114" s="176"/>
      <c r="J114" s="176"/>
      <c r="K114" s="176"/>
      <c r="L114" s="259"/>
      <c r="M114" s="259"/>
      <c r="N114" s="259"/>
      <c r="O114" s="259"/>
      <c r="P114" s="259"/>
      <c r="Q114" s="259"/>
      <c r="R114" s="259"/>
      <c r="S114" s="259"/>
      <c r="T114" s="259"/>
      <c r="U114" s="259"/>
      <c r="V114" s="259"/>
      <c r="W114" s="259"/>
      <c r="X114" s="259"/>
      <c r="Y114" s="259"/>
      <c r="Z114" s="259"/>
      <c r="AA114" s="259"/>
      <c r="AB114" s="259"/>
      <c r="AC114" s="259"/>
      <c r="AD114" s="259"/>
      <c r="AE114" s="259"/>
      <c r="AF114" s="259"/>
      <c r="AG114" s="259"/>
    </row>
    <row r="115" spans="2:33" s="245" customFormat="1" ht="13.5" customHeight="1" x14ac:dyDescent="0.3">
      <c r="B115" s="259" t="s">
        <v>250</v>
      </c>
      <c r="C115" s="176"/>
      <c r="D115" s="176"/>
      <c r="E115" s="176"/>
      <c r="F115" s="176"/>
      <c r="G115" s="176"/>
      <c r="H115" s="176"/>
      <c r="I115" s="176"/>
      <c r="J115" s="176"/>
      <c r="K115" s="176"/>
      <c r="L115" s="259"/>
      <c r="M115" s="259"/>
      <c r="N115" s="259"/>
      <c r="O115" s="259"/>
      <c r="P115" s="259"/>
      <c r="Q115" s="259"/>
      <c r="R115" s="259"/>
      <c r="S115" s="259"/>
      <c r="T115" s="259"/>
      <c r="U115" s="259"/>
      <c r="V115" s="259"/>
      <c r="W115" s="259"/>
      <c r="X115" s="259"/>
      <c r="Y115" s="259"/>
      <c r="Z115" s="259"/>
      <c r="AA115" s="259"/>
      <c r="AB115" s="259"/>
      <c r="AC115" s="259"/>
      <c r="AD115" s="259"/>
      <c r="AE115" s="259"/>
      <c r="AF115" s="259"/>
      <c r="AG115" s="259"/>
    </row>
    <row r="116" spans="2:33" s="245" customFormat="1" ht="13.5" customHeight="1" x14ac:dyDescent="0.3">
      <c r="B116" s="259" t="s">
        <v>257</v>
      </c>
      <c r="C116" s="176"/>
      <c r="D116" s="176"/>
      <c r="E116" s="176"/>
      <c r="F116" s="176"/>
      <c r="G116" s="176"/>
      <c r="H116" s="176"/>
      <c r="I116" s="176"/>
      <c r="J116" s="176"/>
      <c r="K116" s="176"/>
      <c r="L116" s="259"/>
      <c r="M116" s="259"/>
      <c r="N116" s="259"/>
      <c r="O116" s="259"/>
      <c r="P116" s="259"/>
      <c r="Q116" s="259"/>
      <c r="R116" s="259"/>
      <c r="S116" s="259"/>
      <c r="T116" s="259"/>
      <c r="U116" s="259"/>
      <c r="V116" s="259"/>
      <c r="W116" s="259"/>
      <c r="X116" s="259"/>
      <c r="Y116" s="259"/>
      <c r="Z116" s="259"/>
      <c r="AA116" s="259"/>
      <c r="AB116" s="259"/>
      <c r="AC116" s="259"/>
      <c r="AD116" s="259"/>
      <c r="AE116" s="259"/>
      <c r="AF116" s="259"/>
      <c r="AG116" s="259"/>
    </row>
    <row r="117" spans="2:33" s="245" customFormat="1" x14ac:dyDescent="0.3"/>
    <row r="118" spans="2:33" s="245" customFormat="1" ht="15.75" customHeight="1" x14ac:dyDescent="0.3"/>
    <row r="119" spans="2:33" s="245" customFormat="1" ht="15.75" customHeight="1" x14ac:dyDescent="0.3">
      <c r="B119" s="417"/>
      <c r="C119" s="417"/>
      <c r="D119" s="417"/>
      <c r="E119" s="417"/>
      <c r="F119" s="422" t="s">
        <v>349</v>
      </c>
      <c r="G119" s="422"/>
      <c r="H119" s="422"/>
      <c r="I119" s="422"/>
      <c r="J119" s="422"/>
      <c r="K119" s="422"/>
      <c r="L119" s="422"/>
      <c r="M119" s="422"/>
      <c r="N119" s="422"/>
      <c r="O119" s="422"/>
      <c r="P119" s="422"/>
      <c r="Q119" s="422"/>
      <c r="R119" s="422"/>
      <c r="S119" s="422"/>
      <c r="T119" s="422"/>
      <c r="U119" s="422"/>
      <c r="V119" s="422"/>
      <c r="W119" s="422"/>
      <c r="X119" s="422"/>
      <c r="Y119" s="422"/>
      <c r="Z119" s="422"/>
      <c r="AA119" s="422"/>
      <c r="AB119" s="422"/>
      <c r="AC119" s="422"/>
      <c r="AD119" s="422"/>
      <c r="AE119" s="422"/>
      <c r="AF119" s="422"/>
    </row>
    <row r="120" spans="2:33" s="245" customFormat="1" ht="15.75" customHeight="1" x14ac:dyDescent="0.3">
      <c r="B120" s="417"/>
      <c r="C120" s="417"/>
      <c r="D120" s="417"/>
      <c r="E120" s="417"/>
      <c r="F120" s="422"/>
      <c r="G120" s="422"/>
      <c r="H120" s="422"/>
      <c r="I120" s="422"/>
      <c r="J120" s="422"/>
      <c r="K120" s="422"/>
      <c r="L120" s="422"/>
      <c r="M120" s="422"/>
      <c r="N120" s="422"/>
      <c r="O120" s="422"/>
      <c r="P120" s="422"/>
      <c r="Q120" s="422"/>
      <c r="R120" s="422"/>
      <c r="S120" s="422"/>
      <c r="T120" s="422"/>
      <c r="U120" s="422"/>
      <c r="V120" s="422"/>
      <c r="W120" s="422"/>
      <c r="X120" s="422"/>
      <c r="Y120" s="422"/>
      <c r="Z120" s="422"/>
      <c r="AA120" s="422"/>
      <c r="AB120" s="422"/>
      <c r="AC120" s="422"/>
      <c r="AD120" s="422"/>
      <c r="AE120" s="422"/>
      <c r="AF120" s="422"/>
    </row>
    <row r="121" spans="2:33" s="245" customFormat="1" ht="15.75" customHeight="1" x14ac:dyDescent="0.3">
      <c r="B121" s="417"/>
      <c r="C121" s="417"/>
      <c r="D121" s="417"/>
      <c r="E121" s="417"/>
      <c r="F121" s="422"/>
      <c r="G121" s="422"/>
      <c r="H121" s="422"/>
      <c r="I121" s="422"/>
      <c r="J121" s="422"/>
      <c r="K121" s="422"/>
      <c r="L121" s="422"/>
      <c r="M121" s="422"/>
      <c r="N121" s="422"/>
      <c r="O121" s="422"/>
      <c r="P121" s="422"/>
      <c r="Q121" s="422"/>
      <c r="R121" s="422"/>
      <c r="S121" s="422"/>
      <c r="T121" s="422"/>
      <c r="U121" s="422"/>
      <c r="V121" s="422"/>
      <c r="W121" s="422"/>
      <c r="X121" s="422"/>
      <c r="Y121" s="422"/>
      <c r="Z121" s="422"/>
      <c r="AA121" s="422"/>
      <c r="AB121" s="422"/>
      <c r="AC121" s="422"/>
      <c r="AD121" s="422"/>
      <c r="AE121" s="422"/>
      <c r="AF121" s="422"/>
    </row>
    <row r="122" spans="2:33" s="245" customFormat="1" ht="11.25" customHeight="1" x14ac:dyDescent="0.3">
      <c r="B122" s="246"/>
      <c r="C122" s="246"/>
      <c r="D122" s="246"/>
      <c r="E122" s="246"/>
      <c r="F122" s="247"/>
      <c r="G122" s="247"/>
      <c r="H122" s="247"/>
      <c r="I122" s="247"/>
      <c r="J122" s="247"/>
      <c r="K122" s="247"/>
      <c r="L122" s="247"/>
      <c r="M122" s="247"/>
      <c r="N122" s="247"/>
      <c r="O122" s="247"/>
      <c r="P122" s="247"/>
      <c r="Q122" s="247"/>
      <c r="R122" s="247"/>
      <c r="S122" s="247"/>
      <c r="T122" s="247"/>
      <c r="U122" s="247"/>
      <c r="V122" s="247"/>
      <c r="W122" s="247"/>
      <c r="X122" s="247"/>
      <c r="Y122" s="247"/>
      <c r="Z122" s="247"/>
      <c r="AA122" s="247"/>
      <c r="AB122" s="247"/>
      <c r="AC122" s="247"/>
      <c r="AD122" s="247"/>
      <c r="AE122" s="247"/>
      <c r="AF122" s="247"/>
    </row>
    <row r="123" spans="2:33" s="245" customFormat="1" ht="24" customHeight="1" x14ac:dyDescent="0.3">
      <c r="B123" s="248" t="s">
        <v>171</v>
      </c>
      <c r="C123" s="248"/>
      <c r="D123" s="248"/>
      <c r="E123" s="248"/>
      <c r="F123" s="428" t="s">
        <v>259</v>
      </c>
      <c r="G123" s="428"/>
      <c r="H123" s="428"/>
      <c r="I123" s="428"/>
      <c r="J123" s="428"/>
      <c r="K123" s="428"/>
      <c r="L123" s="428"/>
      <c r="M123" s="428"/>
      <c r="N123" s="428"/>
      <c r="O123" s="428"/>
      <c r="P123" s="428"/>
      <c r="Q123" s="428"/>
      <c r="R123" s="428"/>
      <c r="S123" s="428"/>
      <c r="T123" s="428"/>
      <c r="U123" s="428"/>
      <c r="V123" s="428"/>
      <c r="W123" s="428"/>
      <c r="X123" s="428"/>
      <c r="Y123" s="428"/>
      <c r="Z123" s="428"/>
      <c r="AA123" s="428"/>
      <c r="AB123" s="428"/>
      <c r="AC123" s="428"/>
      <c r="AD123" s="428"/>
      <c r="AE123" s="428"/>
      <c r="AF123" s="428"/>
    </row>
    <row r="124" spans="2:33" s="245" customFormat="1" ht="7.5" customHeight="1" x14ac:dyDescent="0.3">
      <c r="B124" s="251"/>
      <c r="C124" s="251"/>
      <c r="D124" s="251"/>
      <c r="E124" s="251"/>
      <c r="F124" s="252"/>
      <c r="G124" s="252"/>
      <c r="H124" s="252"/>
      <c r="I124" s="252"/>
      <c r="J124" s="252"/>
      <c r="K124" s="252"/>
      <c r="L124" s="252"/>
      <c r="M124" s="252"/>
      <c r="N124" s="252"/>
      <c r="O124" s="252"/>
      <c r="P124" s="252"/>
      <c r="Q124" s="252"/>
      <c r="R124" s="252"/>
      <c r="S124" s="252"/>
      <c r="T124" s="252"/>
      <c r="U124" s="252"/>
      <c r="V124" s="252"/>
      <c r="W124" s="252"/>
      <c r="X124" s="252"/>
      <c r="Y124" s="252"/>
      <c r="Z124" s="252"/>
      <c r="AA124" s="252"/>
      <c r="AB124" s="252"/>
      <c r="AC124" s="252"/>
      <c r="AD124" s="252"/>
      <c r="AE124" s="252"/>
      <c r="AF124" s="252"/>
    </row>
    <row r="125" spans="2:33" s="245" customFormat="1" ht="15.75" customHeight="1" x14ac:dyDescent="0.3">
      <c r="B125" s="127" t="s">
        <v>174</v>
      </c>
      <c r="C125" s="248"/>
      <c r="D125" s="248"/>
      <c r="E125" s="248"/>
      <c r="F125" s="249" t="s">
        <v>210</v>
      </c>
      <c r="G125" s="253"/>
      <c r="H125" s="253"/>
      <c r="I125" s="253"/>
      <c r="J125" s="253"/>
      <c r="K125" s="253"/>
      <c r="L125" s="253"/>
      <c r="M125" s="253"/>
      <c r="N125" s="253"/>
      <c r="O125" s="253"/>
      <c r="P125" s="253"/>
      <c r="Q125" s="127" t="s">
        <v>243</v>
      </c>
      <c r="R125" s="248"/>
      <c r="S125" s="248"/>
      <c r="T125" s="248"/>
      <c r="U125" s="248"/>
      <c r="V125" s="254" t="s">
        <v>260</v>
      </c>
      <c r="W125" s="253"/>
      <c r="X125" s="253"/>
      <c r="Y125" s="253"/>
      <c r="Z125" s="253"/>
      <c r="AA125" s="253"/>
      <c r="AB125" s="253"/>
      <c r="AC125" s="253"/>
      <c r="AD125" s="253"/>
      <c r="AE125" s="253"/>
      <c r="AF125" s="253"/>
    </row>
    <row r="126" spans="2:33" s="245" customFormat="1" ht="11.25" customHeight="1" x14ac:dyDescent="0.3">
      <c r="B126" s="266"/>
      <c r="C126" s="266"/>
      <c r="D126" s="266"/>
      <c r="E126" s="266"/>
      <c r="F126" s="266"/>
      <c r="G126" s="266"/>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6"/>
      <c r="AD126" s="266"/>
      <c r="AE126" s="266"/>
      <c r="AF126" s="266"/>
    </row>
    <row r="127" spans="2:33" s="245" customFormat="1" ht="29.4" customHeight="1" x14ac:dyDescent="0.3">
      <c r="B127" s="128" t="s">
        <v>173</v>
      </c>
      <c r="C127" s="128">
        <v>1</v>
      </c>
      <c r="D127" s="128">
        <v>2</v>
      </c>
      <c r="E127" s="128">
        <v>3</v>
      </c>
      <c r="F127" s="128">
        <v>4</v>
      </c>
      <c r="G127" s="128">
        <v>5</v>
      </c>
      <c r="H127" s="128">
        <v>6</v>
      </c>
      <c r="I127" s="128">
        <v>7</v>
      </c>
      <c r="J127" s="128">
        <v>8</v>
      </c>
      <c r="K127" s="128">
        <v>9</v>
      </c>
      <c r="L127" s="128">
        <v>10</v>
      </c>
      <c r="M127" s="128">
        <v>11</v>
      </c>
      <c r="N127" s="128">
        <v>12</v>
      </c>
      <c r="O127" s="128">
        <v>13</v>
      </c>
      <c r="P127" s="128">
        <v>14</v>
      </c>
      <c r="Q127" s="128">
        <v>15</v>
      </c>
      <c r="R127" s="128">
        <v>16</v>
      </c>
      <c r="S127" s="128">
        <v>17</v>
      </c>
      <c r="T127" s="128">
        <v>18</v>
      </c>
      <c r="U127" s="128">
        <v>19</v>
      </c>
      <c r="V127" s="128">
        <v>20</v>
      </c>
      <c r="W127" s="128">
        <v>21</v>
      </c>
      <c r="X127" s="128">
        <v>22</v>
      </c>
      <c r="Y127" s="128">
        <v>23</v>
      </c>
      <c r="Z127" s="128">
        <v>24</v>
      </c>
      <c r="AA127" s="128">
        <v>25</v>
      </c>
      <c r="AB127" s="128">
        <v>26</v>
      </c>
      <c r="AC127" s="128">
        <v>27</v>
      </c>
      <c r="AD127" s="128">
        <v>28</v>
      </c>
      <c r="AE127" s="128">
        <v>29</v>
      </c>
      <c r="AF127" s="128">
        <v>30</v>
      </c>
    </row>
    <row r="128" spans="2:33" s="256" customFormat="1" x14ac:dyDescent="0.25">
      <c r="B128" s="234">
        <v>0</v>
      </c>
      <c r="C128" s="244">
        <v>11.7</v>
      </c>
      <c r="D128" s="244">
        <v>11.4</v>
      </c>
      <c r="E128" s="244">
        <v>11.3</v>
      </c>
      <c r="F128" s="244">
        <v>11.1</v>
      </c>
      <c r="G128" s="244">
        <v>11.2</v>
      </c>
      <c r="H128" s="244">
        <v>11.3</v>
      </c>
      <c r="I128" s="244">
        <v>11.7</v>
      </c>
      <c r="J128" s="244">
        <v>12</v>
      </c>
      <c r="K128" s="244">
        <v>11.4</v>
      </c>
      <c r="L128" s="244">
        <v>11.5</v>
      </c>
      <c r="M128" s="244">
        <v>11.4</v>
      </c>
      <c r="N128" s="244">
        <v>11.3</v>
      </c>
      <c r="O128" s="244">
        <v>11.7</v>
      </c>
      <c r="P128" s="244">
        <v>11.4</v>
      </c>
      <c r="Q128" s="244" t="s">
        <v>254</v>
      </c>
      <c r="R128" s="244">
        <v>11.4</v>
      </c>
      <c r="S128" s="244">
        <v>11.5</v>
      </c>
      <c r="T128" s="244">
        <v>11.2</v>
      </c>
      <c r="U128" s="244">
        <v>11.2</v>
      </c>
      <c r="V128" s="244">
        <v>11.6</v>
      </c>
      <c r="W128" s="244" t="s">
        <v>254</v>
      </c>
      <c r="X128" s="244" t="s">
        <v>254</v>
      </c>
      <c r="Y128" s="244">
        <v>11.9</v>
      </c>
      <c r="Z128" s="244">
        <v>11.8</v>
      </c>
      <c r="AA128" s="244">
        <v>11.8</v>
      </c>
      <c r="AB128" s="244">
        <v>11.5</v>
      </c>
      <c r="AC128" s="244">
        <v>11.7</v>
      </c>
      <c r="AD128" s="244">
        <v>11.6</v>
      </c>
      <c r="AE128" s="244">
        <v>11.6</v>
      </c>
      <c r="AF128" s="244">
        <v>11.8</v>
      </c>
    </row>
    <row r="129" spans="2:32" s="256" customFormat="1" x14ac:dyDescent="0.25">
      <c r="B129" s="234">
        <v>4.1666666666666664E-2</v>
      </c>
      <c r="C129" s="244">
        <v>11.5</v>
      </c>
      <c r="D129" s="244">
        <v>11.6</v>
      </c>
      <c r="E129" s="244">
        <v>11.3</v>
      </c>
      <c r="F129" s="244">
        <v>11</v>
      </c>
      <c r="G129" s="244">
        <v>11.2</v>
      </c>
      <c r="H129" s="244">
        <v>11.3</v>
      </c>
      <c r="I129" s="244">
        <v>11.7</v>
      </c>
      <c r="J129" s="244">
        <v>12</v>
      </c>
      <c r="K129" s="244">
        <v>11.5</v>
      </c>
      <c r="L129" s="244">
        <v>11.6</v>
      </c>
      <c r="M129" s="244">
        <v>11.4</v>
      </c>
      <c r="N129" s="244">
        <v>11.1</v>
      </c>
      <c r="O129" s="244">
        <v>11.7</v>
      </c>
      <c r="P129" s="244">
        <v>11.4</v>
      </c>
      <c r="Q129" s="244">
        <v>11.8</v>
      </c>
      <c r="R129" s="244">
        <v>11.3</v>
      </c>
      <c r="S129" s="244">
        <v>11.5</v>
      </c>
      <c r="T129" s="244">
        <v>11.3</v>
      </c>
      <c r="U129" s="244">
        <v>11.3</v>
      </c>
      <c r="V129" s="244">
        <v>11.8</v>
      </c>
      <c r="W129" s="244" t="s">
        <v>254</v>
      </c>
      <c r="X129" s="244" t="s">
        <v>254</v>
      </c>
      <c r="Y129" s="244">
        <v>11.7</v>
      </c>
      <c r="Z129" s="244">
        <v>11.7</v>
      </c>
      <c r="AA129" s="244">
        <v>12</v>
      </c>
      <c r="AB129" s="244" t="s">
        <v>254</v>
      </c>
      <c r="AC129" s="244">
        <v>11.6</v>
      </c>
      <c r="AD129" s="244">
        <v>11.7</v>
      </c>
      <c r="AE129" s="244" t="s">
        <v>254</v>
      </c>
      <c r="AF129" s="244" t="s">
        <v>254</v>
      </c>
    </row>
    <row r="130" spans="2:32" s="256" customFormat="1" x14ac:dyDescent="0.25">
      <c r="B130" s="234">
        <v>8.3333333333333329E-2</v>
      </c>
      <c r="C130" s="244">
        <v>11.4</v>
      </c>
      <c r="D130" s="244">
        <v>11.7</v>
      </c>
      <c r="E130" s="244">
        <v>11.1</v>
      </c>
      <c r="F130" s="244">
        <v>11.2</v>
      </c>
      <c r="G130" s="244">
        <v>11.2</v>
      </c>
      <c r="H130" s="244">
        <v>11.4</v>
      </c>
      <c r="I130" s="244">
        <v>11.8</v>
      </c>
      <c r="J130" s="244">
        <v>11.9</v>
      </c>
      <c r="K130" s="244">
        <v>11.5</v>
      </c>
      <c r="L130" s="244">
        <v>11.6</v>
      </c>
      <c r="M130" s="244">
        <v>11.3</v>
      </c>
      <c r="N130" s="244">
        <v>11</v>
      </c>
      <c r="O130" s="244">
        <v>11.6</v>
      </c>
      <c r="P130" s="244">
        <v>11.4</v>
      </c>
      <c r="Q130" s="244">
        <v>11.5</v>
      </c>
      <c r="R130" s="244">
        <v>11.4</v>
      </c>
      <c r="S130" s="244">
        <v>11.4</v>
      </c>
      <c r="T130" s="244">
        <v>11.5</v>
      </c>
      <c r="U130" s="244">
        <v>11.4</v>
      </c>
      <c r="V130" s="244">
        <v>11.6</v>
      </c>
      <c r="W130" s="244" t="s">
        <v>254</v>
      </c>
      <c r="X130" s="244" t="s">
        <v>254</v>
      </c>
      <c r="Y130" s="244">
        <v>11.5</v>
      </c>
      <c r="Z130" s="244">
        <v>11.6</v>
      </c>
      <c r="AA130" s="244">
        <v>12</v>
      </c>
      <c r="AB130" s="244" t="s">
        <v>254</v>
      </c>
      <c r="AC130" s="244">
        <v>11.7</v>
      </c>
      <c r="AD130" s="244">
        <v>11.6</v>
      </c>
      <c r="AE130" s="244" t="s">
        <v>254</v>
      </c>
      <c r="AF130" s="244" t="s">
        <v>254</v>
      </c>
    </row>
    <row r="131" spans="2:32" s="256" customFormat="1" x14ac:dyDescent="0.25">
      <c r="B131" s="234">
        <v>0.125</v>
      </c>
      <c r="C131" s="244">
        <v>11.5</v>
      </c>
      <c r="D131" s="244">
        <v>11.7</v>
      </c>
      <c r="E131" s="244">
        <v>11.3</v>
      </c>
      <c r="F131" s="244">
        <v>11.3</v>
      </c>
      <c r="G131" s="244">
        <v>11.2</v>
      </c>
      <c r="H131" s="244">
        <v>11.2</v>
      </c>
      <c r="I131" s="244">
        <v>11.4</v>
      </c>
      <c r="J131" s="244">
        <v>11.4</v>
      </c>
      <c r="K131" s="244">
        <v>11.5</v>
      </c>
      <c r="L131" s="244">
        <v>11.7</v>
      </c>
      <c r="M131" s="244">
        <v>11.5</v>
      </c>
      <c r="N131" s="244">
        <v>11</v>
      </c>
      <c r="O131" s="244">
        <v>11.5</v>
      </c>
      <c r="P131" s="244">
        <v>11.4</v>
      </c>
      <c r="Q131" s="244">
        <v>11.4</v>
      </c>
      <c r="R131" s="244">
        <v>11.4</v>
      </c>
      <c r="S131" s="244">
        <v>11.3</v>
      </c>
      <c r="T131" s="244">
        <v>11.3</v>
      </c>
      <c r="U131" s="244">
        <v>11.3</v>
      </c>
      <c r="V131" s="244">
        <v>11.5</v>
      </c>
      <c r="W131" s="244" t="s">
        <v>254</v>
      </c>
      <c r="X131" s="244">
        <v>11.5</v>
      </c>
      <c r="Y131" s="244">
        <v>11.4</v>
      </c>
      <c r="Z131" s="244">
        <v>11.6</v>
      </c>
      <c r="AA131" s="244">
        <v>12</v>
      </c>
      <c r="AB131" s="244" t="s">
        <v>254</v>
      </c>
      <c r="AC131" s="244">
        <v>11.7</v>
      </c>
      <c r="AD131" s="244">
        <v>11.6</v>
      </c>
      <c r="AE131" s="244" t="s">
        <v>254</v>
      </c>
      <c r="AF131" s="244" t="s">
        <v>254</v>
      </c>
    </row>
    <row r="132" spans="2:32" s="256" customFormat="1" x14ac:dyDescent="0.25">
      <c r="B132" s="234">
        <v>0.16666666666666666</v>
      </c>
      <c r="C132" s="244">
        <v>11.4</v>
      </c>
      <c r="D132" s="244">
        <v>11.4</v>
      </c>
      <c r="E132" s="244">
        <v>11.2</v>
      </c>
      <c r="F132" s="244">
        <v>11.4</v>
      </c>
      <c r="G132" s="244">
        <v>11.3</v>
      </c>
      <c r="H132" s="244">
        <v>11</v>
      </c>
      <c r="I132" s="244">
        <v>11.3</v>
      </c>
      <c r="J132" s="244">
        <v>11.3</v>
      </c>
      <c r="K132" s="244">
        <v>11.4</v>
      </c>
      <c r="L132" s="244">
        <v>11.6</v>
      </c>
      <c r="M132" s="244">
        <v>11.5</v>
      </c>
      <c r="N132" s="244">
        <v>11.1</v>
      </c>
      <c r="O132" s="244">
        <v>11.5</v>
      </c>
      <c r="P132" s="244">
        <v>11.4</v>
      </c>
      <c r="Q132" s="244">
        <v>11.4</v>
      </c>
      <c r="R132" s="244">
        <v>11.5</v>
      </c>
      <c r="S132" s="244">
        <v>11.3</v>
      </c>
      <c r="T132" s="244">
        <v>11.2</v>
      </c>
      <c r="U132" s="244">
        <v>11.2</v>
      </c>
      <c r="V132" s="244">
        <v>11.4</v>
      </c>
      <c r="W132" s="244">
        <v>11.5</v>
      </c>
      <c r="X132" s="244">
        <v>11.5</v>
      </c>
      <c r="Y132" s="244">
        <v>11.6</v>
      </c>
      <c r="Z132" s="244">
        <v>11.6</v>
      </c>
      <c r="AA132" s="244">
        <v>11.8</v>
      </c>
      <c r="AB132" s="244" t="s">
        <v>254</v>
      </c>
      <c r="AC132" s="244">
        <v>11.6</v>
      </c>
      <c r="AD132" s="244">
        <v>11.6</v>
      </c>
      <c r="AE132" s="244" t="s">
        <v>254</v>
      </c>
      <c r="AF132" s="244" t="s">
        <v>254</v>
      </c>
    </row>
    <row r="133" spans="2:32" s="256" customFormat="1" x14ac:dyDescent="0.25">
      <c r="B133" s="234">
        <v>0.20833333333333334</v>
      </c>
      <c r="C133" s="244">
        <v>11.4</v>
      </c>
      <c r="D133" s="244">
        <v>11.3</v>
      </c>
      <c r="E133" s="244">
        <v>11.3</v>
      </c>
      <c r="F133" s="244">
        <v>11.4</v>
      </c>
      <c r="G133" s="244">
        <v>11.2</v>
      </c>
      <c r="H133" s="244">
        <v>11.2</v>
      </c>
      <c r="I133" s="244">
        <v>11</v>
      </c>
      <c r="J133" s="244">
        <v>11.3</v>
      </c>
      <c r="K133" s="244">
        <v>11.5</v>
      </c>
      <c r="L133" s="244">
        <v>11.3</v>
      </c>
      <c r="M133" s="244" t="s">
        <v>254</v>
      </c>
      <c r="N133" s="244">
        <v>11.2</v>
      </c>
      <c r="O133" s="244">
        <v>11.5</v>
      </c>
      <c r="P133" s="244">
        <v>11.3</v>
      </c>
      <c r="Q133" s="244">
        <v>11.5</v>
      </c>
      <c r="R133" s="244">
        <v>11.3</v>
      </c>
      <c r="S133" s="244">
        <v>11.3</v>
      </c>
      <c r="T133" s="244">
        <v>11.1</v>
      </c>
      <c r="U133" s="244">
        <v>11.1</v>
      </c>
      <c r="V133" s="244">
        <v>11.2</v>
      </c>
      <c r="W133" s="244">
        <v>11.4</v>
      </c>
      <c r="X133" s="244">
        <v>11.4</v>
      </c>
      <c r="Y133" s="244">
        <v>11.6</v>
      </c>
      <c r="Z133" s="244">
        <v>11.6</v>
      </c>
      <c r="AA133" s="244" t="s">
        <v>254</v>
      </c>
      <c r="AB133" s="244" t="s">
        <v>254</v>
      </c>
      <c r="AC133" s="244">
        <v>11.6</v>
      </c>
      <c r="AD133" s="244">
        <v>11.7</v>
      </c>
      <c r="AE133" s="244">
        <v>11.8</v>
      </c>
      <c r="AF133" s="244">
        <v>11.9</v>
      </c>
    </row>
    <row r="134" spans="2:32" s="256" customFormat="1" x14ac:dyDescent="0.25">
      <c r="B134" s="234">
        <v>0.25</v>
      </c>
      <c r="C134" s="244">
        <v>11.3</v>
      </c>
      <c r="D134" s="244">
        <v>11.4</v>
      </c>
      <c r="E134" s="244">
        <v>11.1</v>
      </c>
      <c r="F134" s="244">
        <v>11.2</v>
      </c>
      <c r="G134" s="244">
        <v>11.2</v>
      </c>
      <c r="H134" s="244">
        <v>11.3</v>
      </c>
      <c r="I134" s="244">
        <v>11.1</v>
      </c>
      <c r="J134" s="244">
        <v>11.4</v>
      </c>
      <c r="K134" s="244">
        <v>11.5</v>
      </c>
      <c r="L134" s="244">
        <v>11.3</v>
      </c>
      <c r="M134" s="244" t="s">
        <v>254</v>
      </c>
      <c r="N134" s="244">
        <v>11.1</v>
      </c>
      <c r="O134" s="244">
        <v>11.5</v>
      </c>
      <c r="P134" s="244">
        <v>11.3</v>
      </c>
      <c r="Q134" s="244">
        <v>11.4</v>
      </c>
      <c r="R134" s="244">
        <v>11.4</v>
      </c>
      <c r="S134" s="244">
        <v>11.4</v>
      </c>
      <c r="T134" s="244">
        <v>11.2</v>
      </c>
      <c r="U134" s="244">
        <v>11.3</v>
      </c>
      <c r="V134" s="244">
        <v>11.4</v>
      </c>
      <c r="W134" s="244">
        <v>11.4</v>
      </c>
      <c r="X134" s="244">
        <v>11.4</v>
      </c>
      <c r="Y134" s="244">
        <v>11.7</v>
      </c>
      <c r="Z134" s="244">
        <v>11.6</v>
      </c>
      <c r="AA134" s="244" t="s">
        <v>254</v>
      </c>
      <c r="AB134" s="244">
        <v>11.9</v>
      </c>
      <c r="AC134" s="244">
        <v>11.7</v>
      </c>
      <c r="AD134" s="244">
        <v>11.8</v>
      </c>
      <c r="AE134" s="244">
        <v>11.8</v>
      </c>
      <c r="AF134" s="244">
        <v>11.9</v>
      </c>
    </row>
    <row r="135" spans="2:32" s="256" customFormat="1" x14ac:dyDescent="0.25">
      <c r="B135" s="234">
        <v>0.29166666666666669</v>
      </c>
      <c r="C135" s="244">
        <v>11.4</v>
      </c>
      <c r="D135" s="244">
        <v>11.7</v>
      </c>
      <c r="E135" s="244">
        <v>11.3</v>
      </c>
      <c r="F135" s="244">
        <v>11.4</v>
      </c>
      <c r="G135" s="244">
        <v>11.3</v>
      </c>
      <c r="H135" s="244">
        <v>11.6</v>
      </c>
      <c r="I135" s="244">
        <v>11.2</v>
      </c>
      <c r="J135" s="244">
        <v>11.5</v>
      </c>
      <c r="K135" s="244">
        <v>11.4</v>
      </c>
      <c r="L135" s="244">
        <v>11.2</v>
      </c>
      <c r="M135" s="244" t="s">
        <v>254</v>
      </c>
      <c r="N135" s="244">
        <v>11.4</v>
      </c>
      <c r="O135" s="244">
        <v>11.4</v>
      </c>
      <c r="P135" s="244">
        <v>11.3</v>
      </c>
      <c r="Q135" s="244">
        <v>11.7</v>
      </c>
      <c r="R135" s="244">
        <v>11.4</v>
      </c>
      <c r="S135" s="244">
        <v>11.5</v>
      </c>
      <c r="T135" s="244">
        <v>11.2</v>
      </c>
      <c r="U135" s="244">
        <v>11.3</v>
      </c>
      <c r="V135" s="244">
        <v>11.4</v>
      </c>
      <c r="W135" s="244">
        <v>11.4</v>
      </c>
      <c r="X135" s="244">
        <v>11.6</v>
      </c>
      <c r="Y135" s="244">
        <v>11.7</v>
      </c>
      <c r="Z135" s="244">
        <v>11.7</v>
      </c>
      <c r="AA135" s="244" t="s">
        <v>254</v>
      </c>
      <c r="AB135" s="244">
        <v>12</v>
      </c>
      <c r="AC135" s="244">
        <v>11.8</v>
      </c>
      <c r="AD135" s="244">
        <v>11.7</v>
      </c>
      <c r="AE135" s="244" t="s">
        <v>254</v>
      </c>
      <c r="AF135" s="244">
        <v>11.9</v>
      </c>
    </row>
    <row r="136" spans="2:32" s="256" customFormat="1" x14ac:dyDescent="0.25">
      <c r="B136" s="234">
        <v>0.33333333333333331</v>
      </c>
      <c r="C136" s="244">
        <v>11.4</v>
      </c>
      <c r="D136" s="244">
        <v>11.9</v>
      </c>
      <c r="E136" s="244">
        <v>11.3</v>
      </c>
      <c r="F136" s="244">
        <v>11.4</v>
      </c>
      <c r="G136" s="244">
        <v>11.6</v>
      </c>
      <c r="H136" s="244">
        <v>11.8</v>
      </c>
      <c r="I136" s="244">
        <v>11.3</v>
      </c>
      <c r="J136" s="244">
        <v>11.5</v>
      </c>
      <c r="K136" s="244">
        <v>11.7</v>
      </c>
      <c r="L136" s="244">
        <v>11.3</v>
      </c>
      <c r="M136" s="244" t="s">
        <v>254</v>
      </c>
      <c r="N136" s="244">
        <v>11.6</v>
      </c>
      <c r="O136" s="244">
        <v>11.8</v>
      </c>
      <c r="P136" s="244">
        <v>11.4</v>
      </c>
      <c r="Q136" s="244">
        <v>11.8</v>
      </c>
      <c r="R136" s="244">
        <v>11.4</v>
      </c>
      <c r="S136" s="244">
        <v>11.4</v>
      </c>
      <c r="T136" s="244">
        <v>11.5</v>
      </c>
      <c r="U136" s="244">
        <v>11.4</v>
      </c>
      <c r="V136" s="244">
        <v>11.6</v>
      </c>
      <c r="W136" s="244">
        <v>11.5</v>
      </c>
      <c r="X136" s="244">
        <v>11.6</v>
      </c>
      <c r="Y136" s="244">
        <v>11.8</v>
      </c>
      <c r="Z136" s="244">
        <v>11.8</v>
      </c>
      <c r="AA136" s="244">
        <v>11.8</v>
      </c>
      <c r="AB136" s="244">
        <v>12</v>
      </c>
      <c r="AC136" s="244">
        <v>11.9</v>
      </c>
      <c r="AD136" s="244">
        <v>11.7</v>
      </c>
      <c r="AE136" s="244" t="s">
        <v>254</v>
      </c>
      <c r="AF136" s="244">
        <v>12</v>
      </c>
    </row>
    <row r="137" spans="2:32" s="256" customFormat="1" x14ac:dyDescent="0.25">
      <c r="B137" s="234">
        <v>0.375</v>
      </c>
      <c r="C137" s="244">
        <v>11.5</v>
      </c>
      <c r="D137" s="244">
        <v>11.9</v>
      </c>
      <c r="E137" s="244">
        <v>11.6</v>
      </c>
      <c r="F137" s="244">
        <v>11.7</v>
      </c>
      <c r="G137" s="244">
        <v>11.9</v>
      </c>
      <c r="H137" s="244">
        <v>11.8</v>
      </c>
      <c r="I137" s="244">
        <v>11.4</v>
      </c>
      <c r="J137" s="244">
        <v>11.4</v>
      </c>
      <c r="K137" s="244">
        <v>11.7</v>
      </c>
      <c r="L137" s="244">
        <v>11.4</v>
      </c>
      <c r="M137" s="244" t="s">
        <v>254</v>
      </c>
      <c r="N137" s="244">
        <v>11.6</v>
      </c>
      <c r="O137" s="244">
        <v>11.8</v>
      </c>
      <c r="P137" s="244">
        <v>11.5</v>
      </c>
      <c r="Q137" s="244">
        <v>12</v>
      </c>
      <c r="R137" s="244">
        <v>11.4</v>
      </c>
      <c r="S137" s="244">
        <v>11.4</v>
      </c>
      <c r="T137" s="244">
        <v>11.6</v>
      </c>
      <c r="U137" s="244">
        <v>11.4</v>
      </c>
      <c r="V137" s="244">
        <v>11.6</v>
      </c>
      <c r="W137" s="244">
        <v>11.7</v>
      </c>
      <c r="X137" s="244">
        <v>11.6</v>
      </c>
      <c r="Y137" s="244">
        <v>11.7</v>
      </c>
      <c r="Z137" s="244" t="s">
        <v>254</v>
      </c>
      <c r="AA137" s="244">
        <v>12</v>
      </c>
      <c r="AB137" s="244">
        <v>11.9</v>
      </c>
      <c r="AC137" s="244">
        <v>11.9</v>
      </c>
      <c r="AD137" s="244">
        <v>11.6</v>
      </c>
      <c r="AE137" s="244" t="s">
        <v>254</v>
      </c>
      <c r="AF137" s="244">
        <v>11.9</v>
      </c>
    </row>
    <row r="138" spans="2:32" s="256" customFormat="1" x14ac:dyDescent="0.25">
      <c r="B138" s="234">
        <v>0.41666666666666669</v>
      </c>
      <c r="C138" s="244">
        <v>11.7</v>
      </c>
      <c r="D138" s="244">
        <v>11.9</v>
      </c>
      <c r="E138" s="244">
        <v>11.5</v>
      </c>
      <c r="F138" s="244">
        <v>11.6</v>
      </c>
      <c r="G138" s="244">
        <v>12</v>
      </c>
      <c r="H138" s="244">
        <v>12</v>
      </c>
      <c r="I138" s="244">
        <v>11.5</v>
      </c>
      <c r="J138" s="244">
        <v>11.4</v>
      </c>
      <c r="K138" s="244">
        <v>11.8</v>
      </c>
      <c r="L138" s="244">
        <v>11.4</v>
      </c>
      <c r="M138" s="244">
        <v>11.8</v>
      </c>
      <c r="N138" s="244">
        <v>11.6</v>
      </c>
      <c r="O138" s="244">
        <v>12</v>
      </c>
      <c r="P138" s="244">
        <v>11.5</v>
      </c>
      <c r="Q138" s="244">
        <v>11.9</v>
      </c>
      <c r="R138" s="244">
        <v>11.6</v>
      </c>
      <c r="S138" s="244">
        <v>11.4</v>
      </c>
      <c r="T138" s="244">
        <v>11.7</v>
      </c>
      <c r="U138" s="244">
        <v>11.4</v>
      </c>
      <c r="V138" s="244">
        <v>11.7</v>
      </c>
      <c r="W138" s="244">
        <v>11.6</v>
      </c>
      <c r="X138" s="244">
        <v>11.5</v>
      </c>
      <c r="Y138" s="244">
        <v>11.6</v>
      </c>
      <c r="Z138" s="244" t="s">
        <v>254</v>
      </c>
      <c r="AA138" s="244">
        <v>12</v>
      </c>
      <c r="AB138" s="244">
        <v>11.9</v>
      </c>
      <c r="AC138" s="244">
        <v>12</v>
      </c>
      <c r="AD138" s="244">
        <v>11.6</v>
      </c>
      <c r="AE138" s="244" t="s">
        <v>254</v>
      </c>
      <c r="AF138" s="244">
        <v>11.9</v>
      </c>
    </row>
    <row r="139" spans="2:32" s="256" customFormat="1" x14ac:dyDescent="0.25">
      <c r="B139" s="234">
        <v>0.45833333333333331</v>
      </c>
      <c r="C139" s="244">
        <v>11.6</v>
      </c>
      <c r="D139" s="244">
        <v>11.7</v>
      </c>
      <c r="E139" s="244" t="s">
        <v>254</v>
      </c>
      <c r="F139" s="244">
        <v>11.8</v>
      </c>
      <c r="G139" s="244">
        <v>11.7</v>
      </c>
      <c r="H139" s="244">
        <v>11.6</v>
      </c>
      <c r="I139" s="244">
        <v>11.5</v>
      </c>
      <c r="J139" s="244">
        <v>11.5</v>
      </c>
      <c r="K139" s="244">
        <v>11.7</v>
      </c>
      <c r="L139" s="244">
        <v>11.4</v>
      </c>
      <c r="M139" s="244">
        <v>11.5</v>
      </c>
      <c r="N139" s="244">
        <v>11.5</v>
      </c>
      <c r="O139" s="244">
        <v>11.6</v>
      </c>
      <c r="P139" s="244">
        <v>11.7</v>
      </c>
      <c r="Q139" s="244">
        <v>11.7</v>
      </c>
      <c r="R139" s="244">
        <v>11.5</v>
      </c>
      <c r="S139" s="244">
        <v>11.5</v>
      </c>
      <c r="T139" s="244">
        <v>11.4</v>
      </c>
      <c r="U139" s="244">
        <v>11.5</v>
      </c>
      <c r="V139" s="244">
        <v>11.9</v>
      </c>
      <c r="W139" s="244">
        <v>11.3</v>
      </c>
      <c r="X139" s="244">
        <v>11.6</v>
      </c>
      <c r="Y139" s="244">
        <v>11.6</v>
      </c>
      <c r="Z139" s="244" t="s">
        <v>254</v>
      </c>
      <c r="AA139" s="244">
        <v>11.9</v>
      </c>
      <c r="AB139" s="244">
        <v>11.8</v>
      </c>
      <c r="AC139" s="244">
        <v>11.9</v>
      </c>
      <c r="AD139" s="244">
        <v>11.6</v>
      </c>
      <c r="AE139" s="244" t="s">
        <v>254</v>
      </c>
      <c r="AF139" s="244">
        <v>11.8</v>
      </c>
    </row>
    <row r="140" spans="2:32" s="256" customFormat="1" x14ac:dyDescent="0.25">
      <c r="B140" s="234">
        <v>0.5</v>
      </c>
      <c r="C140" s="244">
        <v>11.5</v>
      </c>
      <c r="D140" s="244">
        <v>11.7</v>
      </c>
      <c r="E140" s="244" t="s">
        <v>254</v>
      </c>
      <c r="F140" s="244">
        <v>11.5</v>
      </c>
      <c r="G140" s="244">
        <v>11.5</v>
      </c>
      <c r="H140" s="244">
        <v>11.6</v>
      </c>
      <c r="I140" s="244">
        <v>11.6</v>
      </c>
      <c r="J140" s="244">
        <v>11.9</v>
      </c>
      <c r="K140" s="244">
        <v>11.8</v>
      </c>
      <c r="L140" s="244">
        <v>11.4</v>
      </c>
      <c r="M140" s="244">
        <v>11.3</v>
      </c>
      <c r="N140" s="244">
        <v>11.6</v>
      </c>
      <c r="O140" s="244">
        <v>11.5</v>
      </c>
      <c r="P140" s="244">
        <v>11.6</v>
      </c>
      <c r="Q140" s="244">
        <v>11.7</v>
      </c>
      <c r="R140" s="244">
        <v>11.5</v>
      </c>
      <c r="S140" s="244">
        <v>11.4</v>
      </c>
      <c r="T140" s="244">
        <v>11.2</v>
      </c>
      <c r="U140" s="244">
        <v>11.6</v>
      </c>
      <c r="V140" s="244">
        <v>11.9</v>
      </c>
      <c r="W140" s="244">
        <v>11</v>
      </c>
      <c r="X140" s="244">
        <v>11.5</v>
      </c>
      <c r="Y140" s="244">
        <v>11.6</v>
      </c>
      <c r="Z140" s="244" t="s">
        <v>254</v>
      </c>
      <c r="AA140" s="244">
        <v>11.7</v>
      </c>
      <c r="AB140" s="244">
        <v>11.9</v>
      </c>
      <c r="AC140" s="244">
        <v>11.9</v>
      </c>
      <c r="AD140" s="244">
        <v>11.7</v>
      </c>
      <c r="AE140" s="244" t="s">
        <v>254</v>
      </c>
      <c r="AF140" s="244" t="s">
        <v>254</v>
      </c>
    </row>
    <row r="141" spans="2:32" s="256" customFormat="1" x14ac:dyDescent="0.25">
      <c r="B141" s="234">
        <v>0.54166666666666663</v>
      </c>
      <c r="C141" s="244">
        <v>11.3</v>
      </c>
      <c r="D141" s="244">
        <v>11.4</v>
      </c>
      <c r="E141" s="244" t="s">
        <v>254</v>
      </c>
      <c r="F141" s="244">
        <v>11.5</v>
      </c>
      <c r="G141" s="244">
        <v>11.3</v>
      </c>
      <c r="H141" s="244">
        <v>11.4</v>
      </c>
      <c r="I141" s="244">
        <v>11.5</v>
      </c>
      <c r="J141" s="244">
        <v>11.8</v>
      </c>
      <c r="K141" s="244">
        <v>12</v>
      </c>
      <c r="L141" s="244">
        <v>11.4</v>
      </c>
      <c r="M141" s="244">
        <v>11.2</v>
      </c>
      <c r="N141" s="244">
        <v>11.4</v>
      </c>
      <c r="O141" s="244">
        <v>11.6</v>
      </c>
      <c r="P141" s="244">
        <v>11.5</v>
      </c>
      <c r="Q141" s="244" t="s">
        <v>254</v>
      </c>
      <c r="R141" s="244">
        <v>11.4</v>
      </c>
      <c r="S141" s="244">
        <v>11.4</v>
      </c>
      <c r="T141" s="244">
        <v>11.2</v>
      </c>
      <c r="U141" s="244">
        <v>11.5</v>
      </c>
      <c r="V141" s="244">
        <v>11.8</v>
      </c>
      <c r="W141" s="244">
        <v>11.1</v>
      </c>
      <c r="X141" s="244">
        <v>11.5</v>
      </c>
      <c r="Y141" s="244">
        <v>11.7</v>
      </c>
      <c r="Z141" s="244">
        <v>11.8</v>
      </c>
      <c r="AA141" s="244">
        <v>11.7</v>
      </c>
      <c r="AB141" s="244">
        <v>11.8</v>
      </c>
      <c r="AC141" s="244">
        <v>11.8</v>
      </c>
      <c r="AD141" s="244">
        <v>11.7</v>
      </c>
      <c r="AE141" s="244" t="s">
        <v>254</v>
      </c>
      <c r="AF141" s="244" t="s">
        <v>254</v>
      </c>
    </row>
    <row r="142" spans="2:32" s="256" customFormat="1" x14ac:dyDescent="0.25">
      <c r="B142" s="234">
        <v>0.58333333333333337</v>
      </c>
      <c r="C142" s="244">
        <v>11.6</v>
      </c>
      <c r="D142" s="244">
        <v>11.4</v>
      </c>
      <c r="E142" s="244">
        <v>11.3</v>
      </c>
      <c r="F142" s="244">
        <v>11.3</v>
      </c>
      <c r="G142" s="244">
        <v>11.2</v>
      </c>
      <c r="H142" s="244">
        <v>11.5</v>
      </c>
      <c r="I142" s="244" t="s">
        <v>254</v>
      </c>
      <c r="J142" s="244">
        <v>11.7</v>
      </c>
      <c r="K142" s="244">
        <v>11.7</v>
      </c>
      <c r="L142" s="244">
        <v>11.5</v>
      </c>
      <c r="M142" s="244">
        <v>11.4</v>
      </c>
      <c r="N142" s="244">
        <v>11.4</v>
      </c>
      <c r="O142" s="244">
        <v>11.5</v>
      </c>
      <c r="P142" s="244">
        <v>11.4</v>
      </c>
      <c r="Q142" s="244" t="s">
        <v>254</v>
      </c>
      <c r="R142" s="244">
        <v>11.5</v>
      </c>
      <c r="S142" s="244">
        <v>11.4</v>
      </c>
      <c r="T142" s="244">
        <v>11.4</v>
      </c>
      <c r="U142" s="244">
        <v>11.5</v>
      </c>
      <c r="V142" s="244">
        <v>11.3</v>
      </c>
      <c r="W142" s="244">
        <v>11.4</v>
      </c>
      <c r="X142" s="244">
        <v>11.4</v>
      </c>
      <c r="Y142" s="244">
        <v>11.6</v>
      </c>
      <c r="Z142" s="244">
        <v>11.8</v>
      </c>
      <c r="AA142" s="244">
        <v>11.6</v>
      </c>
      <c r="AB142" s="244">
        <v>11.8</v>
      </c>
      <c r="AC142" s="244" t="s">
        <v>254</v>
      </c>
      <c r="AD142" s="244">
        <v>11.6</v>
      </c>
      <c r="AE142" s="244">
        <v>11.6</v>
      </c>
      <c r="AF142" s="244" t="s">
        <v>254</v>
      </c>
    </row>
    <row r="143" spans="2:32" s="256" customFormat="1" x14ac:dyDescent="0.25">
      <c r="B143" s="234">
        <v>0.625</v>
      </c>
      <c r="C143" s="244">
        <v>11.6</v>
      </c>
      <c r="D143" s="244">
        <v>11.2</v>
      </c>
      <c r="E143" s="244">
        <v>11.2</v>
      </c>
      <c r="F143" s="244">
        <v>11.4</v>
      </c>
      <c r="G143" s="244">
        <v>11.1</v>
      </c>
      <c r="H143" s="244">
        <v>11.3</v>
      </c>
      <c r="I143" s="244" t="s">
        <v>254</v>
      </c>
      <c r="J143" s="244">
        <v>11.4</v>
      </c>
      <c r="K143" s="244">
        <v>11.8</v>
      </c>
      <c r="L143" s="244">
        <v>11.6</v>
      </c>
      <c r="M143" s="244">
        <v>11.4</v>
      </c>
      <c r="N143" s="244">
        <v>11</v>
      </c>
      <c r="O143" s="244">
        <v>11.5</v>
      </c>
      <c r="P143" s="244">
        <v>11.4</v>
      </c>
      <c r="Q143" s="244" t="s">
        <v>254</v>
      </c>
      <c r="R143" s="244">
        <v>11.4</v>
      </c>
      <c r="S143" s="244">
        <v>11.5</v>
      </c>
      <c r="T143" s="244">
        <v>11.6</v>
      </c>
      <c r="U143" s="244">
        <v>11.6</v>
      </c>
      <c r="V143" s="244">
        <v>11.3</v>
      </c>
      <c r="W143" s="244">
        <v>11.5</v>
      </c>
      <c r="X143" s="244">
        <v>11.4</v>
      </c>
      <c r="Y143" s="244">
        <v>11.5</v>
      </c>
      <c r="Z143" s="244">
        <v>11.7</v>
      </c>
      <c r="AA143" s="244">
        <v>11.7</v>
      </c>
      <c r="AB143" s="244">
        <v>11.7</v>
      </c>
      <c r="AC143" s="244" t="s">
        <v>254</v>
      </c>
      <c r="AD143" s="244">
        <v>11.6</v>
      </c>
      <c r="AE143" s="244">
        <v>11.7</v>
      </c>
      <c r="AF143" s="244" t="s">
        <v>254</v>
      </c>
    </row>
    <row r="144" spans="2:32" s="256" customFormat="1" x14ac:dyDescent="0.25">
      <c r="B144" s="234">
        <v>0.66666666666666663</v>
      </c>
      <c r="C144" s="244">
        <v>11.5</v>
      </c>
      <c r="D144" s="244">
        <v>11.3</v>
      </c>
      <c r="E144" s="244">
        <v>11.2</v>
      </c>
      <c r="F144" s="244">
        <v>11.2</v>
      </c>
      <c r="G144" s="244">
        <v>11</v>
      </c>
      <c r="H144" s="244">
        <v>11.3</v>
      </c>
      <c r="I144" s="244" t="s">
        <v>254</v>
      </c>
      <c r="J144" s="244">
        <v>11.4</v>
      </c>
      <c r="K144" s="244">
        <v>12.1</v>
      </c>
      <c r="L144" s="244">
        <v>11.6</v>
      </c>
      <c r="M144" s="244">
        <v>11.4</v>
      </c>
      <c r="N144" s="244">
        <v>11.1</v>
      </c>
      <c r="O144" s="244">
        <v>11.4</v>
      </c>
      <c r="P144" s="244">
        <v>11.5</v>
      </c>
      <c r="Q144" s="244">
        <v>11.5</v>
      </c>
      <c r="R144" s="244">
        <v>11.4</v>
      </c>
      <c r="S144" s="244">
        <v>11.4</v>
      </c>
      <c r="T144" s="244">
        <v>11.7</v>
      </c>
      <c r="U144" s="244">
        <v>11.9</v>
      </c>
      <c r="V144" s="244">
        <v>11.4</v>
      </c>
      <c r="W144" s="244" t="s">
        <v>254</v>
      </c>
      <c r="X144" s="244">
        <v>11.4</v>
      </c>
      <c r="Y144" s="244">
        <v>11.5</v>
      </c>
      <c r="Z144" s="244">
        <v>11.6</v>
      </c>
      <c r="AA144" s="244">
        <v>11.7</v>
      </c>
      <c r="AB144" s="244">
        <v>11.7</v>
      </c>
      <c r="AC144" s="244" t="s">
        <v>254</v>
      </c>
      <c r="AD144" s="244">
        <v>11.6</v>
      </c>
      <c r="AE144" s="244">
        <v>11.8</v>
      </c>
      <c r="AF144" s="244">
        <v>11.8</v>
      </c>
    </row>
    <row r="145" spans="2:33" s="256" customFormat="1" x14ac:dyDescent="0.25">
      <c r="B145" s="234">
        <v>0.70833333333333337</v>
      </c>
      <c r="C145" s="244">
        <v>11.5</v>
      </c>
      <c r="D145" s="244">
        <v>11.5</v>
      </c>
      <c r="E145" s="244">
        <v>11.4</v>
      </c>
      <c r="F145" s="244">
        <v>11.3</v>
      </c>
      <c r="G145" s="244">
        <v>11.2</v>
      </c>
      <c r="H145" s="244">
        <v>11.5</v>
      </c>
      <c r="I145" s="244">
        <v>11.6</v>
      </c>
      <c r="J145" s="244">
        <v>11.5</v>
      </c>
      <c r="K145" s="244">
        <v>12.1</v>
      </c>
      <c r="L145" s="244">
        <v>11.7</v>
      </c>
      <c r="M145" s="244">
        <v>11.4</v>
      </c>
      <c r="N145" s="244">
        <v>11.2</v>
      </c>
      <c r="O145" s="244">
        <v>11.5</v>
      </c>
      <c r="P145" s="244">
        <v>11.4</v>
      </c>
      <c r="Q145" s="244">
        <v>11.6</v>
      </c>
      <c r="R145" s="244">
        <v>11.3</v>
      </c>
      <c r="S145" s="244">
        <v>11.3</v>
      </c>
      <c r="T145" s="244">
        <v>11.5</v>
      </c>
      <c r="U145" s="244">
        <v>12.1</v>
      </c>
      <c r="V145" s="244">
        <v>11.6</v>
      </c>
      <c r="W145" s="244" t="s">
        <v>254</v>
      </c>
      <c r="X145" s="244">
        <v>11.4</v>
      </c>
      <c r="Y145" s="244">
        <v>11.9</v>
      </c>
      <c r="Z145" s="244">
        <v>11.6</v>
      </c>
      <c r="AA145" s="244">
        <v>11.8</v>
      </c>
      <c r="AB145" s="244">
        <v>11.7</v>
      </c>
      <c r="AC145" s="244">
        <v>11.6</v>
      </c>
      <c r="AD145" s="244">
        <v>11.8</v>
      </c>
      <c r="AE145" s="244" t="s">
        <v>254</v>
      </c>
      <c r="AF145" s="244">
        <v>11.9</v>
      </c>
    </row>
    <row r="146" spans="2:33" s="256" customFormat="1" x14ac:dyDescent="0.25">
      <c r="B146" s="234">
        <v>0.75</v>
      </c>
      <c r="C146" s="244">
        <v>11.8</v>
      </c>
      <c r="D146" s="244">
        <v>11.6</v>
      </c>
      <c r="E146" s="244">
        <v>11.5</v>
      </c>
      <c r="F146" s="244">
        <v>11.2</v>
      </c>
      <c r="G146" s="244">
        <v>11.2</v>
      </c>
      <c r="H146" s="244">
        <v>11.7</v>
      </c>
      <c r="I146" s="244">
        <v>11.6</v>
      </c>
      <c r="J146" s="244">
        <v>11.4</v>
      </c>
      <c r="K146" s="244">
        <v>12.1</v>
      </c>
      <c r="L146" s="244">
        <v>11.6</v>
      </c>
      <c r="M146" s="244">
        <v>11.3</v>
      </c>
      <c r="N146" s="244">
        <v>11.4</v>
      </c>
      <c r="O146" s="244">
        <v>11.6</v>
      </c>
      <c r="P146" s="244">
        <v>11.3</v>
      </c>
      <c r="Q146" s="244">
        <v>11.6</v>
      </c>
      <c r="R146" s="244">
        <v>11.5</v>
      </c>
      <c r="S146" s="244">
        <v>11.3</v>
      </c>
      <c r="T146" s="244">
        <v>11.5</v>
      </c>
      <c r="U146" s="244">
        <v>12</v>
      </c>
      <c r="V146" s="244">
        <v>11.9</v>
      </c>
      <c r="W146" s="244" t="s">
        <v>254</v>
      </c>
      <c r="X146" s="244">
        <v>11.4</v>
      </c>
      <c r="Y146" s="244">
        <v>12.1</v>
      </c>
      <c r="Z146" s="244">
        <v>11.6</v>
      </c>
      <c r="AA146" s="244" t="s">
        <v>254</v>
      </c>
      <c r="AB146" s="244">
        <v>11.6</v>
      </c>
      <c r="AC146" s="244">
        <v>11.7</v>
      </c>
      <c r="AD146" s="244">
        <v>11.8</v>
      </c>
      <c r="AE146" s="244" t="s">
        <v>254</v>
      </c>
      <c r="AF146" s="244">
        <v>11.9</v>
      </c>
    </row>
    <row r="147" spans="2:33" s="256" customFormat="1" x14ac:dyDescent="0.25">
      <c r="B147" s="234">
        <v>0.79166666666666663</v>
      </c>
      <c r="C147" s="244">
        <v>11.8</v>
      </c>
      <c r="D147" s="244">
        <v>11.6</v>
      </c>
      <c r="E147" s="244">
        <v>11.5</v>
      </c>
      <c r="F147" s="244">
        <v>11.3</v>
      </c>
      <c r="G147" s="244">
        <v>11.3</v>
      </c>
      <c r="H147" s="244">
        <v>11.5</v>
      </c>
      <c r="I147" s="244">
        <v>11.7</v>
      </c>
      <c r="J147" s="244">
        <v>11.2</v>
      </c>
      <c r="K147" s="244">
        <v>11.8</v>
      </c>
      <c r="L147" s="244">
        <v>11.6</v>
      </c>
      <c r="M147" s="244">
        <v>11.2</v>
      </c>
      <c r="N147" s="244">
        <v>11.4</v>
      </c>
      <c r="O147" s="244">
        <v>11.8</v>
      </c>
      <c r="P147" s="244">
        <v>11.3</v>
      </c>
      <c r="Q147" s="244">
        <v>11.6</v>
      </c>
      <c r="R147" s="244">
        <v>11.6</v>
      </c>
      <c r="S147" s="244">
        <v>11.6</v>
      </c>
      <c r="T147" s="244">
        <v>11.2</v>
      </c>
      <c r="U147" s="244">
        <v>11.6</v>
      </c>
      <c r="V147" s="244">
        <v>11.9</v>
      </c>
      <c r="W147" s="244">
        <v>11.5</v>
      </c>
      <c r="X147" s="244">
        <v>11.5</v>
      </c>
      <c r="Y147" s="244">
        <v>12.2</v>
      </c>
      <c r="Z147" s="244">
        <v>11.6</v>
      </c>
      <c r="AA147" s="244" t="s">
        <v>254</v>
      </c>
      <c r="AB147" s="244">
        <v>11.5</v>
      </c>
      <c r="AC147" s="244">
        <v>11.8</v>
      </c>
      <c r="AD147" s="244">
        <v>11.7</v>
      </c>
      <c r="AE147" s="244" t="s">
        <v>254</v>
      </c>
      <c r="AF147" s="244">
        <v>11.8</v>
      </c>
    </row>
    <row r="148" spans="2:33" s="256" customFormat="1" x14ac:dyDescent="0.25">
      <c r="B148" s="234">
        <v>0.83333333333333337</v>
      </c>
      <c r="C148" s="244">
        <v>11.6</v>
      </c>
      <c r="D148" s="244">
        <v>11.4</v>
      </c>
      <c r="E148" s="244">
        <v>11.5</v>
      </c>
      <c r="F148" s="244">
        <v>11.3</v>
      </c>
      <c r="G148" s="244">
        <v>11.2</v>
      </c>
      <c r="H148" s="244">
        <v>11.2</v>
      </c>
      <c r="I148" s="244">
        <v>11.7</v>
      </c>
      <c r="J148" s="244">
        <v>11.1</v>
      </c>
      <c r="K148" s="244">
        <v>11.9</v>
      </c>
      <c r="L148" s="244">
        <v>11.3</v>
      </c>
      <c r="M148" s="244">
        <v>11.7</v>
      </c>
      <c r="N148" s="244">
        <v>11.4</v>
      </c>
      <c r="O148" s="244" t="s">
        <v>254</v>
      </c>
      <c r="P148" s="244">
        <v>11.3</v>
      </c>
      <c r="Q148" s="244">
        <v>11.6</v>
      </c>
      <c r="R148" s="244">
        <v>11.6</v>
      </c>
      <c r="S148" s="244">
        <v>11.4</v>
      </c>
      <c r="T148" s="244">
        <v>11.2</v>
      </c>
      <c r="U148" s="244">
        <v>11.5</v>
      </c>
      <c r="V148" s="244">
        <v>12</v>
      </c>
      <c r="W148" s="244">
        <v>11.5</v>
      </c>
      <c r="X148" s="244">
        <v>11.6</v>
      </c>
      <c r="Y148" s="244">
        <v>11.9</v>
      </c>
      <c r="Z148" s="244">
        <v>11.7</v>
      </c>
      <c r="AA148" s="244" t="s">
        <v>254</v>
      </c>
      <c r="AB148" s="244" t="s">
        <v>254</v>
      </c>
      <c r="AC148" s="244">
        <v>11.7</v>
      </c>
      <c r="AD148" s="244">
        <v>11.5</v>
      </c>
      <c r="AE148" s="244" t="s">
        <v>254</v>
      </c>
      <c r="AF148" s="244">
        <v>11.9</v>
      </c>
    </row>
    <row r="149" spans="2:33" s="256" customFormat="1" x14ac:dyDescent="0.25">
      <c r="B149" s="234">
        <v>0.875</v>
      </c>
      <c r="C149" s="244">
        <v>11.5</v>
      </c>
      <c r="D149" s="244">
        <v>11.3</v>
      </c>
      <c r="E149" s="244">
        <v>11.3</v>
      </c>
      <c r="F149" s="244">
        <v>11.5</v>
      </c>
      <c r="G149" s="244">
        <v>11.2</v>
      </c>
      <c r="H149" s="244">
        <v>11</v>
      </c>
      <c r="I149" s="244">
        <v>11.6</v>
      </c>
      <c r="J149" s="244">
        <v>11.1</v>
      </c>
      <c r="K149" s="244">
        <v>11.6</v>
      </c>
      <c r="L149" s="244">
        <v>11.3</v>
      </c>
      <c r="M149" s="244">
        <v>11.9</v>
      </c>
      <c r="N149" s="244">
        <v>11.4</v>
      </c>
      <c r="O149" s="244" t="s">
        <v>254</v>
      </c>
      <c r="P149" s="244">
        <v>11.5</v>
      </c>
      <c r="Q149" s="244">
        <v>11.5</v>
      </c>
      <c r="R149" s="244">
        <v>11.6</v>
      </c>
      <c r="S149" s="244">
        <v>11.4</v>
      </c>
      <c r="T149" s="244">
        <v>11.2</v>
      </c>
      <c r="U149" s="244">
        <v>11.4</v>
      </c>
      <c r="V149" s="244">
        <v>11.7</v>
      </c>
      <c r="W149" s="244">
        <v>11.6</v>
      </c>
      <c r="X149" s="244">
        <v>11.6</v>
      </c>
      <c r="Y149" s="244">
        <v>11.8</v>
      </c>
      <c r="Z149" s="244">
        <v>11.7</v>
      </c>
      <c r="AA149" s="244">
        <v>11.7</v>
      </c>
      <c r="AB149" s="244" t="s">
        <v>254</v>
      </c>
      <c r="AC149" s="244">
        <v>11.6</v>
      </c>
      <c r="AD149" s="244">
        <v>11.4</v>
      </c>
      <c r="AE149" s="244" t="s">
        <v>254</v>
      </c>
      <c r="AF149" s="244">
        <v>11.9</v>
      </c>
    </row>
    <row r="150" spans="2:33" s="256" customFormat="1" x14ac:dyDescent="0.25">
      <c r="B150" s="234">
        <v>0.91666666666666663</v>
      </c>
      <c r="C150" s="244">
        <v>11.5</v>
      </c>
      <c r="D150" s="244">
        <v>11.3</v>
      </c>
      <c r="E150" s="244">
        <v>11.2</v>
      </c>
      <c r="F150" s="244">
        <v>11.4</v>
      </c>
      <c r="G150" s="244">
        <v>11.2</v>
      </c>
      <c r="H150" s="244">
        <v>11.3</v>
      </c>
      <c r="I150" s="244">
        <v>11.7</v>
      </c>
      <c r="J150" s="244">
        <v>11.3</v>
      </c>
      <c r="K150" s="244">
        <v>11.5</v>
      </c>
      <c r="L150" s="244">
        <v>11.3</v>
      </c>
      <c r="M150" s="244">
        <v>11.9</v>
      </c>
      <c r="N150" s="244">
        <v>11.4</v>
      </c>
      <c r="O150" s="244" t="s">
        <v>254</v>
      </c>
      <c r="P150" s="244" t="s">
        <v>254</v>
      </c>
      <c r="Q150" s="244">
        <v>11.5</v>
      </c>
      <c r="R150" s="244">
        <v>11.5</v>
      </c>
      <c r="S150" s="244">
        <v>11.1</v>
      </c>
      <c r="T150" s="244">
        <v>11.3</v>
      </c>
      <c r="U150" s="244">
        <v>11.4</v>
      </c>
      <c r="V150" s="244">
        <v>11.7</v>
      </c>
      <c r="W150" s="244">
        <v>11.5</v>
      </c>
      <c r="X150" s="244">
        <v>11.7</v>
      </c>
      <c r="Y150" s="244">
        <v>11.7</v>
      </c>
      <c r="Z150" s="244">
        <v>11.7</v>
      </c>
      <c r="AA150" s="244">
        <v>11.7</v>
      </c>
      <c r="AB150" s="244" t="s">
        <v>254</v>
      </c>
      <c r="AC150" s="244">
        <v>11.5</v>
      </c>
      <c r="AD150" s="244">
        <v>11.5</v>
      </c>
      <c r="AE150" s="244" t="s">
        <v>254</v>
      </c>
      <c r="AF150" s="244">
        <v>11.9</v>
      </c>
    </row>
    <row r="151" spans="2:33" s="256" customFormat="1" x14ac:dyDescent="0.25">
      <c r="B151" s="234">
        <v>0.95833333333333337</v>
      </c>
      <c r="C151" s="244">
        <v>11.5</v>
      </c>
      <c r="D151" s="244">
        <v>11.6</v>
      </c>
      <c r="E151" s="244">
        <v>11</v>
      </c>
      <c r="F151" s="244">
        <v>11.4</v>
      </c>
      <c r="G151" s="244">
        <v>11</v>
      </c>
      <c r="H151" s="244">
        <v>11.4</v>
      </c>
      <c r="I151" s="244">
        <v>11.7</v>
      </c>
      <c r="J151" s="244">
        <v>11.3</v>
      </c>
      <c r="K151" s="244">
        <v>11.6</v>
      </c>
      <c r="L151" s="244">
        <v>11.4</v>
      </c>
      <c r="M151" s="244">
        <v>11.3</v>
      </c>
      <c r="N151" s="244">
        <v>11.5</v>
      </c>
      <c r="O151" s="244">
        <v>11.4</v>
      </c>
      <c r="P151" s="244" t="s">
        <v>254</v>
      </c>
      <c r="Q151" s="244">
        <v>11.3</v>
      </c>
      <c r="R151" s="244">
        <v>11.6</v>
      </c>
      <c r="S151" s="244">
        <v>11</v>
      </c>
      <c r="T151" s="244">
        <v>11.2</v>
      </c>
      <c r="U151" s="244">
        <v>11.7</v>
      </c>
      <c r="V151" s="244">
        <v>11.5</v>
      </c>
      <c r="W151" s="244" t="s">
        <v>254</v>
      </c>
      <c r="X151" s="244">
        <v>11.8</v>
      </c>
      <c r="Y151" s="244">
        <v>11.7</v>
      </c>
      <c r="Z151" s="244">
        <v>11.7</v>
      </c>
      <c r="AA151" s="244">
        <v>11.6</v>
      </c>
      <c r="AB151" s="244" t="s">
        <v>254</v>
      </c>
      <c r="AC151" s="244">
        <v>11.6</v>
      </c>
      <c r="AD151" s="244">
        <v>11.6</v>
      </c>
      <c r="AE151" s="244">
        <v>11.9</v>
      </c>
      <c r="AF151" s="244">
        <v>11.9</v>
      </c>
    </row>
    <row r="152" spans="2:33" s="245" customFormat="1" ht="13.5" customHeight="1" x14ac:dyDescent="0.3">
      <c r="B152" s="259" t="s">
        <v>257</v>
      </c>
      <c r="C152" s="176"/>
      <c r="D152" s="176"/>
      <c r="E152" s="176"/>
      <c r="F152" s="176"/>
      <c r="G152" s="176"/>
      <c r="H152" s="176"/>
      <c r="I152" s="176"/>
      <c r="J152" s="176"/>
      <c r="K152" s="176"/>
      <c r="L152" s="259"/>
      <c r="M152" s="259"/>
      <c r="N152" s="259"/>
      <c r="O152" s="259"/>
      <c r="P152" s="259"/>
      <c r="Q152" s="259"/>
      <c r="R152" s="259"/>
      <c r="S152" s="259"/>
      <c r="T152" s="259"/>
      <c r="U152" s="259"/>
      <c r="V152" s="259"/>
      <c r="W152" s="259"/>
      <c r="X152" s="259"/>
      <c r="Y152" s="259"/>
      <c r="Z152" s="259"/>
      <c r="AA152" s="259"/>
      <c r="AB152" s="259"/>
      <c r="AC152" s="259"/>
      <c r="AD152" s="259"/>
      <c r="AE152" s="259"/>
      <c r="AF152" s="259"/>
    </row>
    <row r="153" spans="2:33" s="245" customFormat="1" x14ac:dyDescent="0.3"/>
    <row r="154" spans="2:33" s="245" customFormat="1" ht="15.75" customHeight="1" x14ac:dyDescent="0.3"/>
    <row r="155" spans="2:33" s="245" customFormat="1" ht="15.75" customHeight="1" x14ac:dyDescent="0.3">
      <c r="B155" s="417"/>
      <c r="C155" s="417"/>
      <c r="D155" s="417"/>
      <c r="E155" s="417"/>
      <c r="F155" s="422" t="s">
        <v>350</v>
      </c>
      <c r="G155" s="422"/>
      <c r="H155" s="422"/>
      <c r="I155" s="422"/>
      <c r="J155" s="422"/>
      <c r="K155" s="422"/>
      <c r="L155" s="422"/>
      <c r="M155" s="422"/>
      <c r="N155" s="422"/>
      <c r="O155" s="422"/>
      <c r="P155" s="422"/>
      <c r="Q155" s="422"/>
      <c r="R155" s="422"/>
      <c r="S155" s="422"/>
      <c r="T155" s="422"/>
      <c r="U155" s="422"/>
      <c r="V155" s="422"/>
      <c r="W155" s="422"/>
      <c r="X155" s="422"/>
      <c r="Y155" s="422"/>
      <c r="Z155" s="422"/>
      <c r="AA155" s="422"/>
      <c r="AB155" s="422"/>
      <c r="AC155" s="422"/>
      <c r="AD155" s="422"/>
      <c r="AE155" s="422"/>
      <c r="AF155" s="422"/>
      <c r="AG155" s="422"/>
    </row>
    <row r="156" spans="2:33" s="245" customFormat="1" ht="15.75" customHeight="1" x14ac:dyDescent="0.3">
      <c r="B156" s="417"/>
      <c r="C156" s="417"/>
      <c r="D156" s="417"/>
      <c r="E156" s="417"/>
      <c r="F156" s="422"/>
      <c r="G156" s="422"/>
      <c r="H156" s="422"/>
      <c r="I156" s="422"/>
      <c r="J156" s="422"/>
      <c r="K156" s="422"/>
      <c r="L156" s="422"/>
      <c r="M156" s="422"/>
      <c r="N156" s="422"/>
      <c r="O156" s="422"/>
      <c r="P156" s="422"/>
      <c r="Q156" s="422"/>
      <c r="R156" s="422"/>
      <c r="S156" s="422"/>
      <c r="T156" s="422"/>
      <c r="U156" s="422"/>
      <c r="V156" s="422"/>
      <c r="W156" s="422"/>
      <c r="X156" s="422"/>
      <c r="Y156" s="422"/>
      <c r="Z156" s="422"/>
      <c r="AA156" s="422"/>
      <c r="AB156" s="422"/>
      <c r="AC156" s="422"/>
      <c r="AD156" s="422"/>
      <c r="AE156" s="422"/>
      <c r="AF156" s="422"/>
      <c r="AG156" s="422"/>
    </row>
    <row r="157" spans="2:33" s="245" customFormat="1" ht="15.75" customHeight="1" x14ac:dyDescent="0.3">
      <c r="B157" s="417"/>
      <c r="C157" s="417"/>
      <c r="D157" s="417"/>
      <c r="E157" s="417"/>
      <c r="F157" s="422"/>
      <c r="G157" s="422"/>
      <c r="H157" s="422"/>
      <c r="I157" s="422"/>
      <c r="J157" s="422"/>
      <c r="K157" s="422"/>
      <c r="L157" s="422"/>
      <c r="M157" s="422"/>
      <c r="N157" s="422"/>
      <c r="O157" s="422"/>
      <c r="P157" s="422"/>
      <c r="Q157" s="422"/>
      <c r="R157" s="422"/>
      <c r="S157" s="422"/>
      <c r="T157" s="422"/>
      <c r="U157" s="422"/>
      <c r="V157" s="422"/>
      <c r="W157" s="422"/>
      <c r="X157" s="422"/>
      <c r="Y157" s="422"/>
      <c r="Z157" s="422"/>
      <c r="AA157" s="422"/>
      <c r="AB157" s="422"/>
      <c r="AC157" s="422"/>
      <c r="AD157" s="422"/>
      <c r="AE157" s="422"/>
      <c r="AF157" s="422"/>
      <c r="AG157" s="422"/>
    </row>
    <row r="158" spans="2:33" s="245" customFormat="1" ht="11.25" customHeight="1" x14ac:dyDescent="0.3">
      <c r="B158" s="246"/>
      <c r="C158" s="246"/>
      <c r="D158" s="246"/>
      <c r="E158" s="246"/>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row>
    <row r="159" spans="2:33" s="245" customFormat="1" ht="24" customHeight="1" x14ac:dyDescent="0.3">
      <c r="B159" s="248" t="s">
        <v>171</v>
      </c>
      <c r="C159" s="248"/>
      <c r="D159" s="248"/>
      <c r="E159" s="248"/>
      <c r="F159" s="428" t="s">
        <v>265</v>
      </c>
      <c r="G159" s="428"/>
      <c r="H159" s="428"/>
      <c r="I159" s="428"/>
      <c r="J159" s="428"/>
      <c r="K159" s="428"/>
      <c r="L159" s="428"/>
      <c r="M159" s="428"/>
      <c r="N159" s="428"/>
      <c r="O159" s="428"/>
      <c r="P159" s="428"/>
      <c r="Q159" s="428"/>
      <c r="R159" s="428"/>
      <c r="S159" s="428"/>
      <c r="T159" s="428"/>
      <c r="U159" s="428"/>
      <c r="V159" s="428"/>
      <c r="W159" s="428"/>
      <c r="X159" s="428"/>
      <c r="Y159" s="428"/>
      <c r="Z159" s="428"/>
      <c r="AA159" s="428"/>
      <c r="AB159" s="428"/>
      <c r="AC159" s="428"/>
      <c r="AD159" s="428"/>
      <c r="AE159" s="428"/>
      <c r="AF159" s="428"/>
      <c r="AG159" s="428"/>
    </row>
    <row r="160" spans="2:33" s="245" customFormat="1" ht="7.5" customHeight="1" x14ac:dyDescent="0.3">
      <c r="B160" s="251"/>
      <c r="C160" s="251"/>
      <c r="D160" s="251"/>
      <c r="E160" s="251"/>
      <c r="F160" s="252"/>
      <c r="G160" s="252"/>
      <c r="H160" s="252"/>
      <c r="I160" s="252"/>
      <c r="J160" s="252"/>
      <c r="K160" s="252"/>
      <c r="L160" s="252"/>
      <c r="M160" s="252"/>
      <c r="N160" s="252"/>
      <c r="O160" s="252"/>
      <c r="P160" s="252"/>
      <c r="Q160" s="252"/>
      <c r="R160" s="252"/>
      <c r="S160" s="252"/>
      <c r="T160" s="252"/>
      <c r="U160" s="252"/>
      <c r="V160" s="252"/>
      <c r="W160" s="252"/>
      <c r="X160" s="252"/>
      <c r="Y160" s="252"/>
      <c r="Z160" s="252"/>
      <c r="AA160" s="252"/>
      <c r="AB160" s="252"/>
      <c r="AC160" s="252"/>
      <c r="AD160" s="252"/>
      <c r="AE160" s="252"/>
      <c r="AF160" s="252"/>
      <c r="AG160" s="252"/>
    </row>
    <row r="161" spans="2:33" s="245" customFormat="1" ht="15.75" customHeight="1" x14ac:dyDescent="0.3">
      <c r="B161" s="127" t="s">
        <v>174</v>
      </c>
      <c r="C161" s="248"/>
      <c r="D161" s="248"/>
      <c r="E161" s="248"/>
      <c r="F161" s="249" t="s">
        <v>210</v>
      </c>
      <c r="G161" s="253"/>
      <c r="H161" s="253"/>
      <c r="I161" s="253"/>
      <c r="J161" s="253"/>
      <c r="K161" s="253"/>
      <c r="L161" s="253"/>
      <c r="M161" s="253"/>
      <c r="N161" s="253"/>
      <c r="O161" s="253"/>
      <c r="P161" s="253"/>
      <c r="Q161" s="127" t="s">
        <v>243</v>
      </c>
      <c r="R161" s="248"/>
      <c r="S161" s="248"/>
      <c r="T161" s="248"/>
      <c r="U161" s="248"/>
      <c r="V161" s="254" t="s">
        <v>260</v>
      </c>
      <c r="W161" s="253"/>
      <c r="X161" s="253"/>
      <c r="Y161" s="253"/>
      <c r="Z161" s="253"/>
      <c r="AA161" s="253"/>
      <c r="AB161" s="253"/>
      <c r="AC161" s="253"/>
      <c r="AD161" s="253"/>
      <c r="AE161" s="253"/>
      <c r="AF161" s="253"/>
      <c r="AG161" s="253"/>
    </row>
    <row r="162" spans="2:33" s="245" customFormat="1" ht="11.25" customHeight="1" x14ac:dyDescent="0.3">
      <c r="B162" s="266"/>
      <c r="C162" s="266"/>
      <c r="D162" s="266"/>
      <c r="E162" s="266"/>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row>
    <row r="163" spans="2:33" s="245" customFormat="1" ht="29.4" customHeight="1" x14ac:dyDescent="0.3">
      <c r="B163" s="128" t="s">
        <v>173</v>
      </c>
      <c r="C163" s="128">
        <v>1</v>
      </c>
      <c r="D163" s="128">
        <v>2</v>
      </c>
      <c r="E163" s="128">
        <v>3</v>
      </c>
      <c r="F163" s="128">
        <v>4</v>
      </c>
      <c r="G163" s="128">
        <v>5</v>
      </c>
      <c r="H163" s="128">
        <v>6</v>
      </c>
      <c r="I163" s="128">
        <v>7</v>
      </c>
      <c r="J163" s="128">
        <v>8</v>
      </c>
      <c r="K163" s="128">
        <v>9</v>
      </c>
      <c r="L163" s="128">
        <v>10</v>
      </c>
      <c r="M163" s="128">
        <v>11</v>
      </c>
      <c r="N163" s="128">
        <v>12</v>
      </c>
      <c r="O163" s="128">
        <v>13</v>
      </c>
      <c r="P163" s="128">
        <v>14</v>
      </c>
      <c r="Q163" s="128">
        <v>15</v>
      </c>
      <c r="R163" s="128">
        <v>16</v>
      </c>
      <c r="S163" s="128">
        <v>17</v>
      </c>
      <c r="T163" s="128">
        <v>18</v>
      </c>
      <c r="U163" s="128">
        <v>19</v>
      </c>
      <c r="V163" s="128">
        <v>20</v>
      </c>
      <c r="W163" s="128">
        <v>21</v>
      </c>
      <c r="X163" s="128">
        <v>22</v>
      </c>
      <c r="Y163" s="128">
        <v>23</v>
      </c>
      <c r="Z163" s="128">
        <v>24</v>
      </c>
      <c r="AA163" s="128">
        <v>25</v>
      </c>
      <c r="AB163" s="128">
        <v>26</v>
      </c>
      <c r="AC163" s="128">
        <v>27</v>
      </c>
      <c r="AD163" s="128">
        <v>28</v>
      </c>
      <c r="AE163" s="128">
        <v>29</v>
      </c>
      <c r="AF163" s="128">
        <v>30</v>
      </c>
      <c r="AG163" s="128">
        <v>31</v>
      </c>
    </row>
    <row r="164" spans="2:33" s="256" customFormat="1" x14ac:dyDescent="0.25">
      <c r="B164" s="234">
        <v>0</v>
      </c>
      <c r="C164" s="244">
        <v>11.89</v>
      </c>
      <c r="D164" s="244">
        <v>11.7</v>
      </c>
      <c r="E164" s="244">
        <v>11.65</v>
      </c>
      <c r="F164" s="244">
        <v>11.79</v>
      </c>
      <c r="G164" s="244">
        <v>12.07</v>
      </c>
      <c r="H164" s="244">
        <v>11.7</v>
      </c>
      <c r="I164" s="244">
        <v>11.89</v>
      </c>
      <c r="J164" s="244">
        <v>11.91</v>
      </c>
      <c r="K164" s="244">
        <v>12.07</v>
      </c>
      <c r="L164" s="244">
        <v>12.09</v>
      </c>
      <c r="M164" s="244">
        <v>12.02</v>
      </c>
      <c r="N164" s="244">
        <v>11.95</v>
      </c>
      <c r="O164" s="244">
        <v>11.95</v>
      </c>
      <c r="P164" s="244">
        <v>12.15</v>
      </c>
      <c r="Q164" s="244">
        <v>12.15</v>
      </c>
      <c r="R164" s="244">
        <v>12.14</v>
      </c>
      <c r="S164" s="244">
        <v>12.23</v>
      </c>
      <c r="T164" s="244">
        <v>12.16</v>
      </c>
      <c r="U164" s="244">
        <v>12.35</v>
      </c>
      <c r="V164" s="244">
        <v>12.78</v>
      </c>
      <c r="W164" s="244">
        <v>12.29</v>
      </c>
      <c r="X164" s="244">
        <v>12.24</v>
      </c>
      <c r="Y164" s="244">
        <v>12.42</v>
      </c>
      <c r="Z164" s="244">
        <v>12.25</v>
      </c>
      <c r="AA164" s="244">
        <v>12.09</v>
      </c>
      <c r="AB164" s="244">
        <v>12.31</v>
      </c>
      <c r="AC164" s="244">
        <v>12.14</v>
      </c>
      <c r="AD164" s="244">
        <v>12.26</v>
      </c>
      <c r="AE164" s="244">
        <v>12.08</v>
      </c>
      <c r="AF164" s="244">
        <v>12.39</v>
      </c>
      <c r="AG164" s="244">
        <v>12.31</v>
      </c>
    </row>
    <row r="165" spans="2:33" s="256" customFormat="1" x14ac:dyDescent="0.25">
      <c r="B165" s="234">
        <v>4.1666666666666664E-2</v>
      </c>
      <c r="C165" s="244">
        <v>11.89</v>
      </c>
      <c r="D165" s="244">
        <v>11.65</v>
      </c>
      <c r="E165" s="244">
        <v>11.76</v>
      </c>
      <c r="F165" s="244">
        <v>11.71</v>
      </c>
      <c r="G165" s="244">
        <v>12.08</v>
      </c>
      <c r="H165" s="244">
        <v>11.76</v>
      </c>
      <c r="I165" s="244">
        <v>11.86</v>
      </c>
      <c r="J165" s="244">
        <v>11.95</v>
      </c>
      <c r="K165" s="244">
        <v>11.99</v>
      </c>
      <c r="L165" s="244">
        <v>11.99</v>
      </c>
      <c r="M165" s="244">
        <v>12.02</v>
      </c>
      <c r="N165" s="244">
        <v>12</v>
      </c>
      <c r="O165" s="244">
        <v>11.96</v>
      </c>
      <c r="P165" s="244">
        <v>12.1</v>
      </c>
      <c r="Q165" s="244">
        <v>12.05</v>
      </c>
      <c r="R165" s="244">
        <v>12.21</v>
      </c>
      <c r="S165" s="244">
        <v>12.23</v>
      </c>
      <c r="T165" s="244">
        <v>12.28</v>
      </c>
      <c r="U165" s="244">
        <v>12.09</v>
      </c>
      <c r="V165" s="244">
        <v>12.74</v>
      </c>
      <c r="W165" s="244">
        <v>12.37</v>
      </c>
      <c r="X165" s="244">
        <v>12.29</v>
      </c>
      <c r="Y165" s="244">
        <v>12.43</v>
      </c>
      <c r="Z165" s="244">
        <v>12.25</v>
      </c>
      <c r="AA165" s="244">
        <v>12.08</v>
      </c>
      <c r="AB165" s="244">
        <v>12.47</v>
      </c>
      <c r="AC165" s="244">
        <v>12.12</v>
      </c>
      <c r="AD165" s="244">
        <v>12.21</v>
      </c>
      <c r="AE165" s="244">
        <v>12.1</v>
      </c>
      <c r="AF165" s="244">
        <v>12.5</v>
      </c>
      <c r="AG165" s="267" t="s">
        <v>266</v>
      </c>
    </row>
    <row r="166" spans="2:33" s="256" customFormat="1" x14ac:dyDescent="0.25">
      <c r="B166" s="234">
        <v>8.3333333333333329E-2</v>
      </c>
      <c r="C166" s="244">
        <v>11.77</v>
      </c>
      <c r="D166" s="244">
        <v>11.62</v>
      </c>
      <c r="E166" s="244">
        <v>11.82</v>
      </c>
      <c r="F166" s="244">
        <v>11.72</v>
      </c>
      <c r="G166" s="244">
        <v>12.063333333333333</v>
      </c>
      <c r="H166" s="244">
        <v>11.78</v>
      </c>
      <c r="I166" s="244">
        <v>11.85</v>
      </c>
      <c r="J166" s="244">
        <v>12</v>
      </c>
      <c r="K166" s="244">
        <v>12</v>
      </c>
      <c r="L166" s="244">
        <v>12.02</v>
      </c>
      <c r="M166" s="244">
        <v>12.04</v>
      </c>
      <c r="N166" s="244">
        <v>12.02</v>
      </c>
      <c r="O166" s="244">
        <v>11.87</v>
      </c>
      <c r="P166" s="244">
        <v>12.03</v>
      </c>
      <c r="Q166" s="244">
        <v>12.1</v>
      </c>
      <c r="R166" s="244">
        <v>12.14</v>
      </c>
      <c r="S166" s="244">
        <v>12.23</v>
      </c>
      <c r="T166" s="244">
        <v>12.23</v>
      </c>
      <c r="U166" s="244">
        <v>12.12</v>
      </c>
      <c r="V166" s="244">
        <v>12.79</v>
      </c>
      <c r="W166" s="244">
        <v>12.38</v>
      </c>
      <c r="X166" s="244">
        <v>12.31</v>
      </c>
      <c r="Y166" s="244">
        <v>12.29</v>
      </c>
      <c r="Z166" s="244">
        <v>12.25</v>
      </c>
      <c r="AA166" s="244">
        <v>12.2</v>
      </c>
      <c r="AB166" s="244">
        <v>12.51</v>
      </c>
      <c r="AC166" s="244">
        <v>12.12</v>
      </c>
      <c r="AD166" s="244">
        <v>12.15</v>
      </c>
      <c r="AE166" s="244">
        <v>12.1</v>
      </c>
      <c r="AF166" s="244">
        <v>12.5</v>
      </c>
      <c r="AG166" s="244" t="s">
        <v>254</v>
      </c>
    </row>
    <row r="167" spans="2:33" s="256" customFormat="1" x14ac:dyDescent="0.25">
      <c r="B167" s="234">
        <v>0.125</v>
      </c>
      <c r="C167" s="244">
        <v>11.77</v>
      </c>
      <c r="D167" s="244">
        <v>11.61</v>
      </c>
      <c r="E167" s="244">
        <v>11.77</v>
      </c>
      <c r="F167" s="244">
        <v>11.79</v>
      </c>
      <c r="G167" s="244">
        <v>12.036666666666667</v>
      </c>
      <c r="H167" s="244">
        <v>11.75</v>
      </c>
      <c r="I167" s="244">
        <v>11.92</v>
      </c>
      <c r="J167" s="244">
        <v>11.99</v>
      </c>
      <c r="K167" s="244">
        <v>11.99</v>
      </c>
      <c r="L167" s="244">
        <v>12.03</v>
      </c>
      <c r="M167" s="244">
        <v>12.1</v>
      </c>
      <c r="N167" s="244">
        <v>12.01</v>
      </c>
      <c r="O167" s="244">
        <v>11.84</v>
      </c>
      <c r="P167" s="244">
        <v>12.02</v>
      </c>
      <c r="Q167" s="244">
        <v>12.08</v>
      </c>
      <c r="R167" s="244">
        <v>12.1</v>
      </c>
      <c r="S167" s="244">
        <v>12.2</v>
      </c>
      <c r="T167" s="244">
        <v>12.14</v>
      </c>
      <c r="U167" s="244">
        <v>12.17</v>
      </c>
      <c r="V167" s="244">
        <v>12.58</v>
      </c>
      <c r="W167" s="244">
        <v>12.4</v>
      </c>
      <c r="X167" s="244">
        <v>12.3</v>
      </c>
      <c r="Y167" s="244">
        <v>12.2</v>
      </c>
      <c r="Z167" s="244">
        <v>12.28</v>
      </c>
      <c r="AA167" s="244">
        <v>12.26</v>
      </c>
      <c r="AB167" s="244">
        <v>12.47</v>
      </c>
      <c r="AC167" s="244">
        <v>12.13</v>
      </c>
      <c r="AD167" s="244">
        <v>12.14</v>
      </c>
      <c r="AE167" s="244">
        <v>12.21</v>
      </c>
      <c r="AF167" s="244">
        <v>12.48</v>
      </c>
      <c r="AG167" s="244" t="s">
        <v>254</v>
      </c>
    </row>
    <row r="168" spans="2:33" s="256" customFormat="1" x14ac:dyDescent="0.25">
      <c r="B168" s="234">
        <v>0.16666666666666666</v>
      </c>
      <c r="C168" s="244">
        <v>11.8</v>
      </c>
      <c r="D168" s="244">
        <v>11.69</v>
      </c>
      <c r="E168" s="244">
        <v>11.72</v>
      </c>
      <c r="F168" s="244">
        <v>11.82</v>
      </c>
      <c r="G168" s="244">
        <v>12.073333333333332</v>
      </c>
      <c r="H168" s="244">
        <v>11.7</v>
      </c>
      <c r="I168" s="244">
        <v>11.88</v>
      </c>
      <c r="J168" s="244">
        <v>11.96</v>
      </c>
      <c r="K168" s="244">
        <v>12.04</v>
      </c>
      <c r="L168" s="268" t="s">
        <v>266</v>
      </c>
      <c r="M168" s="244">
        <v>12.01</v>
      </c>
      <c r="N168" s="244">
        <v>11.96</v>
      </c>
      <c r="O168" s="244">
        <v>11.89</v>
      </c>
      <c r="P168" s="244">
        <v>12.03</v>
      </c>
      <c r="Q168" s="244">
        <v>12.14</v>
      </c>
      <c r="R168" s="244">
        <v>12.12</v>
      </c>
      <c r="S168" s="244">
        <v>12.25</v>
      </c>
      <c r="T168" s="244">
        <v>12.08</v>
      </c>
      <c r="U168" s="244">
        <v>12.25</v>
      </c>
      <c r="V168" s="244">
        <v>12.44</v>
      </c>
      <c r="W168" s="244">
        <v>12.25</v>
      </c>
      <c r="X168" s="244">
        <v>12.29</v>
      </c>
      <c r="Y168" s="244">
        <v>12.16</v>
      </c>
      <c r="Z168" s="244">
        <v>12.31</v>
      </c>
      <c r="AA168" s="244">
        <v>12.25</v>
      </c>
      <c r="AB168" s="244">
        <v>12.37</v>
      </c>
      <c r="AC168" s="244">
        <v>12.15</v>
      </c>
      <c r="AD168" s="244">
        <v>12.17</v>
      </c>
      <c r="AE168" s="244">
        <v>12.23</v>
      </c>
      <c r="AF168" s="244">
        <v>12.48</v>
      </c>
      <c r="AG168" s="244">
        <v>12.24</v>
      </c>
    </row>
    <row r="169" spans="2:33" s="256" customFormat="1" x14ac:dyDescent="0.25">
      <c r="B169" s="234">
        <v>0.20833333333333334</v>
      </c>
      <c r="C169" s="244">
        <v>11.8</v>
      </c>
      <c r="D169" s="244">
        <v>11.72</v>
      </c>
      <c r="E169" s="244">
        <v>11.74</v>
      </c>
      <c r="F169" s="244">
        <v>11.88</v>
      </c>
      <c r="G169" s="244">
        <v>12.036666666666667</v>
      </c>
      <c r="H169" s="244">
        <v>11.76</v>
      </c>
      <c r="I169" s="244">
        <v>11.95</v>
      </c>
      <c r="J169" s="244">
        <v>12</v>
      </c>
      <c r="K169" s="244">
        <v>12.07</v>
      </c>
      <c r="L169" s="244" t="s">
        <v>254</v>
      </c>
      <c r="M169" s="244">
        <v>11.96</v>
      </c>
      <c r="N169" s="244">
        <v>11.96</v>
      </c>
      <c r="O169" s="244">
        <v>12.03</v>
      </c>
      <c r="P169" s="244">
        <v>12.04</v>
      </c>
      <c r="Q169" s="244">
        <v>12.19</v>
      </c>
      <c r="R169" s="244">
        <v>12.24</v>
      </c>
      <c r="S169" s="244">
        <v>12.2</v>
      </c>
      <c r="T169" s="244">
        <v>12.1</v>
      </c>
      <c r="U169" s="244">
        <v>12.31</v>
      </c>
      <c r="V169" s="244">
        <v>12.3</v>
      </c>
      <c r="W169" s="244">
        <v>12.14</v>
      </c>
      <c r="X169" s="244">
        <v>12.26</v>
      </c>
      <c r="Y169" s="244">
        <v>12.13</v>
      </c>
      <c r="Z169" s="244">
        <v>12.32</v>
      </c>
      <c r="AA169" s="244">
        <v>12.2</v>
      </c>
      <c r="AB169" s="244">
        <v>12.3</v>
      </c>
      <c r="AC169" s="244">
        <v>12.22</v>
      </c>
      <c r="AD169" s="244">
        <v>12.26</v>
      </c>
      <c r="AE169" s="244">
        <v>12.41</v>
      </c>
      <c r="AF169" s="244">
        <v>12.45</v>
      </c>
      <c r="AG169" s="244">
        <v>12.25</v>
      </c>
    </row>
    <row r="170" spans="2:33" s="256" customFormat="1" x14ac:dyDescent="0.25">
      <c r="B170" s="234">
        <v>0.25</v>
      </c>
      <c r="C170" s="244">
        <v>11.91</v>
      </c>
      <c r="D170" s="244">
        <v>11.86</v>
      </c>
      <c r="E170" s="244">
        <v>11.8</v>
      </c>
      <c r="F170" s="244">
        <v>11.88</v>
      </c>
      <c r="G170" s="244">
        <v>12.086666666666666</v>
      </c>
      <c r="H170" s="244">
        <v>11.85</v>
      </c>
      <c r="I170" s="244">
        <v>12.03</v>
      </c>
      <c r="J170" s="244">
        <v>12.18</v>
      </c>
      <c r="K170" s="244">
        <v>12.08</v>
      </c>
      <c r="L170" s="244" t="s">
        <v>254</v>
      </c>
      <c r="M170" s="244">
        <v>11.86</v>
      </c>
      <c r="N170" s="244">
        <v>11.93</v>
      </c>
      <c r="O170" s="244">
        <v>12.16</v>
      </c>
      <c r="P170" s="244">
        <v>12.09</v>
      </c>
      <c r="Q170" s="244">
        <v>12.24</v>
      </c>
      <c r="R170" s="244">
        <v>12.32</v>
      </c>
      <c r="S170" s="244">
        <v>12.2</v>
      </c>
      <c r="T170" s="244">
        <v>12.13</v>
      </c>
      <c r="U170" s="244">
        <v>12.31</v>
      </c>
      <c r="V170" s="244">
        <v>12.22</v>
      </c>
      <c r="W170" s="244">
        <v>12.12</v>
      </c>
      <c r="X170" s="244">
        <v>12.3</v>
      </c>
      <c r="Y170" s="244">
        <v>12.17</v>
      </c>
      <c r="Z170" s="244">
        <v>12.31</v>
      </c>
      <c r="AA170" s="244">
        <v>12.31</v>
      </c>
      <c r="AB170" s="244">
        <v>12.43</v>
      </c>
      <c r="AC170" s="244">
        <v>12.29</v>
      </c>
      <c r="AD170" s="244">
        <v>12.39</v>
      </c>
      <c r="AE170" s="244">
        <v>13.07</v>
      </c>
      <c r="AF170" s="244">
        <v>12.52</v>
      </c>
      <c r="AG170" s="244">
        <v>12.38</v>
      </c>
    </row>
    <row r="171" spans="2:33" s="256" customFormat="1" x14ac:dyDescent="0.25">
      <c r="B171" s="234">
        <v>0.29166666666666669</v>
      </c>
      <c r="C171" s="244">
        <v>11.88</v>
      </c>
      <c r="D171" s="244">
        <v>11.91</v>
      </c>
      <c r="E171" s="244">
        <v>11.83</v>
      </c>
      <c r="F171" s="244">
        <v>11.89</v>
      </c>
      <c r="G171" s="244">
        <v>11.99</v>
      </c>
      <c r="H171" s="244">
        <v>11.95</v>
      </c>
      <c r="I171" s="244">
        <v>12.17</v>
      </c>
      <c r="J171" s="244">
        <v>12.24</v>
      </c>
      <c r="K171" s="244">
        <v>12.1</v>
      </c>
      <c r="L171" s="244">
        <v>12.16</v>
      </c>
      <c r="M171" s="244">
        <v>11.89</v>
      </c>
      <c r="N171" s="244">
        <v>12.03</v>
      </c>
      <c r="O171" s="244">
        <v>12.28</v>
      </c>
      <c r="P171" s="244">
        <v>12.16</v>
      </c>
      <c r="Q171" s="244">
        <v>12.29</v>
      </c>
      <c r="R171" s="244">
        <v>12.44</v>
      </c>
      <c r="S171" s="244">
        <v>12.3</v>
      </c>
      <c r="T171" s="244">
        <v>12.19</v>
      </c>
      <c r="U171" s="244">
        <v>12.47</v>
      </c>
      <c r="V171" s="244">
        <v>12.32</v>
      </c>
      <c r="W171" s="244">
        <v>12.27</v>
      </c>
      <c r="X171" s="244">
        <v>12.38</v>
      </c>
      <c r="Y171" s="244">
        <v>12.27</v>
      </c>
      <c r="Z171" s="244">
        <v>12.38</v>
      </c>
      <c r="AA171" s="244">
        <v>12.76</v>
      </c>
      <c r="AB171" s="244">
        <v>12.56</v>
      </c>
      <c r="AC171" s="244">
        <v>12.32</v>
      </c>
      <c r="AD171" s="244">
        <v>12.53</v>
      </c>
      <c r="AE171" s="244">
        <v>14.18</v>
      </c>
      <c r="AF171" s="244">
        <v>12.52</v>
      </c>
      <c r="AG171" s="244">
        <v>12.58</v>
      </c>
    </row>
    <row r="172" spans="2:33" s="256" customFormat="1" x14ac:dyDescent="0.25">
      <c r="B172" s="234">
        <v>0.33333333333333331</v>
      </c>
      <c r="C172" s="244">
        <v>12.02</v>
      </c>
      <c r="D172" s="244">
        <v>12</v>
      </c>
      <c r="E172" s="244">
        <v>11.81</v>
      </c>
      <c r="F172" s="244">
        <v>11.89</v>
      </c>
      <c r="G172" s="244">
        <v>12.113333333333332</v>
      </c>
      <c r="H172" s="244">
        <v>11.9</v>
      </c>
      <c r="I172" s="244">
        <v>12.2</v>
      </c>
      <c r="J172" s="244">
        <v>12.39</v>
      </c>
      <c r="K172" s="244">
        <v>12.19</v>
      </c>
      <c r="L172" s="244">
        <v>12.17</v>
      </c>
      <c r="M172" s="244">
        <v>11.93</v>
      </c>
      <c r="N172" s="244">
        <v>12.22</v>
      </c>
      <c r="O172" s="244">
        <v>12.22</v>
      </c>
      <c r="P172" s="244">
        <v>12.2</v>
      </c>
      <c r="Q172" s="244">
        <v>12.37</v>
      </c>
      <c r="R172" s="244">
        <v>12.45</v>
      </c>
      <c r="S172" s="244">
        <v>12.37</v>
      </c>
      <c r="T172" s="244">
        <v>12.25</v>
      </c>
      <c r="U172" s="244">
        <v>12.55</v>
      </c>
      <c r="V172" s="244">
        <v>12.44</v>
      </c>
      <c r="W172" s="244">
        <v>12.53</v>
      </c>
      <c r="X172" s="244">
        <v>12.46</v>
      </c>
      <c r="Y172" s="244">
        <v>12.35</v>
      </c>
      <c r="Z172" s="244">
        <v>12.48</v>
      </c>
      <c r="AA172" s="244">
        <v>13.29</v>
      </c>
      <c r="AB172" s="244">
        <v>12.85</v>
      </c>
      <c r="AC172" s="244">
        <v>12.4</v>
      </c>
      <c r="AD172" s="244">
        <v>12.58</v>
      </c>
      <c r="AE172" s="244">
        <v>14.94</v>
      </c>
      <c r="AF172" s="244">
        <v>12.54</v>
      </c>
      <c r="AG172" s="244">
        <v>12.79</v>
      </c>
    </row>
    <row r="173" spans="2:33" s="256" customFormat="1" x14ac:dyDescent="0.25">
      <c r="B173" s="234">
        <v>0.375</v>
      </c>
      <c r="C173" s="244">
        <v>12.02</v>
      </c>
      <c r="D173" s="244">
        <v>11.96</v>
      </c>
      <c r="E173" s="244">
        <v>11.78</v>
      </c>
      <c r="F173" s="244">
        <v>11.92</v>
      </c>
      <c r="G173" s="244">
        <v>12.113333333333332</v>
      </c>
      <c r="H173" s="244">
        <v>11.9</v>
      </c>
      <c r="I173" s="244">
        <v>12.19</v>
      </c>
      <c r="J173" s="244">
        <v>12.33</v>
      </c>
      <c r="K173" s="244">
        <v>12.27</v>
      </c>
      <c r="L173" s="244">
        <v>12.03</v>
      </c>
      <c r="M173" s="244">
        <v>11.99</v>
      </c>
      <c r="N173" s="244">
        <v>12.55</v>
      </c>
      <c r="O173" s="244">
        <v>12.18</v>
      </c>
      <c r="P173" s="244">
        <v>12.31</v>
      </c>
      <c r="Q173" s="244">
        <v>12.45</v>
      </c>
      <c r="R173" s="244">
        <v>12.49</v>
      </c>
      <c r="S173" s="244">
        <v>12.37</v>
      </c>
      <c r="T173" s="244">
        <v>12.34</v>
      </c>
      <c r="U173" s="244">
        <v>12.61</v>
      </c>
      <c r="V173" s="244">
        <v>12.6</v>
      </c>
      <c r="W173" s="244">
        <v>12.66</v>
      </c>
      <c r="X173" s="244">
        <v>12.49</v>
      </c>
      <c r="Y173" s="244">
        <v>12.42</v>
      </c>
      <c r="Z173" s="244">
        <v>12.55</v>
      </c>
      <c r="AA173" s="244">
        <v>13.67</v>
      </c>
      <c r="AB173" s="244">
        <v>12.88</v>
      </c>
      <c r="AC173" s="244">
        <v>12.45</v>
      </c>
      <c r="AD173" s="244">
        <v>12.72</v>
      </c>
      <c r="AE173" s="244">
        <v>14.41</v>
      </c>
      <c r="AF173" s="244">
        <v>12.63</v>
      </c>
      <c r="AG173" s="244">
        <v>12.81</v>
      </c>
    </row>
    <row r="174" spans="2:33" s="256" customFormat="1" x14ac:dyDescent="0.25">
      <c r="B174" s="234">
        <v>0.41666666666666669</v>
      </c>
      <c r="C174" s="244">
        <v>12.08</v>
      </c>
      <c r="D174" s="244">
        <v>11.93</v>
      </c>
      <c r="E174" s="244">
        <v>11.84</v>
      </c>
      <c r="F174" s="244" t="s">
        <v>249</v>
      </c>
      <c r="G174" s="244">
        <v>12.12</v>
      </c>
      <c r="H174" s="244">
        <v>12.01</v>
      </c>
      <c r="I174" s="244">
        <v>12.13</v>
      </c>
      <c r="J174" s="244">
        <v>12.37</v>
      </c>
      <c r="K174" s="244">
        <v>12.29</v>
      </c>
      <c r="L174" s="244">
        <v>12.12</v>
      </c>
      <c r="M174" s="244">
        <v>12.11</v>
      </c>
      <c r="N174" s="244">
        <v>12.51</v>
      </c>
      <c r="O174" s="244">
        <v>12.16</v>
      </c>
      <c r="P174" s="244">
        <v>12.43</v>
      </c>
      <c r="Q174" s="244">
        <v>12.45</v>
      </c>
      <c r="R174" s="244">
        <v>12.42</v>
      </c>
      <c r="S174" s="244">
        <v>12.25</v>
      </c>
      <c r="T174" s="244">
        <v>12.41</v>
      </c>
      <c r="U174" s="244">
        <v>12.5</v>
      </c>
      <c r="V174" s="244">
        <v>12.56</v>
      </c>
      <c r="W174" s="244">
        <v>12.67</v>
      </c>
      <c r="X174" s="244">
        <v>12.49</v>
      </c>
      <c r="Y174" s="244">
        <v>12.34</v>
      </c>
      <c r="Z174" s="244">
        <v>12.51</v>
      </c>
      <c r="AA174" s="244">
        <v>13.66</v>
      </c>
      <c r="AB174" s="244">
        <v>12.88</v>
      </c>
      <c r="AC174" s="244">
        <v>12.5</v>
      </c>
      <c r="AD174" s="244">
        <v>12.69</v>
      </c>
      <c r="AE174" s="244">
        <v>13.58</v>
      </c>
      <c r="AF174" s="244">
        <v>12.64</v>
      </c>
      <c r="AG174" s="244">
        <v>12.85</v>
      </c>
    </row>
    <row r="175" spans="2:33" s="256" customFormat="1" x14ac:dyDescent="0.25">
      <c r="B175" s="234">
        <v>0.45833333333333331</v>
      </c>
      <c r="C175" s="244">
        <v>12.01</v>
      </c>
      <c r="D175" s="244">
        <v>12.04</v>
      </c>
      <c r="E175" s="244">
        <v>11.89</v>
      </c>
      <c r="F175" s="244" t="s">
        <v>254</v>
      </c>
      <c r="G175" s="244" t="s">
        <v>261</v>
      </c>
      <c r="H175" s="244">
        <v>12.2</v>
      </c>
      <c r="I175" s="244">
        <v>12.09</v>
      </c>
      <c r="J175" s="244">
        <v>12.24</v>
      </c>
      <c r="K175" s="244">
        <v>12.32</v>
      </c>
      <c r="L175" s="244">
        <v>12.67</v>
      </c>
      <c r="M175" s="244">
        <v>12.33</v>
      </c>
      <c r="N175" s="244">
        <v>12.52</v>
      </c>
      <c r="O175" s="244">
        <v>12.16</v>
      </c>
      <c r="P175" s="244">
        <v>12.55</v>
      </c>
      <c r="Q175" s="244">
        <v>12.45</v>
      </c>
      <c r="R175" s="244">
        <v>12.41</v>
      </c>
      <c r="S175" s="244">
        <v>12.29</v>
      </c>
      <c r="T175" s="244">
        <v>12.46</v>
      </c>
      <c r="U175" s="244">
        <v>12.51</v>
      </c>
      <c r="V175" s="244">
        <v>12.67</v>
      </c>
      <c r="W175" s="244">
        <v>12.48</v>
      </c>
      <c r="X175" s="244">
        <v>12.46</v>
      </c>
      <c r="Y175" s="244">
        <v>12.51</v>
      </c>
      <c r="Z175" s="244">
        <v>12.48</v>
      </c>
      <c r="AA175" s="244">
        <v>13.42</v>
      </c>
      <c r="AB175" s="244">
        <v>12.74</v>
      </c>
      <c r="AC175" s="244">
        <v>12.39</v>
      </c>
      <c r="AD175" s="244">
        <v>12.84</v>
      </c>
      <c r="AE175" s="244">
        <v>13</v>
      </c>
      <c r="AF175" s="244">
        <v>12.65</v>
      </c>
      <c r="AG175" s="244">
        <v>12.72</v>
      </c>
    </row>
    <row r="176" spans="2:33" s="256" customFormat="1" x14ac:dyDescent="0.25">
      <c r="B176" s="234">
        <v>0.5</v>
      </c>
      <c r="C176" s="244">
        <v>11.96</v>
      </c>
      <c r="D176" s="244">
        <v>12.1</v>
      </c>
      <c r="E176" s="244">
        <v>12.04</v>
      </c>
      <c r="F176" s="244" t="s">
        <v>254</v>
      </c>
      <c r="G176" s="244" t="s">
        <v>254</v>
      </c>
      <c r="H176" s="244">
        <v>12.27</v>
      </c>
      <c r="I176" s="244">
        <v>12.13</v>
      </c>
      <c r="J176" s="244">
        <v>12.2</v>
      </c>
      <c r="K176" s="244">
        <v>12.29</v>
      </c>
      <c r="L176" s="244">
        <v>13.5</v>
      </c>
      <c r="M176" s="244">
        <v>12.38</v>
      </c>
      <c r="N176" s="244">
        <v>12.35</v>
      </c>
      <c r="O176" s="244">
        <v>12.15</v>
      </c>
      <c r="P176" s="244">
        <v>12.52</v>
      </c>
      <c r="Q176" s="244">
        <v>12.44</v>
      </c>
      <c r="R176" s="244">
        <v>12.37</v>
      </c>
      <c r="S176" s="244">
        <v>12.44</v>
      </c>
      <c r="T176" s="244">
        <v>12.39</v>
      </c>
      <c r="U176" s="244">
        <v>12.45</v>
      </c>
      <c r="V176" s="244">
        <v>12.64</v>
      </c>
      <c r="W176" s="244">
        <v>12.36</v>
      </c>
      <c r="X176" s="244">
        <v>12.36</v>
      </c>
      <c r="Y176" s="244">
        <v>12.61</v>
      </c>
      <c r="Z176" s="244">
        <v>12.45</v>
      </c>
      <c r="AA176" s="244">
        <v>13.26</v>
      </c>
      <c r="AB176" s="244">
        <v>12.58</v>
      </c>
      <c r="AC176" s="244">
        <v>12.34</v>
      </c>
      <c r="AD176" s="244">
        <v>12.62</v>
      </c>
      <c r="AE176" s="244">
        <v>12.91</v>
      </c>
      <c r="AF176" s="244">
        <v>12.53</v>
      </c>
      <c r="AG176" s="244">
        <v>12.62</v>
      </c>
    </row>
    <row r="177" spans="2:33" s="256" customFormat="1" x14ac:dyDescent="0.25">
      <c r="B177" s="234">
        <v>0.54166666666666663</v>
      </c>
      <c r="C177" s="244">
        <v>11.9</v>
      </c>
      <c r="D177" s="244">
        <v>12.11</v>
      </c>
      <c r="E177" s="244">
        <v>11.96</v>
      </c>
      <c r="F177" s="244">
        <v>11.963333333333333</v>
      </c>
      <c r="G177" s="244" t="s">
        <v>254</v>
      </c>
      <c r="H177" s="244">
        <v>12.21</v>
      </c>
      <c r="I177" s="244">
        <v>12.18</v>
      </c>
      <c r="J177" s="244">
        <v>12.14</v>
      </c>
      <c r="K177" s="244">
        <v>12.18</v>
      </c>
      <c r="L177" s="244">
        <v>16.16</v>
      </c>
      <c r="M177" s="244">
        <v>12.32</v>
      </c>
      <c r="N177" s="244">
        <v>12.44</v>
      </c>
      <c r="O177" s="244">
        <v>12</v>
      </c>
      <c r="P177" s="244">
        <v>12.42</v>
      </c>
      <c r="Q177" s="244">
        <v>12.44</v>
      </c>
      <c r="R177" s="244">
        <v>12.36</v>
      </c>
      <c r="S177" s="244">
        <v>12.4</v>
      </c>
      <c r="T177" s="244">
        <v>12.32</v>
      </c>
      <c r="U177" s="244">
        <v>12.42</v>
      </c>
      <c r="V177" s="244">
        <v>12.57</v>
      </c>
      <c r="W177" s="244">
        <v>12.29</v>
      </c>
      <c r="X177" s="244">
        <v>12.33</v>
      </c>
      <c r="Y177" s="244">
        <v>12.72</v>
      </c>
      <c r="Z177" s="244">
        <v>12.4</v>
      </c>
      <c r="AA177" s="244">
        <v>13</v>
      </c>
      <c r="AB177" s="244">
        <v>12.44</v>
      </c>
      <c r="AC177" s="244">
        <v>12.23</v>
      </c>
      <c r="AD177" s="244">
        <v>12.64</v>
      </c>
      <c r="AE177" s="244">
        <v>12.68</v>
      </c>
      <c r="AF177" s="244">
        <v>12.55</v>
      </c>
      <c r="AG177" s="244">
        <v>12.4</v>
      </c>
    </row>
    <row r="178" spans="2:33" s="256" customFormat="1" x14ac:dyDescent="0.25">
      <c r="B178" s="234">
        <v>0.58333333333333337</v>
      </c>
      <c r="C178" s="244">
        <v>11.88</v>
      </c>
      <c r="D178" s="244">
        <v>11.89</v>
      </c>
      <c r="E178" s="244">
        <v>12.01</v>
      </c>
      <c r="F178" s="244">
        <v>11.893333333333333</v>
      </c>
      <c r="G178" s="244">
        <v>11.84</v>
      </c>
      <c r="H178" s="244">
        <v>12.02</v>
      </c>
      <c r="I178" s="244">
        <v>12.19</v>
      </c>
      <c r="J178" s="244">
        <v>12.15</v>
      </c>
      <c r="K178" s="244">
        <v>11.96</v>
      </c>
      <c r="L178" s="244">
        <v>15.7</v>
      </c>
      <c r="M178" s="244">
        <v>12.09</v>
      </c>
      <c r="N178" s="244">
        <v>12.31</v>
      </c>
      <c r="O178" s="244">
        <v>12.01</v>
      </c>
      <c r="P178" s="244">
        <v>12.24</v>
      </c>
      <c r="Q178" s="244">
        <v>12.35</v>
      </c>
      <c r="R178" s="244">
        <v>12.36</v>
      </c>
      <c r="S178" s="244">
        <v>12.3</v>
      </c>
      <c r="T178" s="244">
        <v>12.23</v>
      </c>
      <c r="U178" s="244">
        <v>12.34</v>
      </c>
      <c r="V178" s="244">
        <v>12.31</v>
      </c>
      <c r="W178" s="244">
        <v>12.31</v>
      </c>
      <c r="X178" s="244">
        <v>12.32</v>
      </c>
      <c r="Y178" s="244">
        <v>12.57</v>
      </c>
      <c r="Z178" s="244">
        <v>12.36</v>
      </c>
      <c r="AA178" s="244">
        <v>12.84</v>
      </c>
      <c r="AB178" s="244">
        <v>12.3</v>
      </c>
      <c r="AC178" s="244">
        <v>12.26</v>
      </c>
      <c r="AD178" s="244">
        <v>12.47</v>
      </c>
      <c r="AE178" s="244">
        <v>12.43</v>
      </c>
      <c r="AF178" s="244">
        <v>12.57</v>
      </c>
      <c r="AG178" s="244">
        <v>12.33</v>
      </c>
    </row>
    <row r="179" spans="2:33" s="256" customFormat="1" x14ac:dyDescent="0.25">
      <c r="B179" s="234">
        <v>0.625</v>
      </c>
      <c r="C179" s="244">
        <v>11.86</v>
      </c>
      <c r="D179" s="244">
        <v>11.74</v>
      </c>
      <c r="E179" s="244">
        <v>11.94</v>
      </c>
      <c r="F179" s="244">
        <v>11.893333333333336</v>
      </c>
      <c r="G179" s="244">
        <v>11.84</v>
      </c>
      <c r="H179" s="244">
        <v>11.88</v>
      </c>
      <c r="I179" s="244">
        <v>12.09</v>
      </c>
      <c r="J179" s="244">
        <v>12.04</v>
      </c>
      <c r="K179" s="244">
        <v>11.98</v>
      </c>
      <c r="L179" s="244">
        <v>14.89</v>
      </c>
      <c r="M179" s="244">
        <v>12.06</v>
      </c>
      <c r="N179" s="244">
        <v>12.25</v>
      </c>
      <c r="O179" s="244">
        <v>12.07</v>
      </c>
      <c r="P179" s="244">
        <v>12.24</v>
      </c>
      <c r="Q179" s="244">
        <v>12.33</v>
      </c>
      <c r="R179" s="244">
        <v>12.3</v>
      </c>
      <c r="S179" s="244">
        <v>12.16</v>
      </c>
      <c r="T179" s="244">
        <v>12.26</v>
      </c>
      <c r="U179" s="244">
        <v>12.46</v>
      </c>
      <c r="V179" s="244">
        <v>12.26</v>
      </c>
      <c r="W179" s="244">
        <v>12.35</v>
      </c>
      <c r="X179" s="244">
        <v>12.39</v>
      </c>
      <c r="Y179" s="244">
        <v>12.47</v>
      </c>
      <c r="Z179" s="244">
        <v>12.31</v>
      </c>
      <c r="AA179" s="244">
        <v>12.76</v>
      </c>
      <c r="AB179" s="244">
        <v>12.28</v>
      </c>
      <c r="AC179" s="244">
        <v>12.23</v>
      </c>
      <c r="AD179" s="244">
        <v>12.5</v>
      </c>
      <c r="AE179" s="244">
        <v>12.32</v>
      </c>
      <c r="AF179" s="244">
        <v>12.55</v>
      </c>
      <c r="AG179" s="244">
        <v>12.39</v>
      </c>
    </row>
    <row r="180" spans="2:33" s="256" customFormat="1" x14ac:dyDescent="0.25">
      <c r="B180" s="234">
        <v>0.66666666666666663</v>
      </c>
      <c r="C180" s="244">
        <v>11.87</v>
      </c>
      <c r="D180" s="244">
        <v>11.69</v>
      </c>
      <c r="E180" s="244">
        <v>11.96</v>
      </c>
      <c r="F180" s="244">
        <v>11.816666666666668</v>
      </c>
      <c r="G180" s="244">
        <v>11.81</v>
      </c>
      <c r="H180" s="244">
        <v>11.94</v>
      </c>
      <c r="I180" s="244">
        <v>12.01</v>
      </c>
      <c r="J180" s="244">
        <v>11.98</v>
      </c>
      <c r="K180" s="244">
        <v>12.05</v>
      </c>
      <c r="L180" s="244">
        <v>12.1</v>
      </c>
      <c r="M180" s="244">
        <v>12.06</v>
      </c>
      <c r="N180" s="244">
        <v>12.12</v>
      </c>
      <c r="O180" s="244">
        <v>12.1</v>
      </c>
      <c r="P180" s="244">
        <v>12.17</v>
      </c>
      <c r="Q180" s="244">
        <v>12.28</v>
      </c>
      <c r="R180" s="244">
        <v>12.26</v>
      </c>
      <c r="S180" s="244">
        <v>12.14</v>
      </c>
      <c r="T180" s="244">
        <v>12.24</v>
      </c>
      <c r="U180" s="244">
        <v>12.46</v>
      </c>
      <c r="V180" s="244">
        <v>12.33</v>
      </c>
      <c r="W180" s="244">
        <v>12.38</v>
      </c>
      <c r="X180" s="244">
        <v>12.36</v>
      </c>
      <c r="Y180" s="244">
        <v>12.36</v>
      </c>
      <c r="Z180" s="244">
        <v>12.33</v>
      </c>
      <c r="AA180" s="244">
        <v>12.81</v>
      </c>
      <c r="AB180" s="244">
        <v>12.19</v>
      </c>
      <c r="AC180" s="244">
        <v>12.2</v>
      </c>
      <c r="AD180" s="244">
        <v>12.39</v>
      </c>
      <c r="AE180" s="244">
        <v>12.36</v>
      </c>
      <c r="AF180" s="244">
        <v>12.38</v>
      </c>
      <c r="AG180" s="244">
        <v>12.43</v>
      </c>
    </row>
    <row r="181" spans="2:33" s="256" customFormat="1" x14ac:dyDescent="0.25">
      <c r="B181" s="234">
        <v>0.70833333333333337</v>
      </c>
      <c r="C181" s="244">
        <v>11.91</v>
      </c>
      <c r="D181" s="244">
        <v>11.76</v>
      </c>
      <c r="E181" s="244">
        <v>11.91</v>
      </c>
      <c r="F181" s="244">
        <v>11.866666666666667</v>
      </c>
      <c r="G181" s="244">
        <v>11.81</v>
      </c>
      <c r="H181" s="244">
        <v>12.1</v>
      </c>
      <c r="I181" s="244">
        <v>11.98</v>
      </c>
      <c r="J181" s="244">
        <v>12.09</v>
      </c>
      <c r="K181" s="244">
        <v>12.13</v>
      </c>
      <c r="L181" s="244">
        <v>12.09</v>
      </c>
      <c r="M181" s="244">
        <v>12.04</v>
      </c>
      <c r="N181" s="244">
        <v>12.17</v>
      </c>
      <c r="O181" s="244">
        <v>12.1</v>
      </c>
      <c r="P181" s="244">
        <v>12.22</v>
      </c>
      <c r="Q181" s="244">
        <v>12.22</v>
      </c>
      <c r="R181" s="244">
        <v>12.17</v>
      </c>
      <c r="S181" s="244">
        <v>12.16</v>
      </c>
      <c r="T181" s="244">
        <v>12.27</v>
      </c>
      <c r="U181" s="244">
        <v>12.46</v>
      </c>
      <c r="V181" s="244">
        <v>12.52</v>
      </c>
      <c r="W181" s="244">
        <v>12.39</v>
      </c>
      <c r="X181" s="244">
        <v>12.44</v>
      </c>
      <c r="Y181" s="244">
        <v>12.36</v>
      </c>
      <c r="Z181" s="244">
        <v>12.35</v>
      </c>
      <c r="AA181" s="244">
        <v>12.83</v>
      </c>
      <c r="AB181" s="244">
        <v>12.17</v>
      </c>
      <c r="AC181" s="244">
        <v>12.12</v>
      </c>
      <c r="AD181" s="244">
        <v>12.36</v>
      </c>
      <c r="AE181" s="244">
        <v>12.36</v>
      </c>
      <c r="AF181" s="244">
        <v>12.29</v>
      </c>
      <c r="AG181" s="244">
        <v>12.46</v>
      </c>
    </row>
    <row r="182" spans="2:33" s="256" customFormat="1" x14ac:dyDescent="0.25">
      <c r="B182" s="234">
        <v>0.75</v>
      </c>
      <c r="C182" s="244">
        <v>11.93</v>
      </c>
      <c r="D182" s="244">
        <v>11.82</v>
      </c>
      <c r="E182" s="244">
        <v>11.9</v>
      </c>
      <c r="F182" s="244">
        <v>11.876666666666667</v>
      </c>
      <c r="G182" s="244">
        <v>11.82</v>
      </c>
      <c r="H182" s="244">
        <v>12.14</v>
      </c>
      <c r="I182" s="244">
        <v>11.92</v>
      </c>
      <c r="J182" s="244">
        <v>12.16</v>
      </c>
      <c r="K182" s="244">
        <v>12.11</v>
      </c>
      <c r="L182" s="244">
        <v>12.13</v>
      </c>
      <c r="M182" s="244">
        <v>12.1</v>
      </c>
      <c r="N182" s="244">
        <v>12.17</v>
      </c>
      <c r="O182" s="244">
        <v>12.01</v>
      </c>
      <c r="P182" s="244">
        <v>12.12</v>
      </c>
      <c r="Q182" s="244">
        <v>12.19</v>
      </c>
      <c r="R182" s="244">
        <v>12.16</v>
      </c>
      <c r="S182" s="244">
        <v>12.21</v>
      </c>
      <c r="T182" s="244">
        <v>12.22</v>
      </c>
      <c r="U182" s="244">
        <v>12.32</v>
      </c>
      <c r="V182" s="244">
        <v>12.67</v>
      </c>
      <c r="W182" s="244">
        <v>12.36</v>
      </c>
      <c r="X182" s="244">
        <v>12.56</v>
      </c>
      <c r="Y182" s="244">
        <v>12.29</v>
      </c>
      <c r="Z182" s="244">
        <v>12.37</v>
      </c>
      <c r="AA182" s="244">
        <v>12.74</v>
      </c>
      <c r="AB182" s="244">
        <v>12.09</v>
      </c>
      <c r="AC182" s="244">
        <v>12.13</v>
      </c>
      <c r="AD182" s="244">
        <v>12.26</v>
      </c>
      <c r="AE182" s="244">
        <v>12.48</v>
      </c>
      <c r="AF182" s="244">
        <v>12.3</v>
      </c>
      <c r="AG182" s="244">
        <v>12.38</v>
      </c>
    </row>
    <row r="183" spans="2:33" s="256" customFormat="1" x14ac:dyDescent="0.25">
      <c r="B183" s="234">
        <v>0.79166666666666663</v>
      </c>
      <c r="C183" s="244">
        <v>11.99</v>
      </c>
      <c r="D183" s="244">
        <v>11.78</v>
      </c>
      <c r="E183" s="244">
        <v>11.91</v>
      </c>
      <c r="F183" s="244">
        <v>11.979999999999999</v>
      </c>
      <c r="G183" s="244">
        <v>11.95</v>
      </c>
      <c r="H183" s="244">
        <v>12.04</v>
      </c>
      <c r="I183" s="244">
        <v>11.93</v>
      </c>
      <c r="J183" s="244">
        <v>12.19</v>
      </c>
      <c r="K183" s="244">
        <v>12.06</v>
      </c>
      <c r="L183" s="244">
        <v>12.1</v>
      </c>
      <c r="M183" s="244">
        <v>12.08</v>
      </c>
      <c r="N183" s="244">
        <v>12.24</v>
      </c>
      <c r="O183" s="244">
        <v>12.02</v>
      </c>
      <c r="P183" s="244">
        <v>12.18</v>
      </c>
      <c r="Q183" s="244">
        <v>12.12</v>
      </c>
      <c r="R183" s="244">
        <v>12.22</v>
      </c>
      <c r="S183" s="244">
        <v>12.22</v>
      </c>
      <c r="T183" s="244">
        <v>12.22</v>
      </c>
      <c r="U183" s="244">
        <v>12.32</v>
      </c>
      <c r="V183" s="244">
        <v>12.59</v>
      </c>
      <c r="W183" s="244">
        <v>12.32</v>
      </c>
      <c r="X183" s="244">
        <v>12.7</v>
      </c>
      <c r="Y183" s="244">
        <v>12.35</v>
      </c>
      <c r="Z183" s="244">
        <v>12.3</v>
      </c>
      <c r="AA183" s="244">
        <v>12.62</v>
      </c>
      <c r="AB183" s="244">
        <v>12.24</v>
      </c>
      <c r="AC183" s="244">
        <v>12.19</v>
      </c>
      <c r="AD183" s="244">
        <v>12.23</v>
      </c>
      <c r="AE183" s="244">
        <v>12.64</v>
      </c>
      <c r="AF183" s="244">
        <v>12.38</v>
      </c>
      <c r="AG183" s="244">
        <v>12.34</v>
      </c>
    </row>
    <row r="184" spans="2:33" s="256" customFormat="1" x14ac:dyDescent="0.25">
      <c r="B184" s="234">
        <v>0.83333333333333337</v>
      </c>
      <c r="C184" s="244">
        <v>11.91</v>
      </c>
      <c r="D184" s="244">
        <v>11.79</v>
      </c>
      <c r="E184" s="244">
        <v>11.9</v>
      </c>
      <c r="F184" s="244">
        <v>12.043333333333335</v>
      </c>
      <c r="G184" s="244">
        <v>12.01</v>
      </c>
      <c r="H184" s="244">
        <v>11.85</v>
      </c>
      <c r="I184" s="244">
        <v>11.9</v>
      </c>
      <c r="J184" s="244">
        <v>12.1</v>
      </c>
      <c r="K184" s="244">
        <v>12.07</v>
      </c>
      <c r="L184" s="244">
        <v>12.01</v>
      </c>
      <c r="M184" s="244">
        <v>12.16</v>
      </c>
      <c r="N184" s="244">
        <v>12.16</v>
      </c>
      <c r="O184" s="244">
        <v>11.97</v>
      </c>
      <c r="P184" s="244">
        <v>12.18</v>
      </c>
      <c r="Q184" s="244">
        <v>12.19</v>
      </c>
      <c r="R184" s="244">
        <v>12.26</v>
      </c>
      <c r="S184" s="244">
        <v>12.25</v>
      </c>
      <c r="T184" s="244">
        <v>12.23</v>
      </c>
      <c r="U184" s="244">
        <v>12.25</v>
      </c>
      <c r="V184" s="244">
        <v>12.38</v>
      </c>
      <c r="W184" s="244">
        <v>12.22</v>
      </c>
      <c r="X184" s="244">
        <v>12.6</v>
      </c>
      <c r="Y184" s="244">
        <v>12.31</v>
      </c>
      <c r="Z184" s="244">
        <v>12.22</v>
      </c>
      <c r="AA184" s="244">
        <v>12.57</v>
      </c>
      <c r="AB184" s="244">
        <v>12.23</v>
      </c>
      <c r="AC184" s="244">
        <v>12.17</v>
      </c>
      <c r="AD184" s="244">
        <v>12.12</v>
      </c>
      <c r="AE184" s="244">
        <v>12.53</v>
      </c>
      <c r="AF184" s="244">
        <v>12.32</v>
      </c>
      <c r="AG184" s="244">
        <v>12.32</v>
      </c>
    </row>
    <row r="185" spans="2:33" s="256" customFormat="1" x14ac:dyDescent="0.25">
      <c r="B185" s="234">
        <v>0.875</v>
      </c>
      <c r="C185" s="244">
        <v>11.84</v>
      </c>
      <c r="D185" s="244">
        <v>11.72</v>
      </c>
      <c r="E185" s="244">
        <v>11.89</v>
      </c>
      <c r="F185" s="244">
        <v>11.936666666666667</v>
      </c>
      <c r="G185" s="244">
        <v>11.96</v>
      </c>
      <c r="H185" s="244">
        <v>11.85</v>
      </c>
      <c r="I185" s="244">
        <v>11.97</v>
      </c>
      <c r="J185" s="244">
        <v>12.06</v>
      </c>
      <c r="K185" s="244">
        <v>12.13</v>
      </c>
      <c r="L185" s="244">
        <v>11.99</v>
      </c>
      <c r="M185" s="244">
        <v>12.11</v>
      </c>
      <c r="N185" s="244">
        <v>12.09</v>
      </c>
      <c r="O185" s="244">
        <v>12.01</v>
      </c>
      <c r="P185" s="244">
        <v>12.2</v>
      </c>
      <c r="Q185" s="244">
        <v>12.25</v>
      </c>
      <c r="R185" s="244">
        <v>12.34</v>
      </c>
      <c r="S185" s="244">
        <v>12.16</v>
      </c>
      <c r="T185" s="244">
        <v>12.21</v>
      </c>
      <c r="U185" s="244">
        <v>12.27</v>
      </c>
      <c r="V185" s="244">
        <v>12.17</v>
      </c>
      <c r="W185" s="244">
        <v>12.16</v>
      </c>
      <c r="X185" s="244">
        <v>12.43</v>
      </c>
      <c r="Y185" s="244">
        <v>12.25</v>
      </c>
      <c r="Z185" s="244">
        <v>12.22</v>
      </c>
      <c r="AA185" s="244">
        <v>12.51</v>
      </c>
      <c r="AB185" s="244">
        <v>12.27</v>
      </c>
      <c r="AC185" s="244">
        <v>12.19</v>
      </c>
      <c r="AD185" s="244">
        <v>12.15</v>
      </c>
      <c r="AE185" s="244">
        <v>12.45</v>
      </c>
      <c r="AF185" s="244">
        <v>12.27</v>
      </c>
      <c r="AG185" s="244">
        <v>12.41</v>
      </c>
    </row>
    <row r="186" spans="2:33" s="256" customFormat="1" x14ac:dyDescent="0.25">
      <c r="B186" s="234">
        <v>0.91666666666666663</v>
      </c>
      <c r="C186" s="244">
        <v>11.75</v>
      </c>
      <c r="D186" s="244">
        <v>11.68</v>
      </c>
      <c r="E186" s="244">
        <v>11.91</v>
      </c>
      <c r="F186" s="244">
        <v>11.979999999999999</v>
      </c>
      <c r="G186" s="244">
        <v>11.79</v>
      </c>
      <c r="H186" s="244">
        <v>11.88</v>
      </c>
      <c r="I186" s="244">
        <v>12</v>
      </c>
      <c r="J186" s="244">
        <v>12.09</v>
      </c>
      <c r="K186" s="244">
        <v>12.25</v>
      </c>
      <c r="L186" s="244">
        <v>12.04</v>
      </c>
      <c r="M186" s="244">
        <v>12.08</v>
      </c>
      <c r="N186" s="244">
        <v>11.98</v>
      </c>
      <c r="O186" s="244">
        <v>12.07</v>
      </c>
      <c r="P186" s="244">
        <v>12.22</v>
      </c>
      <c r="Q186" s="244">
        <v>12.24</v>
      </c>
      <c r="R186" s="244">
        <v>12.26</v>
      </c>
      <c r="S186" s="244">
        <v>12.08</v>
      </c>
      <c r="T186" s="244">
        <v>12.41</v>
      </c>
      <c r="U186" s="244">
        <v>12.47</v>
      </c>
      <c r="V186" s="244">
        <v>12.13</v>
      </c>
      <c r="W186" s="244">
        <v>12.09</v>
      </c>
      <c r="X186" s="244">
        <v>12.26</v>
      </c>
      <c r="Y186" s="244">
        <v>12.24</v>
      </c>
      <c r="Z186" s="244">
        <v>12.23</v>
      </c>
      <c r="AA186" s="244">
        <v>12.36</v>
      </c>
      <c r="AB186" s="244">
        <v>12.21</v>
      </c>
      <c r="AC186" s="244">
        <v>12.22</v>
      </c>
      <c r="AD186" s="244">
        <v>12.11</v>
      </c>
      <c r="AE186" s="244">
        <v>12.21</v>
      </c>
      <c r="AF186" s="244">
        <v>12.23</v>
      </c>
      <c r="AG186" s="244">
        <v>12.45</v>
      </c>
    </row>
    <row r="187" spans="2:33" s="256" customFormat="1" x14ac:dyDescent="0.25">
      <c r="B187" s="234">
        <v>0.95833333333333337</v>
      </c>
      <c r="C187" s="244">
        <v>11.73</v>
      </c>
      <c r="D187" s="244">
        <v>11.61</v>
      </c>
      <c r="E187" s="244">
        <v>11.87</v>
      </c>
      <c r="F187" s="244">
        <v>11.979999999999999</v>
      </c>
      <c r="G187" s="244">
        <v>11.71</v>
      </c>
      <c r="H187" s="244">
        <v>11.92</v>
      </c>
      <c r="I187" s="244">
        <v>11.94</v>
      </c>
      <c r="J187" s="244">
        <v>12.05</v>
      </c>
      <c r="K187" s="244">
        <v>12.2</v>
      </c>
      <c r="L187" s="244">
        <v>12.07</v>
      </c>
      <c r="M187" s="244">
        <v>11.98</v>
      </c>
      <c r="N187" s="244">
        <v>11.99</v>
      </c>
      <c r="O187" s="244">
        <v>12.16</v>
      </c>
      <c r="P187" s="244">
        <v>12.15</v>
      </c>
      <c r="Q187" s="244">
        <v>12.24</v>
      </c>
      <c r="R187" s="244">
        <v>12.26</v>
      </c>
      <c r="S187" s="244">
        <v>12.08</v>
      </c>
      <c r="T187" s="244">
        <v>12.33</v>
      </c>
      <c r="U187" s="244">
        <v>12.58</v>
      </c>
      <c r="V187" s="244">
        <v>12.24</v>
      </c>
      <c r="W187" s="244">
        <v>12.16</v>
      </c>
      <c r="X187" s="244">
        <v>12.38</v>
      </c>
      <c r="Y187" s="244">
        <v>12.21</v>
      </c>
      <c r="Z187" s="244">
        <v>12.19</v>
      </c>
      <c r="AA187" s="244">
        <v>12.31</v>
      </c>
      <c r="AB187" s="244">
        <v>12.17</v>
      </c>
      <c r="AC187" s="244">
        <v>12.3</v>
      </c>
      <c r="AD187" s="244">
        <v>12.13</v>
      </c>
      <c r="AE187" s="244">
        <v>12.34</v>
      </c>
      <c r="AF187" s="244">
        <v>12.29</v>
      </c>
      <c r="AG187" s="244">
        <v>12.41</v>
      </c>
    </row>
    <row r="188" spans="2:33" s="245" customFormat="1" ht="13.5" customHeight="1" x14ac:dyDescent="0.3">
      <c r="B188" s="259" t="s">
        <v>250</v>
      </c>
      <c r="C188" s="176"/>
      <c r="D188" s="176"/>
      <c r="E188" s="176"/>
      <c r="F188" s="176"/>
      <c r="G188" s="176"/>
      <c r="H188" s="176"/>
      <c r="I188" s="176"/>
      <c r="J188" s="176"/>
      <c r="K188" s="176"/>
      <c r="L188" s="259"/>
      <c r="M188" s="259"/>
      <c r="N188" s="259"/>
      <c r="O188" s="259"/>
      <c r="P188" s="259"/>
      <c r="Q188" s="259"/>
      <c r="R188" s="259"/>
      <c r="S188" s="259"/>
      <c r="T188" s="259"/>
      <c r="U188" s="259"/>
      <c r="V188" s="259"/>
      <c r="W188" s="259"/>
      <c r="X188" s="259"/>
      <c r="Y188" s="259"/>
      <c r="Z188" s="259"/>
      <c r="AA188" s="259"/>
      <c r="AB188" s="259"/>
      <c r="AC188" s="259"/>
      <c r="AD188" s="259"/>
      <c r="AE188" s="259"/>
      <c r="AF188" s="259"/>
      <c r="AG188" s="259"/>
    </row>
    <row r="189" spans="2:33" s="245" customFormat="1" ht="13.5" customHeight="1" x14ac:dyDescent="0.3">
      <c r="B189" s="259" t="s">
        <v>263</v>
      </c>
      <c r="C189" s="176"/>
      <c r="D189" s="176"/>
      <c r="E189" s="176"/>
      <c r="F189" s="176"/>
      <c r="G189" s="176"/>
      <c r="H189" s="176"/>
      <c r="I189" s="176"/>
      <c r="J189" s="176"/>
      <c r="K189" s="176"/>
      <c r="L189" s="259"/>
      <c r="M189" s="259"/>
      <c r="N189" s="259"/>
      <c r="O189" s="259"/>
      <c r="P189" s="259"/>
      <c r="Q189" s="259"/>
      <c r="R189" s="259"/>
      <c r="S189" s="259"/>
      <c r="T189" s="259"/>
      <c r="U189" s="259"/>
      <c r="V189" s="259"/>
      <c r="W189" s="259"/>
      <c r="X189" s="259"/>
      <c r="Y189" s="259"/>
      <c r="Z189" s="259"/>
      <c r="AA189" s="259"/>
      <c r="AB189" s="259"/>
      <c r="AC189" s="259"/>
      <c r="AD189" s="259"/>
      <c r="AE189" s="259"/>
      <c r="AF189" s="259"/>
      <c r="AG189" s="259"/>
    </row>
    <row r="190" spans="2:33" s="245" customFormat="1" ht="13.5" customHeight="1" x14ac:dyDescent="0.3">
      <c r="B190" s="259" t="s">
        <v>257</v>
      </c>
      <c r="C190" s="176"/>
      <c r="D190" s="176"/>
      <c r="E190" s="176"/>
      <c r="F190" s="176"/>
      <c r="G190" s="176"/>
      <c r="H190" s="176"/>
      <c r="I190" s="176"/>
      <c r="J190" s="176"/>
      <c r="K190" s="176"/>
      <c r="L190" s="259"/>
      <c r="M190" s="259"/>
      <c r="N190" s="259"/>
      <c r="O190" s="259"/>
      <c r="P190" s="259"/>
      <c r="Q190" s="259"/>
      <c r="R190" s="259"/>
      <c r="S190" s="259"/>
      <c r="T190" s="259"/>
      <c r="U190" s="259"/>
      <c r="V190" s="259"/>
      <c r="W190" s="259"/>
      <c r="X190" s="259"/>
      <c r="Y190" s="259"/>
      <c r="Z190" s="259"/>
      <c r="AA190" s="259"/>
      <c r="AB190" s="259"/>
      <c r="AC190" s="259"/>
      <c r="AD190" s="259"/>
      <c r="AE190" s="259"/>
      <c r="AF190" s="259"/>
      <c r="AG190" s="259"/>
    </row>
    <row r="191" spans="2:33" s="245" customFormat="1" x14ac:dyDescent="0.3">
      <c r="B191" s="259" t="s">
        <v>267</v>
      </c>
    </row>
    <row r="192" spans="2:33" s="245" customFormat="1" x14ac:dyDescent="0.3"/>
    <row r="193" spans="2:32" s="245" customFormat="1" ht="15.75" customHeight="1" x14ac:dyDescent="0.3"/>
    <row r="194" spans="2:32" s="245" customFormat="1" ht="15.75" customHeight="1" x14ac:dyDescent="0.3">
      <c r="B194" s="417"/>
      <c r="C194" s="417"/>
      <c r="D194" s="417"/>
      <c r="E194" s="417"/>
      <c r="F194" s="422" t="s">
        <v>351</v>
      </c>
      <c r="G194" s="422"/>
      <c r="H194" s="422"/>
      <c r="I194" s="422"/>
      <c r="J194" s="422"/>
      <c r="K194" s="422"/>
      <c r="L194" s="422"/>
      <c r="M194" s="422"/>
      <c r="N194" s="422"/>
      <c r="O194" s="422"/>
      <c r="P194" s="422"/>
      <c r="Q194" s="422"/>
      <c r="R194" s="422"/>
      <c r="S194" s="422"/>
      <c r="T194" s="422"/>
      <c r="U194" s="422"/>
      <c r="V194" s="422"/>
      <c r="W194" s="422"/>
      <c r="X194" s="422"/>
      <c r="Y194" s="422"/>
      <c r="Z194" s="422"/>
      <c r="AA194" s="422"/>
      <c r="AB194" s="422"/>
      <c r="AC194" s="422"/>
      <c r="AD194" s="422"/>
      <c r="AE194" s="422"/>
      <c r="AF194" s="422"/>
    </row>
    <row r="195" spans="2:32" s="245" customFormat="1" ht="15.75" customHeight="1" x14ac:dyDescent="0.3">
      <c r="B195" s="417"/>
      <c r="C195" s="417"/>
      <c r="D195" s="417"/>
      <c r="E195" s="417"/>
      <c r="F195" s="422"/>
      <c r="G195" s="422"/>
      <c r="H195" s="422"/>
      <c r="I195" s="422"/>
      <c r="J195" s="422"/>
      <c r="K195" s="422"/>
      <c r="L195" s="422"/>
      <c r="M195" s="422"/>
      <c r="N195" s="422"/>
      <c r="O195" s="422"/>
      <c r="P195" s="422"/>
      <c r="Q195" s="422"/>
      <c r="R195" s="422"/>
      <c r="S195" s="422"/>
      <c r="T195" s="422"/>
      <c r="U195" s="422"/>
      <c r="V195" s="422"/>
      <c r="W195" s="422"/>
      <c r="X195" s="422"/>
      <c r="Y195" s="422"/>
      <c r="Z195" s="422"/>
      <c r="AA195" s="422"/>
      <c r="AB195" s="422"/>
      <c r="AC195" s="422"/>
      <c r="AD195" s="422"/>
      <c r="AE195" s="422"/>
      <c r="AF195" s="422"/>
    </row>
    <row r="196" spans="2:32" s="245" customFormat="1" ht="15.75" customHeight="1" x14ac:dyDescent="0.3">
      <c r="B196" s="417"/>
      <c r="C196" s="417"/>
      <c r="D196" s="417"/>
      <c r="E196" s="417"/>
      <c r="F196" s="422"/>
      <c r="G196" s="422"/>
      <c r="H196" s="422"/>
      <c r="I196" s="422"/>
      <c r="J196" s="422"/>
      <c r="K196" s="422"/>
      <c r="L196" s="422"/>
      <c r="M196" s="422"/>
      <c r="N196" s="422"/>
      <c r="O196" s="422"/>
      <c r="P196" s="422"/>
      <c r="Q196" s="422"/>
      <c r="R196" s="422"/>
      <c r="S196" s="422"/>
      <c r="T196" s="422"/>
      <c r="U196" s="422"/>
      <c r="V196" s="422"/>
      <c r="W196" s="422"/>
      <c r="X196" s="422"/>
      <c r="Y196" s="422"/>
      <c r="Z196" s="422"/>
      <c r="AA196" s="422"/>
      <c r="AB196" s="422"/>
      <c r="AC196" s="422"/>
      <c r="AD196" s="422"/>
      <c r="AE196" s="422"/>
      <c r="AF196" s="422"/>
    </row>
    <row r="197" spans="2:32" s="245" customFormat="1" ht="11.25" customHeight="1" x14ac:dyDescent="0.3">
      <c r="B197" s="246"/>
      <c r="C197" s="246"/>
      <c r="D197" s="246"/>
      <c r="E197" s="246"/>
      <c r="F197" s="247"/>
      <c r="G197" s="247"/>
      <c r="H197" s="247"/>
      <c r="I197" s="247"/>
      <c r="J197" s="247"/>
      <c r="K197" s="247"/>
      <c r="L197" s="247"/>
      <c r="M197" s="247"/>
      <c r="N197" s="247"/>
      <c r="O197" s="247"/>
      <c r="P197" s="247"/>
      <c r="Q197" s="247"/>
      <c r="R197" s="247"/>
      <c r="S197" s="247"/>
      <c r="T197" s="247"/>
      <c r="U197" s="247"/>
      <c r="V197" s="247"/>
      <c r="W197" s="247"/>
      <c r="X197" s="247"/>
      <c r="Y197" s="247"/>
      <c r="Z197" s="247"/>
      <c r="AA197" s="247"/>
      <c r="AB197" s="247"/>
      <c r="AC197" s="247"/>
      <c r="AD197" s="247"/>
      <c r="AE197" s="247"/>
      <c r="AF197" s="247"/>
    </row>
    <row r="198" spans="2:32" s="245" customFormat="1" ht="24" customHeight="1" x14ac:dyDescent="0.3">
      <c r="B198" s="248" t="s">
        <v>171</v>
      </c>
      <c r="C198" s="248"/>
      <c r="D198" s="248"/>
      <c r="E198" s="248"/>
      <c r="F198" s="428" t="s">
        <v>268</v>
      </c>
      <c r="G198" s="428"/>
      <c r="H198" s="428"/>
      <c r="I198" s="428"/>
      <c r="J198" s="428"/>
      <c r="K198" s="428"/>
      <c r="L198" s="428"/>
      <c r="M198" s="428"/>
      <c r="N198" s="428"/>
      <c r="O198" s="428"/>
      <c r="P198" s="428"/>
      <c r="Q198" s="428"/>
      <c r="R198" s="428"/>
      <c r="S198" s="428"/>
      <c r="T198" s="428"/>
      <c r="U198" s="428"/>
      <c r="V198" s="428"/>
      <c r="W198" s="428"/>
      <c r="X198" s="428"/>
      <c r="Y198" s="428"/>
      <c r="Z198" s="428"/>
      <c r="AA198" s="428"/>
      <c r="AB198" s="428"/>
      <c r="AC198" s="428"/>
      <c r="AD198" s="428"/>
      <c r="AE198" s="428"/>
      <c r="AF198" s="428"/>
    </row>
    <row r="199" spans="2:32" s="245" customFormat="1" ht="7.5" customHeight="1" x14ac:dyDescent="0.3">
      <c r="B199" s="251"/>
      <c r="C199" s="251"/>
      <c r="D199" s="251"/>
      <c r="E199" s="251"/>
      <c r="F199" s="252"/>
      <c r="G199" s="252"/>
      <c r="H199" s="252"/>
      <c r="I199" s="252"/>
      <c r="J199" s="252"/>
      <c r="K199" s="252"/>
      <c r="L199" s="252"/>
      <c r="M199" s="252"/>
      <c r="N199" s="252"/>
      <c r="O199" s="252"/>
      <c r="P199" s="252"/>
      <c r="Q199" s="252"/>
      <c r="R199" s="252"/>
      <c r="S199" s="252"/>
      <c r="T199" s="252"/>
      <c r="U199" s="252"/>
      <c r="V199" s="252"/>
      <c r="W199" s="252"/>
      <c r="X199" s="252"/>
      <c r="Y199" s="252"/>
      <c r="Z199" s="252"/>
      <c r="AA199" s="252"/>
      <c r="AB199" s="252"/>
      <c r="AC199" s="252"/>
      <c r="AD199" s="252"/>
      <c r="AE199" s="252"/>
      <c r="AF199" s="252"/>
    </row>
    <row r="200" spans="2:32" s="245" customFormat="1" ht="15.75" customHeight="1" x14ac:dyDescent="0.3">
      <c r="B200" s="127" t="s">
        <v>174</v>
      </c>
      <c r="C200" s="248"/>
      <c r="D200" s="248"/>
      <c r="E200" s="248"/>
      <c r="F200" s="249" t="s">
        <v>210</v>
      </c>
      <c r="G200" s="253"/>
      <c r="H200" s="253"/>
      <c r="I200" s="253"/>
      <c r="J200" s="253"/>
      <c r="K200" s="253"/>
      <c r="L200" s="253"/>
      <c r="M200" s="253"/>
      <c r="N200" s="253"/>
      <c r="O200" s="253"/>
      <c r="P200" s="253"/>
      <c r="Q200" s="127" t="s">
        <v>243</v>
      </c>
      <c r="R200" s="248"/>
      <c r="S200" s="248"/>
      <c r="T200" s="248"/>
      <c r="U200" s="248"/>
      <c r="V200" s="254" t="s">
        <v>260</v>
      </c>
      <c r="W200" s="253"/>
      <c r="X200" s="253"/>
      <c r="Y200" s="253"/>
      <c r="Z200" s="253"/>
      <c r="AA200" s="253"/>
      <c r="AB200" s="253"/>
      <c r="AC200" s="253"/>
      <c r="AD200" s="253"/>
      <c r="AE200" s="253"/>
      <c r="AF200" s="253"/>
    </row>
    <row r="201" spans="2:32" s="245" customFormat="1" ht="11.25" customHeight="1" x14ac:dyDescent="0.3">
      <c r="B201" s="266"/>
      <c r="C201" s="266"/>
      <c r="D201" s="266"/>
      <c r="E201" s="266"/>
      <c r="F201" s="266"/>
      <c r="G201" s="266"/>
      <c r="H201" s="266"/>
      <c r="I201" s="266"/>
      <c r="J201" s="266"/>
      <c r="K201" s="266"/>
      <c r="L201" s="266"/>
      <c r="M201" s="266"/>
      <c r="N201" s="266"/>
      <c r="O201" s="266"/>
      <c r="P201" s="266"/>
      <c r="Q201" s="266"/>
      <c r="R201" s="266"/>
      <c r="S201" s="266"/>
      <c r="T201" s="266"/>
      <c r="U201" s="266"/>
      <c r="V201" s="266"/>
      <c r="W201" s="266"/>
      <c r="X201" s="266"/>
      <c r="Y201" s="266"/>
      <c r="Z201" s="266"/>
      <c r="AA201" s="266"/>
      <c r="AB201" s="266"/>
      <c r="AC201" s="266"/>
      <c r="AD201" s="266"/>
      <c r="AE201" s="266"/>
      <c r="AF201" s="266"/>
    </row>
    <row r="202" spans="2:32" s="245" customFormat="1" ht="29.4" customHeight="1" x14ac:dyDescent="0.3">
      <c r="B202" s="128" t="s">
        <v>173</v>
      </c>
      <c r="C202" s="128">
        <v>1</v>
      </c>
      <c r="D202" s="128">
        <v>2</v>
      </c>
      <c r="E202" s="128">
        <v>3</v>
      </c>
      <c r="F202" s="128">
        <v>4</v>
      </c>
      <c r="G202" s="128">
        <v>5</v>
      </c>
      <c r="H202" s="128">
        <v>6</v>
      </c>
      <c r="I202" s="128">
        <v>7</v>
      </c>
      <c r="J202" s="128">
        <v>8</v>
      </c>
      <c r="K202" s="128">
        <v>9</v>
      </c>
      <c r="L202" s="128">
        <v>10</v>
      </c>
      <c r="M202" s="128">
        <v>11</v>
      </c>
      <c r="N202" s="128">
        <v>12</v>
      </c>
      <c r="O202" s="128">
        <v>13</v>
      </c>
      <c r="P202" s="128">
        <v>14</v>
      </c>
      <c r="Q202" s="128">
        <v>15</v>
      </c>
      <c r="R202" s="128">
        <v>16</v>
      </c>
      <c r="S202" s="128">
        <v>17</v>
      </c>
      <c r="T202" s="128">
        <v>18</v>
      </c>
      <c r="U202" s="128">
        <v>19</v>
      </c>
      <c r="V202" s="128">
        <v>20</v>
      </c>
      <c r="W202" s="128">
        <v>21</v>
      </c>
      <c r="X202" s="128">
        <v>22</v>
      </c>
      <c r="Y202" s="128">
        <v>23</v>
      </c>
      <c r="Z202" s="128">
        <v>24</v>
      </c>
      <c r="AA202" s="128">
        <v>25</v>
      </c>
      <c r="AB202" s="128">
        <v>26</v>
      </c>
      <c r="AC202" s="128">
        <v>27</v>
      </c>
      <c r="AD202" s="128">
        <v>28</v>
      </c>
      <c r="AE202" s="128">
        <v>29</v>
      </c>
      <c r="AF202" s="128">
        <v>30</v>
      </c>
    </row>
    <row r="203" spans="2:32" s="256" customFormat="1" x14ac:dyDescent="0.25">
      <c r="B203" s="234">
        <v>0</v>
      </c>
      <c r="C203" s="261">
        <v>12.32</v>
      </c>
      <c r="D203" s="261">
        <v>12.31</v>
      </c>
      <c r="E203" s="261">
        <v>12.58</v>
      </c>
      <c r="F203" s="261">
        <v>12.41</v>
      </c>
      <c r="G203" s="261">
        <v>12.37</v>
      </c>
      <c r="H203" s="261">
        <v>12.29</v>
      </c>
      <c r="I203" s="261">
        <v>12.37</v>
      </c>
      <c r="J203" s="261">
        <v>12.33</v>
      </c>
      <c r="K203" s="261">
        <v>12.25</v>
      </c>
      <c r="L203" s="261">
        <v>13.18</v>
      </c>
      <c r="M203" s="261">
        <v>12.59</v>
      </c>
      <c r="N203" s="261">
        <v>12.47</v>
      </c>
      <c r="O203" s="261">
        <v>12.6</v>
      </c>
      <c r="P203" s="261">
        <v>12.66</v>
      </c>
      <c r="Q203" s="261">
        <v>12.58</v>
      </c>
      <c r="R203" s="261">
        <v>12.8</v>
      </c>
      <c r="S203" s="261">
        <v>12.71</v>
      </c>
      <c r="T203" s="261">
        <v>12.85</v>
      </c>
      <c r="U203" s="261">
        <v>12.72</v>
      </c>
      <c r="V203" s="261">
        <v>12.57</v>
      </c>
      <c r="W203" s="261">
        <v>12.95</v>
      </c>
      <c r="X203" s="261">
        <v>12.75</v>
      </c>
      <c r="Y203" s="261">
        <v>13.11</v>
      </c>
      <c r="Z203" s="261">
        <v>12.78</v>
      </c>
      <c r="AA203" s="261">
        <v>12.77</v>
      </c>
      <c r="AB203" s="261">
        <v>12.97</v>
      </c>
      <c r="AC203" s="261">
        <v>12.97</v>
      </c>
      <c r="AD203" s="261">
        <v>12.81</v>
      </c>
      <c r="AE203" s="261" t="s">
        <v>254</v>
      </c>
      <c r="AF203" s="261">
        <v>12.87</v>
      </c>
    </row>
    <row r="204" spans="2:32" s="256" customFormat="1" x14ac:dyDescent="0.25">
      <c r="B204" s="234">
        <v>4.1666666666666664E-2</v>
      </c>
      <c r="C204" s="261">
        <v>12.31</v>
      </c>
      <c r="D204" s="261">
        <v>12.45</v>
      </c>
      <c r="E204" s="261">
        <v>12.52</v>
      </c>
      <c r="F204" s="261">
        <v>12.5</v>
      </c>
      <c r="G204" s="261">
        <v>12.3</v>
      </c>
      <c r="H204" s="261">
        <v>12.23</v>
      </c>
      <c r="I204" s="261">
        <v>12.34</v>
      </c>
      <c r="J204" s="261">
        <v>12.36</v>
      </c>
      <c r="K204" s="261">
        <v>12.26</v>
      </c>
      <c r="L204" s="261">
        <v>13.02</v>
      </c>
      <c r="M204" s="261">
        <v>12.6</v>
      </c>
      <c r="N204" s="261">
        <v>12.54</v>
      </c>
      <c r="O204" s="261">
        <v>12.62</v>
      </c>
      <c r="P204" s="261">
        <v>12.67</v>
      </c>
      <c r="Q204" s="261">
        <v>12.55</v>
      </c>
      <c r="R204" s="261">
        <v>12.87</v>
      </c>
      <c r="S204" s="261">
        <v>12.63</v>
      </c>
      <c r="T204" s="261">
        <v>12.98</v>
      </c>
      <c r="U204" s="261">
        <v>12.65</v>
      </c>
      <c r="V204" s="261">
        <v>12.53</v>
      </c>
      <c r="W204" s="261">
        <v>12.83</v>
      </c>
      <c r="X204" s="261">
        <v>12.79</v>
      </c>
      <c r="Y204" s="261">
        <v>13.04</v>
      </c>
      <c r="Z204" s="261">
        <v>12.86</v>
      </c>
      <c r="AA204" s="261">
        <v>12.82</v>
      </c>
      <c r="AB204" s="261">
        <v>12.93</v>
      </c>
      <c r="AC204" s="261">
        <v>12.99</v>
      </c>
      <c r="AD204" s="261">
        <v>12.72</v>
      </c>
      <c r="AE204" s="261" t="s">
        <v>254</v>
      </c>
      <c r="AF204" s="261">
        <v>12.84</v>
      </c>
    </row>
    <row r="205" spans="2:32" s="256" customFormat="1" x14ac:dyDescent="0.25">
      <c r="B205" s="234">
        <v>8.3333333333333329E-2</v>
      </c>
      <c r="C205" s="261">
        <v>12.31</v>
      </c>
      <c r="D205" s="261">
        <v>12.37</v>
      </c>
      <c r="E205" s="261">
        <v>12.45</v>
      </c>
      <c r="F205" s="261">
        <v>12.52</v>
      </c>
      <c r="G205" s="261">
        <v>12.35</v>
      </c>
      <c r="H205" s="261">
        <v>12.38</v>
      </c>
      <c r="I205" s="261">
        <v>12.34</v>
      </c>
      <c r="J205" s="261">
        <v>12.29</v>
      </c>
      <c r="K205" s="261">
        <v>12.23</v>
      </c>
      <c r="L205" s="261">
        <v>12.88</v>
      </c>
      <c r="M205" s="261">
        <v>12.71</v>
      </c>
      <c r="N205" s="261">
        <v>12.58</v>
      </c>
      <c r="O205" s="261">
        <v>12.52</v>
      </c>
      <c r="P205" s="261">
        <v>12.54</v>
      </c>
      <c r="Q205" s="261">
        <v>12.48</v>
      </c>
      <c r="R205" s="261">
        <v>12.78</v>
      </c>
      <c r="S205" s="261">
        <v>12.69</v>
      </c>
      <c r="T205" s="261">
        <v>13.13</v>
      </c>
      <c r="U205" s="261">
        <v>12.7</v>
      </c>
      <c r="V205" s="261">
        <v>12.5</v>
      </c>
      <c r="W205" s="261">
        <v>12.81</v>
      </c>
      <c r="X205" s="261">
        <v>12.71</v>
      </c>
      <c r="Y205" s="261">
        <v>13.04</v>
      </c>
      <c r="Z205" s="261">
        <v>12.92</v>
      </c>
      <c r="AA205" s="261">
        <v>12.72</v>
      </c>
      <c r="AB205" s="261">
        <v>12.88</v>
      </c>
      <c r="AC205" s="261">
        <v>12.93</v>
      </c>
      <c r="AD205" s="261" t="s">
        <v>254</v>
      </c>
      <c r="AE205" s="261" t="s">
        <v>254</v>
      </c>
      <c r="AF205" s="261">
        <v>12.85</v>
      </c>
    </row>
    <row r="206" spans="2:32" s="256" customFormat="1" x14ac:dyDescent="0.25">
      <c r="B206" s="234">
        <v>0.125</v>
      </c>
      <c r="C206" s="261">
        <v>12.31</v>
      </c>
      <c r="D206" s="261">
        <v>12.32</v>
      </c>
      <c r="E206" s="261">
        <v>12.33</v>
      </c>
      <c r="F206" s="261">
        <v>12.51</v>
      </c>
      <c r="G206" s="261">
        <v>12.36</v>
      </c>
      <c r="H206" s="261">
        <v>12.4</v>
      </c>
      <c r="I206" s="261">
        <v>12.3</v>
      </c>
      <c r="J206" s="261">
        <v>12.3</v>
      </c>
      <c r="K206" s="261">
        <v>12.31</v>
      </c>
      <c r="L206" s="261">
        <v>12.84</v>
      </c>
      <c r="M206" s="261">
        <v>12.71</v>
      </c>
      <c r="N206" s="261">
        <v>12.63</v>
      </c>
      <c r="O206" s="261">
        <v>12.56</v>
      </c>
      <c r="P206" s="261">
        <v>12.5</v>
      </c>
      <c r="Q206" s="261">
        <v>12.45</v>
      </c>
      <c r="R206" s="261">
        <v>12.64</v>
      </c>
      <c r="S206" s="261">
        <v>12.71</v>
      </c>
      <c r="T206" s="261">
        <v>12.92</v>
      </c>
      <c r="U206" s="261">
        <v>12.75</v>
      </c>
      <c r="V206" s="261">
        <v>12.6</v>
      </c>
      <c r="W206" s="261">
        <v>12.76</v>
      </c>
      <c r="X206" s="261">
        <v>12.76</v>
      </c>
      <c r="Y206" s="261">
        <v>12.95</v>
      </c>
      <c r="Z206" s="261">
        <v>12.88</v>
      </c>
      <c r="AA206" s="261">
        <v>12.83</v>
      </c>
      <c r="AB206" s="261">
        <v>12.87</v>
      </c>
      <c r="AC206" s="261">
        <v>12.92</v>
      </c>
      <c r="AD206" s="261" t="s">
        <v>254</v>
      </c>
      <c r="AE206" s="261" t="s">
        <v>254</v>
      </c>
      <c r="AF206" s="261">
        <v>12.9</v>
      </c>
    </row>
    <row r="207" spans="2:32" s="256" customFormat="1" x14ac:dyDescent="0.25">
      <c r="B207" s="234">
        <v>0.16666666666666666</v>
      </c>
      <c r="C207" s="261">
        <v>12.33</v>
      </c>
      <c r="D207" s="261">
        <v>12.33</v>
      </c>
      <c r="E207" s="261">
        <v>12.32</v>
      </c>
      <c r="F207" s="261">
        <v>12.45</v>
      </c>
      <c r="G207" s="261">
        <v>12.38</v>
      </c>
      <c r="H207" s="261">
        <v>12.46</v>
      </c>
      <c r="I207" s="261">
        <v>12.37</v>
      </c>
      <c r="J207" s="261">
        <v>12.25</v>
      </c>
      <c r="K207" s="261">
        <v>12.44</v>
      </c>
      <c r="L207" s="269">
        <v>12.78</v>
      </c>
      <c r="M207" s="261">
        <v>12.65</v>
      </c>
      <c r="N207" s="261">
        <v>12.59</v>
      </c>
      <c r="O207" s="261">
        <v>12.61</v>
      </c>
      <c r="P207" s="261">
        <v>12.5</v>
      </c>
      <c r="Q207" s="261">
        <v>12.48</v>
      </c>
      <c r="R207" s="261">
        <v>12.64</v>
      </c>
      <c r="S207" s="261">
        <v>12.79</v>
      </c>
      <c r="T207" s="261">
        <v>12.79</v>
      </c>
      <c r="U207" s="261">
        <v>12.73</v>
      </c>
      <c r="V207" s="261">
        <v>12.68</v>
      </c>
      <c r="W207" s="261">
        <v>12.77</v>
      </c>
      <c r="X207" s="261">
        <v>12.73</v>
      </c>
      <c r="Y207" s="261">
        <v>12.92</v>
      </c>
      <c r="Z207" s="261">
        <v>12.91</v>
      </c>
      <c r="AA207" s="261">
        <v>12.84</v>
      </c>
      <c r="AB207" s="261">
        <v>12.96</v>
      </c>
      <c r="AC207" s="261">
        <v>12.88</v>
      </c>
      <c r="AD207" s="261" t="s">
        <v>254</v>
      </c>
      <c r="AE207" s="261" t="s">
        <v>254</v>
      </c>
      <c r="AF207" s="261">
        <v>12.96</v>
      </c>
    </row>
    <row r="208" spans="2:32" s="256" customFormat="1" x14ac:dyDescent="0.25">
      <c r="B208" s="234">
        <v>0.20833333333333334</v>
      </c>
      <c r="C208" s="261">
        <v>12.37</v>
      </c>
      <c r="D208" s="261">
        <v>12.48</v>
      </c>
      <c r="E208" s="261">
        <v>12.37</v>
      </c>
      <c r="F208" s="261">
        <v>12.46</v>
      </c>
      <c r="G208" s="261">
        <v>12.41</v>
      </c>
      <c r="H208" s="261">
        <v>12.5</v>
      </c>
      <c r="I208" s="261">
        <v>12.55</v>
      </c>
      <c r="J208" s="261">
        <v>12.35</v>
      </c>
      <c r="K208" s="261">
        <v>12.53</v>
      </c>
      <c r="L208" s="261">
        <v>12.81</v>
      </c>
      <c r="M208" s="261">
        <v>12.7</v>
      </c>
      <c r="N208" s="261">
        <v>12.57</v>
      </c>
      <c r="O208" s="261">
        <v>12.67</v>
      </c>
      <c r="P208" s="261">
        <v>12.59</v>
      </c>
      <c r="Q208" s="261">
        <v>12.57</v>
      </c>
      <c r="R208" s="261">
        <v>12.74</v>
      </c>
      <c r="S208" s="261">
        <v>12.82</v>
      </c>
      <c r="T208" s="261">
        <v>12.79</v>
      </c>
      <c r="U208" s="261">
        <v>12.66</v>
      </c>
      <c r="V208" s="261">
        <v>12.96</v>
      </c>
      <c r="W208" s="261">
        <v>12.75</v>
      </c>
      <c r="X208" s="261">
        <v>12.78</v>
      </c>
      <c r="Y208" s="261">
        <v>12.84</v>
      </c>
      <c r="Z208" s="261">
        <v>12.98</v>
      </c>
      <c r="AA208" s="261">
        <v>13.04</v>
      </c>
      <c r="AB208" s="261">
        <v>13.17</v>
      </c>
      <c r="AC208" s="261">
        <v>12.94</v>
      </c>
      <c r="AD208" s="261" t="s">
        <v>254</v>
      </c>
      <c r="AE208" s="261" t="s">
        <v>254</v>
      </c>
      <c r="AF208" s="261">
        <v>12.99</v>
      </c>
    </row>
    <row r="209" spans="2:32" s="256" customFormat="1" x14ac:dyDescent="0.25">
      <c r="B209" s="234">
        <v>0.25</v>
      </c>
      <c r="C209" s="261">
        <v>12.48</v>
      </c>
      <c r="D209" s="261">
        <v>12.9</v>
      </c>
      <c r="E209" s="261">
        <v>12.51</v>
      </c>
      <c r="F209" s="261">
        <v>12.75</v>
      </c>
      <c r="G209" s="261">
        <v>12.5</v>
      </c>
      <c r="H209" s="261">
        <v>12.72</v>
      </c>
      <c r="I209" s="261">
        <v>12.59</v>
      </c>
      <c r="J209" s="261">
        <v>12.43</v>
      </c>
      <c r="K209" s="261">
        <v>12.57</v>
      </c>
      <c r="L209" s="261">
        <v>12.94</v>
      </c>
      <c r="M209" s="261">
        <v>12.82</v>
      </c>
      <c r="N209" s="261">
        <v>12.51</v>
      </c>
      <c r="O209" s="261">
        <v>12.76</v>
      </c>
      <c r="P209" s="261">
        <v>12.61</v>
      </c>
      <c r="Q209" s="261">
        <v>12.64</v>
      </c>
      <c r="R209" s="261">
        <v>13.05</v>
      </c>
      <c r="S209" s="261">
        <v>12.83</v>
      </c>
      <c r="T209" s="261">
        <v>12.9</v>
      </c>
      <c r="U209" s="261">
        <v>12.71</v>
      </c>
      <c r="V209" s="261">
        <v>13.62</v>
      </c>
      <c r="W209" s="261">
        <v>12.7</v>
      </c>
      <c r="X209" s="261">
        <v>12.76</v>
      </c>
      <c r="Y209" s="261">
        <v>12.84</v>
      </c>
      <c r="Z209" s="261">
        <v>13.04</v>
      </c>
      <c r="AA209" s="261">
        <v>13.63</v>
      </c>
      <c r="AB209" s="261">
        <v>13.32</v>
      </c>
      <c r="AC209" s="261">
        <v>12.95</v>
      </c>
      <c r="AD209" s="261" t="s">
        <v>254</v>
      </c>
      <c r="AE209" s="261" t="s">
        <v>254</v>
      </c>
      <c r="AF209" s="261">
        <v>13.36</v>
      </c>
    </row>
    <row r="210" spans="2:32" s="256" customFormat="1" x14ac:dyDescent="0.25">
      <c r="B210" s="234">
        <v>0.29166666666666669</v>
      </c>
      <c r="C210" s="261">
        <v>12.59</v>
      </c>
      <c r="D210" s="261">
        <v>13.96</v>
      </c>
      <c r="E210" s="261">
        <v>12.66</v>
      </c>
      <c r="F210" s="261">
        <v>12.93</v>
      </c>
      <c r="G210" s="261">
        <v>12.61</v>
      </c>
      <c r="H210" s="261">
        <v>13.27</v>
      </c>
      <c r="I210" s="261">
        <v>12.54</v>
      </c>
      <c r="J210" s="261">
        <v>12.57</v>
      </c>
      <c r="K210" s="261">
        <v>12.55</v>
      </c>
      <c r="L210" s="261">
        <v>13.01</v>
      </c>
      <c r="M210" s="261">
        <v>13.26</v>
      </c>
      <c r="N210" s="261">
        <v>12.57</v>
      </c>
      <c r="O210" s="261">
        <v>12.91</v>
      </c>
      <c r="P210" s="261">
        <v>12.62</v>
      </c>
      <c r="Q210" s="261">
        <v>12.72</v>
      </c>
      <c r="R210" s="261">
        <v>13.59</v>
      </c>
      <c r="S210" s="261">
        <v>12.84</v>
      </c>
      <c r="T210" s="261">
        <v>12.91</v>
      </c>
      <c r="U210" s="261">
        <v>12.76</v>
      </c>
      <c r="V210" s="261">
        <v>14.84</v>
      </c>
      <c r="W210" s="261">
        <v>12.8</v>
      </c>
      <c r="X210" s="261">
        <v>12.85</v>
      </c>
      <c r="Y210" s="261">
        <v>13.03</v>
      </c>
      <c r="Z210" s="261">
        <v>13.03</v>
      </c>
      <c r="AA210" s="261">
        <v>14.25</v>
      </c>
      <c r="AB210" s="261">
        <v>13.51</v>
      </c>
      <c r="AC210" s="261">
        <v>13.05</v>
      </c>
      <c r="AD210" s="261" t="s">
        <v>254</v>
      </c>
      <c r="AE210" s="261" t="s">
        <v>254</v>
      </c>
      <c r="AF210" s="261">
        <v>14.42</v>
      </c>
    </row>
    <row r="211" spans="2:32" s="256" customFormat="1" x14ac:dyDescent="0.25">
      <c r="B211" s="234">
        <v>0.33333333333333331</v>
      </c>
      <c r="C211" s="261">
        <v>12.61</v>
      </c>
      <c r="D211" s="261">
        <v>14.58</v>
      </c>
      <c r="E211" s="261">
        <v>12.7</v>
      </c>
      <c r="F211" s="261">
        <v>12.96</v>
      </c>
      <c r="G211" s="261">
        <v>12.78</v>
      </c>
      <c r="H211" s="261">
        <v>14.15</v>
      </c>
      <c r="I211" s="261">
        <v>12.44</v>
      </c>
      <c r="J211" s="261">
        <v>12.64</v>
      </c>
      <c r="K211" s="261">
        <v>12.64</v>
      </c>
      <c r="L211" s="261">
        <v>13.28</v>
      </c>
      <c r="M211" s="261">
        <v>13.61</v>
      </c>
      <c r="N211" s="261">
        <v>12.65</v>
      </c>
      <c r="O211" s="261">
        <v>13.17</v>
      </c>
      <c r="P211" s="261">
        <v>12.64</v>
      </c>
      <c r="Q211" s="261">
        <v>12.74</v>
      </c>
      <c r="R211" s="261">
        <v>14.03</v>
      </c>
      <c r="S211" s="261">
        <v>12.92</v>
      </c>
      <c r="T211" s="261">
        <v>12.86</v>
      </c>
      <c r="U211" s="261">
        <v>12.92</v>
      </c>
      <c r="V211" s="261">
        <v>16.02</v>
      </c>
      <c r="W211" s="261">
        <v>12.94</v>
      </c>
      <c r="X211" s="261">
        <v>12.94</v>
      </c>
      <c r="Y211" s="261">
        <v>13.21</v>
      </c>
      <c r="Z211" s="261">
        <v>13.13</v>
      </c>
      <c r="AA211" s="261">
        <v>15.01</v>
      </c>
      <c r="AB211" s="261">
        <v>13.49</v>
      </c>
      <c r="AC211" s="261">
        <v>13.13</v>
      </c>
      <c r="AD211" s="261" t="s">
        <v>254</v>
      </c>
      <c r="AE211" s="261">
        <v>13.2</v>
      </c>
      <c r="AF211" s="261">
        <v>15.9</v>
      </c>
    </row>
    <row r="212" spans="2:32" s="256" customFormat="1" x14ac:dyDescent="0.25">
      <c r="B212" s="234">
        <v>0.375</v>
      </c>
      <c r="C212" s="261">
        <v>12.53</v>
      </c>
      <c r="D212" s="261">
        <v>14.43</v>
      </c>
      <c r="E212" s="261">
        <v>12.78</v>
      </c>
      <c r="F212" s="261">
        <v>12.8</v>
      </c>
      <c r="G212" s="261">
        <v>12.78</v>
      </c>
      <c r="H212" s="261">
        <v>14.89</v>
      </c>
      <c r="I212" s="261">
        <v>12.43</v>
      </c>
      <c r="J212" s="261">
        <v>12.7</v>
      </c>
      <c r="K212" s="261">
        <v>12.66</v>
      </c>
      <c r="L212" s="261">
        <v>13.69</v>
      </c>
      <c r="M212" s="261">
        <v>13.7</v>
      </c>
      <c r="N212" s="261">
        <v>12.69</v>
      </c>
      <c r="O212" s="261">
        <v>13.25</v>
      </c>
      <c r="P212" s="261">
        <v>12.76</v>
      </c>
      <c r="Q212" s="261">
        <v>12.71</v>
      </c>
      <c r="R212" s="261">
        <v>13.98</v>
      </c>
      <c r="S212" s="261">
        <v>12.89</v>
      </c>
      <c r="T212" s="261">
        <v>12.86</v>
      </c>
      <c r="U212" s="261">
        <v>12.92</v>
      </c>
      <c r="V212" s="261">
        <v>15.66</v>
      </c>
      <c r="W212" s="261">
        <v>13.27</v>
      </c>
      <c r="X212" s="261">
        <v>13.21</v>
      </c>
      <c r="Y212" s="261">
        <v>13.28</v>
      </c>
      <c r="Z212" s="261">
        <v>13.3</v>
      </c>
      <c r="AA212" s="261">
        <v>14.93</v>
      </c>
      <c r="AB212" s="261">
        <v>13.43</v>
      </c>
      <c r="AC212" s="261">
        <v>13.26</v>
      </c>
      <c r="AD212" s="261" t="s">
        <v>254</v>
      </c>
      <c r="AE212" s="261">
        <v>13.18</v>
      </c>
      <c r="AF212" s="261">
        <v>16.27</v>
      </c>
    </row>
    <row r="213" spans="2:32" s="256" customFormat="1" x14ac:dyDescent="0.25">
      <c r="B213" s="234">
        <v>0.41666666666666669</v>
      </c>
      <c r="C213" s="261">
        <v>12.49</v>
      </c>
      <c r="D213" s="261">
        <v>13.39</v>
      </c>
      <c r="E213" s="261">
        <v>12.66</v>
      </c>
      <c r="F213" s="261">
        <v>12.64</v>
      </c>
      <c r="G213" s="261">
        <v>12.75</v>
      </c>
      <c r="H213" s="261">
        <v>14.78</v>
      </c>
      <c r="I213" s="261">
        <v>12.47</v>
      </c>
      <c r="J213" s="261">
        <v>12.66</v>
      </c>
      <c r="K213" s="261">
        <v>12.67</v>
      </c>
      <c r="L213" s="261">
        <v>14.43</v>
      </c>
      <c r="M213" s="261">
        <v>13.58</v>
      </c>
      <c r="N213" s="261">
        <v>12.72</v>
      </c>
      <c r="O213" s="261">
        <v>13.19</v>
      </c>
      <c r="P213" s="261">
        <v>12.76</v>
      </c>
      <c r="Q213" s="261">
        <v>12.8</v>
      </c>
      <c r="R213" s="261">
        <v>13.76</v>
      </c>
      <c r="S213" s="261">
        <v>12.89</v>
      </c>
      <c r="T213" s="261">
        <v>12.88</v>
      </c>
      <c r="U213" s="261">
        <v>12.91</v>
      </c>
      <c r="V213" s="261">
        <v>14.64</v>
      </c>
      <c r="W213" s="261">
        <v>13.89</v>
      </c>
      <c r="X213" s="261">
        <v>13.49</v>
      </c>
      <c r="Y213" s="261">
        <v>13.35</v>
      </c>
      <c r="Z213" s="261">
        <v>13.58</v>
      </c>
      <c r="AA213" s="261">
        <v>14.49</v>
      </c>
      <c r="AB213" s="261">
        <v>13.18</v>
      </c>
      <c r="AC213" s="261">
        <v>13.32</v>
      </c>
      <c r="AD213" s="261" t="s">
        <v>254</v>
      </c>
      <c r="AE213" s="261">
        <v>13.14</v>
      </c>
      <c r="AF213" s="261">
        <v>15.44</v>
      </c>
    </row>
    <row r="214" spans="2:32" s="256" customFormat="1" x14ac:dyDescent="0.25">
      <c r="B214" s="234">
        <v>0.45833333333333331</v>
      </c>
      <c r="C214" s="261">
        <v>12.51</v>
      </c>
      <c r="D214" s="261">
        <v>12.71</v>
      </c>
      <c r="E214" s="261">
        <v>12.57</v>
      </c>
      <c r="F214" s="261">
        <v>12.61</v>
      </c>
      <c r="G214" s="261">
        <v>12.55</v>
      </c>
      <c r="H214" s="261">
        <v>13.94</v>
      </c>
      <c r="I214" s="261">
        <v>12.51</v>
      </c>
      <c r="J214" s="261">
        <v>12.82</v>
      </c>
      <c r="K214" s="261">
        <v>13.08</v>
      </c>
      <c r="L214" s="261">
        <v>14.86</v>
      </c>
      <c r="M214" s="261">
        <v>13.26</v>
      </c>
      <c r="N214" s="261">
        <v>12.74</v>
      </c>
      <c r="O214" s="261">
        <v>13.07</v>
      </c>
      <c r="P214" s="261">
        <v>12.67</v>
      </c>
      <c r="Q214" s="261">
        <v>12.83</v>
      </c>
      <c r="R214" s="261">
        <v>13.41</v>
      </c>
      <c r="S214" s="261">
        <v>12.87</v>
      </c>
      <c r="T214" s="261">
        <v>12.94</v>
      </c>
      <c r="U214" s="261">
        <v>12.8</v>
      </c>
      <c r="V214" s="261">
        <v>13.51</v>
      </c>
      <c r="W214" s="261">
        <v>14.66</v>
      </c>
      <c r="X214" s="261">
        <v>14.32</v>
      </c>
      <c r="Y214" s="261">
        <v>13.34</v>
      </c>
      <c r="Z214" s="261">
        <v>13.76</v>
      </c>
      <c r="AA214" s="261">
        <v>13.95</v>
      </c>
      <c r="AB214" s="261">
        <v>13.09</v>
      </c>
      <c r="AC214" s="261">
        <v>13.27</v>
      </c>
      <c r="AD214" s="261" t="s">
        <v>254</v>
      </c>
      <c r="AE214" s="261">
        <v>13.13</v>
      </c>
      <c r="AF214" s="261">
        <v>14.11</v>
      </c>
    </row>
    <row r="215" spans="2:32" s="256" customFormat="1" x14ac:dyDescent="0.25">
      <c r="B215" s="234">
        <v>0.5</v>
      </c>
      <c r="C215" s="261">
        <v>12.52</v>
      </c>
      <c r="D215" s="261">
        <v>12.44</v>
      </c>
      <c r="E215" s="261">
        <v>12.37</v>
      </c>
      <c r="F215" s="261">
        <v>12.45</v>
      </c>
      <c r="G215" s="261">
        <v>12.44</v>
      </c>
      <c r="H215" s="261">
        <v>13.21</v>
      </c>
      <c r="I215" s="261">
        <v>12.65</v>
      </c>
      <c r="J215" s="261">
        <v>12.86</v>
      </c>
      <c r="K215" s="261">
        <v>13.44</v>
      </c>
      <c r="L215" s="261">
        <v>14.79</v>
      </c>
      <c r="M215" s="261">
        <v>13.05</v>
      </c>
      <c r="N215" s="261">
        <v>12.8</v>
      </c>
      <c r="O215" s="261">
        <v>12.97</v>
      </c>
      <c r="P215" s="261">
        <v>13.41</v>
      </c>
      <c r="Q215" s="261">
        <v>12.87</v>
      </c>
      <c r="R215" s="261">
        <v>13.22</v>
      </c>
      <c r="S215" s="261">
        <v>12.97</v>
      </c>
      <c r="T215" s="261">
        <v>12.94</v>
      </c>
      <c r="U215" s="261">
        <v>12.77</v>
      </c>
      <c r="V215" s="261">
        <v>13.33</v>
      </c>
      <c r="W215" s="261">
        <v>14.99</v>
      </c>
      <c r="X215" s="261">
        <v>15.15</v>
      </c>
      <c r="Y215" s="261">
        <v>13.38</v>
      </c>
      <c r="Z215" s="261">
        <v>13.55</v>
      </c>
      <c r="AA215" s="261">
        <v>13.48</v>
      </c>
      <c r="AB215" s="261">
        <v>13.01</v>
      </c>
      <c r="AC215" s="261">
        <v>13.17</v>
      </c>
      <c r="AD215" s="261" t="s">
        <v>254</v>
      </c>
      <c r="AE215" s="261">
        <v>13.07</v>
      </c>
      <c r="AF215" s="261">
        <v>13.39</v>
      </c>
    </row>
    <row r="216" spans="2:32" s="256" customFormat="1" x14ac:dyDescent="0.25">
      <c r="B216" s="234">
        <v>0.54166666666666663</v>
      </c>
      <c r="C216" s="261">
        <v>12.38</v>
      </c>
      <c r="D216" s="261">
        <v>12.38</v>
      </c>
      <c r="E216" s="261">
        <v>12.38</v>
      </c>
      <c r="F216" s="261">
        <v>12.36</v>
      </c>
      <c r="G216" s="261">
        <v>12.51</v>
      </c>
      <c r="H216" s="261">
        <v>12.8</v>
      </c>
      <c r="I216" s="261">
        <v>12.73</v>
      </c>
      <c r="J216" s="261">
        <v>12.89</v>
      </c>
      <c r="K216" s="261">
        <v>13.96</v>
      </c>
      <c r="L216" s="261">
        <v>14.43</v>
      </c>
      <c r="M216" s="261">
        <v>12.81</v>
      </c>
      <c r="N216" s="261">
        <v>12.79</v>
      </c>
      <c r="O216" s="261">
        <v>12.88</v>
      </c>
      <c r="P216" s="261">
        <v>13.61</v>
      </c>
      <c r="Q216" s="261">
        <v>12.77</v>
      </c>
      <c r="R216" s="261">
        <v>12.85</v>
      </c>
      <c r="S216" s="261">
        <v>12.96</v>
      </c>
      <c r="T216" s="261">
        <v>12.89</v>
      </c>
      <c r="U216" s="261">
        <v>12.79</v>
      </c>
      <c r="V216" s="261">
        <v>13.11</v>
      </c>
      <c r="W216" s="261">
        <v>14.41</v>
      </c>
      <c r="X216" s="261">
        <v>15.69</v>
      </c>
      <c r="Y216" s="261">
        <v>13.29</v>
      </c>
      <c r="Z216" s="261">
        <v>13.25</v>
      </c>
      <c r="AA216" s="261">
        <v>13.29</v>
      </c>
      <c r="AB216" s="261">
        <v>12.99</v>
      </c>
      <c r="AC216" s="261">
        <v>13.01</v>
      </c>
      <c r="AD216" s="261" t="s">
        <v>254</v>
      </c>
      <c r="AE216" s="261">
        <v>13.02</v>
      </c>
      <c r="AF216" s="261">
        <v>13.2</v>
      </c>
    </row>
    <row r="217" spans="2:32" s="256" customFormat="1" x14ac:dyDescent="0.25">
      <c r="B217" s="234">
        <v>0.58333333333333337</v>
      </c>
      <c r="C217" s="261">
        <v>12.26</v>
      </c>
      <c r="D217" s="261">
        <v>12.33</v>
      </c>
      <c r="E217" s="261">
        <v>12.43</v>
      </c>
      <c r="F217" s="261">
        <v>12.37</v>
      </c>
      <c r="G217" s="261">
        <v>12.56</v>
      </c>
      <c r="H217" s="261">
        <v>12.65</v>
      </c>
      <c r="I217" s="261">
        <v>12.68</v>
      </c>
      <c r="J217" s="261">
        <v>12.91</v>
      </c>
      <c r="K217" s="261">
        <v>13.9</v>
      </c>
      <c r="L217" s="261">
        <v>13.96</v>
      </c>
      <c r="M217" s="261">
        <v>12.68</v>
      </c>
      <c r="N217" s="261">
        <v>12.76</v>
      </c>
      <c r="O217" s="261">
        <v>12.85</v>
      </c>
      <c r="P217" s="261">
        <v>13.68</v>
      </c>
      <c r="Q217" s="261">
        <v>12.74</v>
      </c>
      <c r="R217" s="261">
        <v>12.66</v>
      </c>
      <c r="S217" s="261">
        <v>12.86</v>
      </c>
      <c r="T217" s="261">
        <v>12.77</v>
      </c>
      <c r="U217" s="261">
        <v>12.76</v>
      </c>
      <c r="V217" s="261">
        <v>12.85</v>
      </c>
      <c r="W217" s="261">
        <v>13.54</v>
      </c>
      <c r="X217" s="261">
        <v>15.68</v>
      </c>
      <c r="Y217" s="261">
        <v>13.21</v>
      </c>
      <c r="Z217" s="261">
        <v>12.92</v>
      </c>
      <c r="AA217" s="261">
        <v>13.06</v>
      </c>
      <c r="AB217" s="261">
        <v>13</v>
      </c>
      <c r="AC217" s="261">
        <v>12.94</v>
      </c>
      <c r="AD217" s="261" t="s">
        <v>254</v>
      </c>
      <c r="AE217" s="261">
        <v>12.94</v>
      </c>
      <c r="AF217" s="261">
        <v>13.11</v>
      </c>
    </row>
    <row r="218" spans="2:32" s="256" customFormat="1" x14ac:dyDescent="0.25">
      <c r="B218" s="234">
        <v>0.625</v>
      </c>
      <c r="C218" s="261">
        <v>12.21</v>
      </c>
      <c r="D218" s="261">
        <v>12.44</v>
      </c>
      <c r="E218" s="261">
        <v>12.46</v>
      </c>
      <c r="F218" s="261">
        <v>12.4</v>
      </c>
      <c r="G218" s="261">
        <v>12.65</v>
      </c>
      <c r="H218" s="261">
        <v>12.46</v>
      </c>
      <c r="I218" s="261">
        <v>12.51</v>
      </c>
      <c r="J218" s="261">
        <v>12.91</v>
      </c>
      <c r="K218" s="261">
        <v>14.25</v>
      </c>
      <c r="L218" s="261">
        <v>13.63</v>
      </c>
      <c r="M218" s="261">
        <v>12.74</v>
      </c>
      <c r="N218" s="261">
        <v>12.78</v>
      </c>
      <c r="O218" s="261">
        <v>12.84</v>
      </c>
      <c r="P218" s="261">
        <v>12.8</v>
      </c>
      <c r="Q218" s="261">
        <v>12.76</v>
      </c>
      <c r="R218" s="261">
        <v>12.62</v>
      </c>
      <c r="S218" s="261">
        <v>12.94</v>
      </c>
      <c r="T218" s="261">
        <v>12.7</v>
      </c>
      <c r="U218" s="261">
        <v>12.83</v>
      </c>
      <c r="V218" s="261">
        <v>12.72</v>
      </c>
      <c r="W218" s="261">
        <v>12.99</v>
      </c>
      <c r="X218" s="261">
        <v>15.26</v>
      </c>
      <c r="Y218" s="261">
        <v>13.02</v>
      </c>
      <c r="Z218" s="261">
        <v>12.87</v>
      </c>
      <c r="AA218" s="261">
        <v>12.94</v>
      </c>
      <c r="AB218" s="261">
        <v>12.99</v>
      </c>
      <c r="AC218" s="261">
        <v>12.92</v>
      </c>
      <c r="AD218" s="261" t="s">
        <v>254</v>
      </c>
      <c r="AE218" s="261">
        <v>12.95</v>
      </c>
      <c r="AF218" s="261">
        <v>13.01</v>
      </c>
    </row>
    <row r="219" spans="2:32" s="256" customFormat="1" x14ac:dyDescent="0.25">
      <c r="B219" s="234">
        <v>0.66666666666666663</v>
      </c>
      <c r="C219" s="261">
        <v>12.37</v>
      </c>
      <c r="D219" s="261">
        <v>12.8</v>
      </c>
      <c r="E219" s="261">
        <v>12.42</v>
      </c>
      <c r="F219" s="261">
        <v>12.52</v>
      </c>
      <c r="G219" s="261">
        <v>12.52</v>
      </c>
      <c r="H219" s="261">
        <v>12.47</v>
      </c>
      <c r="I219" s="261">
        <v>12.35</v>
      </c>
      <c r="J219" s="261">
        <v>12.84</v>
      </c>
      <c r="K219" s="261">
        <v>14.64</v>
      </c>
      <c r="L219" s="261">
        <v>13.35</v>
      </c>
      <c r="M219" s="261">
        <v>12.77</v>
      </c>
      <c r="N219" s="261">
        <v>12.86</v>
      </c>
      <c r="O219" s="261">
        <v>12.92</v>
      </c>
      <c r="P219" s="261">
        <v>12.65</v>
      </c>
      <c r="Q219" s="261">
        <v>12.7</v>
      </c>
      <c r="R219" s="261">
        <v>12.66</v>
      </c>
      <c r="S219" s="261">
        <v>13</v>
      </c>
      <c r="T219" s="261">
        <v>12.67</v>
      </c>
      <c r="U219" s="261">
        <v>12.79</v>
      </c>
      <c r="V219" s="261">
        <v>12.73</v>
      </c>
      <c r="W219" s="261">
        <v>12.82</v>
      </c>
      <c r="X219" s="261">
        <v>15.1</v>
      </c>
      <c r="Y219" s="261">
        <v>12.81</v>
      </c>
      <c r="Z219" s="261">
        <v>12.88</v>
      </c>
      <c r="AA219" s="261">
        <v>13.05</v>
      </c>
      <c r="AB219" s="261">
        <v>13</v>
      </c>
      <c r="AC219" s="261">
        <v>12.83</v>
      </c>
      <c r="AD219" s="261" t="s">
        <v>254</v>
      </c>
      <c r="AE219" s="261">
        <v>13.09</v>
      </c>
      <c r="AF219" s="261">
        <v>12.85</v>
      </c>
    </row>
    <row r="220" spans="2:32" s="256" customFormat="1" x14ac:dyDescent="0.25">
      <c r="B220" s="234">
        <v>0.70833333333333337</v>
      </c>
      <c r="C220" s="261">
        <v>12.44</v>
      </c>
      <c r="D220" s="261">
        <v>13</v>
      </c>
      <c r="E220" s="261">
        <v>12.42</v>
      </c>
      <c r="F220" s="261">
        <v>12.52</v>
      </c>
      <c r="G220" s="261">
        <v>12.54</v>
      </c>
      <c r="H220" s="261">
        <v>12.61</v>
      </c>
      <c r="I220" s="261">
        <v>12.32</v>
      </c>
      <c r="J220" s="261">
        <v>12.68</v>
      </c>
      <c r="K220" s="261">
        <v>15.44</v>
      </c>
      <c r="L220" s="261">
        <v>13.27</v>
      </c>
      <c r="M220" s="261">
        <v>12.85</v>
      </c>
      <c r="N220" s="261">
        <v>12.86</v>
      </c>
      <c r="O220" s="261">
        <v>12.93</v>
      </c>
      <c r="P220" s="261">
        <v>12.63</v>
      </c>
      <c r="Q220" s="261">
        <v>12.7</v>
      </c>
      <c r="R220" s="261">
        <v>12.64</v>
      </c>
      <c r="S220" s="261">
        <v>13.03</v>
      </c>
      <c r="T220" s="261">
        <v>12.69</v>
      </c>
      <c r="U220" s="261">
        <v>13.15</v>
      </c>
      <c r="V220" s="261">
        <v>12.66</v>
      </c>
      <c r="W220" s="261">
        <v>12.78</v>
      </c>
      <c r="X220" s="261">
        <v>14.47</v>
      </c>
      <c r="Y220" s="261">
        <v>12.76</v>
      </c>
      <c r="Z220" s="261">
        <v>12.96</v>
      </c>
      <c r="AA220" s="261">
        <v>13.41</v>
      </c>
      <c r="AB220" s="261">
        <v>12.95</v>
      </c>
      <c r="AC220" s="261">
        <v>12.82</v>
      </c>
      <c r="AD220" s="261" t="s">
        <v>254</v>
      </c>
      <c r="AE220" s="261">
        <v>13.08</v>
      </c>
      <c r="AF220" s="261">
        <v>12.74</v>
      </c>
    </row>
    <row r="221" spans="2:32" s="256" customFormat="1" x14ac:dyDescent="0.25">
      <c r="B221" s="234">
        <v>0.75</v>
      </c>
      <c r="C221" s="261">
        <v>12.52</v>
      </c>
      <c r="D221" s="261">
        <v>13</v>
      </c>
      <c r="E221" s="261">
        <v>12.44</v>
      </c>
      <c r="F221" s="261">
        <v>12.58</v>
      </c>
      <c r="G221" s="261">
        <v>12.46</v>
      </c>
      <c r="H221" s="261">
        <v>12.57</v>
      </c>
      <c r="I221" s="261">
        <v>12.3</v>
      </c>
      <c r="J221" s="261">
        <v>12.57</v>
      </c>
      <c r="K221" s="261">
        <v>15.86</v>
      </c>
      <c r="L221" s="261">
        <v>13.2</v>
      </c>
      <c r="M221" s="261">
        <v>12.8</v>
      </c>
      <c r="N221" s="261">
        <v>12.82</v>
      </c>
      <c r="O221" s="261">
        <v>12.93</v>
      </c>
      <c r="P221" s="261">
        <v>12.78</v>
      </c>
      <c r="Q221" s="261">
        <v>12.76</v>
      </c>
      <c r="R221" s="261">
        <v>12.67</v>
      </c>
      <c r="S221" s="261">
        <v>12.84</v>
      </c>
      <c r="T221" s="261">
        <v>12.68</v>
      </c>
      <c r="U221" s="261">
        <v>13.03</v>
      </c>
      <c r="V221" s="261">
        <v>12.85</v>
      </c>
      <c r="W221" s="261">
        <v>12.8</v>
      </c>
      <c r="X221" s="261">
        <v>13.92</v>
      </c>
      <c r="Y221" s="261">
        <v>12.86</v>
      </c>
      <c r="Z221" s="261">
        <v>13</v>
      </c>
      <c r="AA221" s="261">
        <v>13.71</v>
      </c>
      <c r="AB221" s="261">
        <v>12.92</v>
      </c>
      <c r="AC221" s="261">
        <v>12.77</v>
      </c>
      <c r="AD221" s="261" t="s">
        <v>254</v>
      </c>
      <c r="AE221" s="261">
        <v>13.25</v>
      </c>
      <c r="AF221" s="261">
        <v>12.74</v>
      </c>
    </row>
    <row r="222" spans="2:32" s="256" customFormat="1" x14ac:dyDescent="0.25">
      <c r="B222" s="234">
        <v>0.79166666666666663</v>
      </c>
      <c r="C222" s="261">
        <v>12.41</v>
      </c>
      <c r="D222" s="261">
        <v>12.78</v>
      </c>
      <c r="E222" s="261">
        <v>12.46</v>
      </c>
      <c r="F222" s="261">
        <v>12.54</v>
      </c>
      <c r="G222" s="261">
        <v>12.38</v>
      </c>
      <c r="H222" s="261">
        <v>12.49</v>
      </c>
      <c r="I222" s="261">
        <v>12.29</v>
      </c>
      <c r="J222" s="261">
        <v>12.52</v>
      </c>
      <c r="K222" s="261">
        <v>15.93</v>
      </c>
      <c r="L222" s="261">
        <v>13.09</v>
      </c>
      <c r="M222" s="261">
        <v>12.78</v>
      </c>
      <c r="N222" s="261">
        <v>12.72</v>
      </c>
      <c r="O222" s="261">
        <v>12.83</v>
      </c>
      <c r="P222" s="261">
        <v>12.81</v>
      </c>
      <c r="Q222" s="261">
        <v>12.74</v>
      </c>
      <c r="R222" s="261">
        <v>12.72</v>
      </c>
      <c r="S222" s="261">
        <v>12.77</v>
      </c>
      <c r="T222" s="261">
        <v>12.66</v>
      </c>
      <c r="U222" s="261">
        <v>13.08</v>
      </c>
      <c r="V222" s="261">
        <v>13.03</v>
      </c>
      <c r="W222" s="261">
        <v>12.85</v>
      </c>
      <c r="X222" s="261">
        <v>13.25</v>
      </c>
      <c r="Y222" s="261">
        <v>12.81</v>
      </c>
      <c r="Z222" s="261">
        <v>12.98</v>
      </c>
      <c r="AA222" s="261">
        <v>13.66</v>
      </c>
      <c r="AB222" s="261">
        <v>12.95</v>
      </c>
      <c r="AC222" s="261">
        <v>12.88</v>
      </c>
      <c r="AD222" s="261" t="s">
        <v>254</v>
      </c>
      <c r="AE222" s="261">
        <v>13.05</v>
      </c>
      <c r="AF222" s="261">
        <v>12.84</v>
      </c>
    </row>
    <row r="223" spans="2:32" s="256" customFormat="1" x14ac:dyDescent="0.25">
      <c r="B223" s="234">
        <v>0.83333333333333337</v>
      </c>
      <c r="C223" s="261">
        <v>12.36</v>
      </c>
      <c r="D223" s="261">
        <v>12.71</v>
      </c>
      <c r="E223" s="261">
        <v>12.34</v>
      </c>
      <c r="F223" s="261">
        <v>12.5</v>
      </c>
      <c r="G223" s="261">
        <v>12.42</v>
      </c>
      <c r="H223" s="261">
        <v>12.4</v>
      </c>
      <c r="I223" s="261">
        <v>12.45</v>
      </c>
      <c r="J223" s="261">
        <v>12.44</v>
      </c>
      <c r="K223" s="261">
        <v>15.38</v>
      </c>
      <c r="L223" s="261">
        <v>12.85</v>
      </c>
      <c r="M223" s="261">
        <v>12.68</v>
      </c>
      <c r="N223" s="261">
        <v>12.64</v>
      </c>
      <c r="O223" s="261">
        <v>12.77</v>
      </c>
      <c r="P223" s="261">
        <v>12.78</v>
      </c>
      <c r="Q223" s="261">
        <v>12.63</v>
      </c>
      <c r="R223" s="261">
        <v>12.79</v>
      </c>
      <c r="S223" s="261">
        <v>12.8</v>
      </c>
      <c r="T223" s="261">
        <v>12.61</v>
      </c>
      <c r="U223" s="261">
        <v>12.72</v>
      </c>
      <c r="V223" s="261">
        <v>13.22</v>
      </c>
      <c r="W223" s="261">
        <v>12.94</v>
      </c>
      <c r="X223" s="261">
        <v>12.95</v>
      </c>
      <c r="Y223" s="261">
        <v>12.82</v>
      </c>
      <c r="Z223" s="261">
        <v>12.89</v>
      </c>
      <c r="AA223" s="261">
        <v>13.41</v>
      </c>
      <c r="AB223" s="261">
        <v>12.97</v>
      </c>
      <c r="AC223" s="261">
        <v>12.87</v>
      </c>
      <c r="AD223" s="261" t="s">
        <v>254</v>
      </c>
      <c r="AE223" s="261">
        <v>13.11</v>
      </c>
      <c r="AF223" s="261">
        <v>12.8</v>
      </c>
    </row>
    <row r="224" spans="2:32" s="256" customFormat="1" x14ac:dyDescent="0.25">
      <c r="B224" s="234">
        <v>0.875</v>
      </c>
      <c r="C224" s="261">
        <v>12.33</v>
      </c>
      <c r="D224" s="261">
        <v>12.65</v>
      </c>
      <c r="E224" s="261">
        <v>12.3</v>
      </c>
      <c r="F224" s="261">
        <v>12.43</v>
      </c>
      <c r="G224" s="261">
        <v>12.47</v>
      </c>
      <c r="H224" s="261">
        <v>12.45</v>
      </c>
      <c r="I224" s="261">
        <v>12.42</v>
      </c>
      <c r="J224" s="261">
        <v>12.46</v>
      </c>
      <c r="K224" s="261">
        <v>14.62</v>
      </c>
      <c r="L224" s="261">
        <v>12.74</v>
      </c>
      <c r="M224" s="261">
        <v>12.71</v>
      </c>
      <c r="N224" s="261">
        <v>12.65</v>
      </c>
      <c r="O224" s="261">
        <v>12.7</v>
      </c>
      <c r="P224" s="261">
        <v>12.6</v>
      </c>
      <c r="Q224" s="261">
        <v>12.45</v>
      </c>
      <c r="R224" s="261">
        <v>12.77</v>
      </c>
      <c r="S224" s="261">
        <v>12.88</v>
      </c>
      <c r="T224" s="261">
        <v>12.65</v>
      </c>
      <c r="U224" s="261">
        <v>12.72</v>
      </c>
      <c r="V224" s="261">
        <v>13.18</v>
      </c>
      <c r="W224" s="261">
        <v>12.91</v>
      </c>
      <c r="X224" s="261">
        <v>12.87</v>
      </c>
      <c r="Y224" s="261">
        <v>12.74</v>
      </c>
      <c r="Z224" s="261">
        <v>12.86</v>
      </c>
      <c r="AA224" s="261">
        <v>13.26</v>
      </c>
      <c r="AB224" s="261">
        <v>13.02</v>
      </c>
      <c r="AC224" s="261">
        <v>12.87</v>
      </c>
      <c r="AD224" s="261" t="s">
        <v>254</v>
      </c>
      <c r="AE224" s="261">
        <v>12.93</v>
      </c>
      <c r="AF224" s="261">
        <v>12.73</v>
      </c>
    </row>
    <row r="225" spans="2:33" s="256" customFormat="1" x14ac:dyDescent="0.25">
      <c r="B225" s="234">
        <v>0.91666666666666663</v>
      </c>
      <c r="C225" s="261">
        <v>12.22</v>
      </c>
      <c r="D225" s="261">
        <v>12.58</v>
      </c>
      <c r="E225" s="261">
        <v>12.31</v>
      </c>
      <c r="F225" s="261">
        <v>12.43</v>
      </c>
      <c r="G225" s="261">
        <v>12.56</v>
      </c>
      <c r="H225" s="261">
        <v>12.47</v>
      </c>
      <c r="I225" s="261">
        <v>12.45</v>
      </c>
      <c r="J225" s="261">
        <v>12.43</v>
      </c>
      <c r="K225" s="261">
        <v>13.9</v>
      </c>
      <c r="L225" s="261">
        <v>12.65</v>
      </c>
      <c r="M225" s="261">
        <v>12.58</v>
      </c>
      <c r="N225" s="261">
        <v>12.62</v>
      </c>
      <c r="O225" s="261">
        <v>12.65</v>
      </c>
      <c r="P225" s="261">
        <v>12.5</v>
      </c>
      <c r="Q225" s="261">
        <v>12.46</v>
      </c>
      <c r="R225" s="261">
        <v>12.76</v>
      </c>
      <c r="S225" s="261">
        <v>12.88</v>
      </c>
      <c r="T225" s="261">
        <v>12.76</v>
      </c>
      <c r="U225" s="261">
        <v>12.68</v>
      </c>
      <c r="V225" s="261">
        <v>13.11</v>
      </c>
      <c r="W225" s="261">
        <v>12.85</v>
      </c>
      <c r="X225" s="261">
        <v>12.92</v>
      </c>
      <c r="Y225" s="261">
        <v>12.82</v>
      </c>
      <c r="Z225" s="261">
        <v>12.79</v>
      </c>
      <c r="AA225" s="261">
        <v>13.23</v>
      </c>
      <c r="AB225" s="261">
        <v>12.98</v>
      </c>
      <c r="AC225" s="261">
        <v>12.81</v>
      </c>
      <c r="AD225" s="261" t="s">
        <v>254</v>
      </c>
      <c r="AE225" s="261">
        <v>12.98</v>
      </c>
      <c r="AF225" s="261">
        <v>12.69</v>
      </c>
    </row>
    <row r="226" spans="2:33" s="256" customFormat="1" x14ac:dyDescent="0.25">
      <c r="B226" s="234">
        <v>0.95833333333333337</v>
      </c>
      <c r="C226" s="261">
        <v>12.27</v>
      </c>
      <c r="D226" s="261">
        <v>12.51</v>
      </c>
      <c r="E226" s="261">
        <v>12.4</v>
      </c>
      <c r="F226" s="261">
        <v>12.39</v>
      </c>
      <c r="G226" s="261">
        <v>12.36</v>
      </c>
      <c r="H226" s="261">
        <v>12.37</v>
      </c>
      <c r="I226" s="261">
        <v>12.31</v>
      </c>
      <c r="J226" s="261">
        <v>12.36</v>
      </c>
      <c r="K226" s="261">
        <v>13.46</v>
      </c>
      <c r="L226" s="261">
        <v>12.61</v>
      </c>
      <c r="M226" s="261">
        <v>12.56</v>
      </c>
      <c r="N226" s="261">
        <v>12.66</v>
      </c>
      <c r="O226" s="261">
        <v>12.67</v>
      </c>
      <c r="P226" s="261">
        <v>12.54</v>
      </c>
      <c r="Q226" s="261">
        <v>12.59</v>
      </c>
      <c r="R226" s="261">
        <v>12.72</v>
      </c>
      <c r="S226" s="261">
        <v>12.74</v>
      </c>
      <c r="T226" s="261">
        <v>12.8</v>
      </c>
      <c r="U226" s="261">
        <v>12.66</v>
      </c>
      <c r="V226" s="261">
        <v>13.01</v>
      </c>
      <c r="W226" s="261">
        <v>12.85</v>
      </c>
      <c r="X226" s="261">
        <v>13</v>
      </c>
      <c r="Y226" s="261">
        <v>12.72</v>
      </c>
      <c r="Z226" s="261">
        <v>12.79</v>
      </c>
      <c r="AA226" s="261">
        <v>13.08</v>
      </c>
      <c r="AB226" s="261">
        <v>13</v>
      </c>
      <c r="AC226" s="261">
        <v>12.87</v>
      </c>
      <c r="AD226" s="261" t="s">
        <v>254</v>
      </c>
      <c r="AE226" s="261">
        <v>12.9</v>
      </c>
      <c r="AF226" s="261">
        <v>12.76</v>
      </c>
    </row>
    <row r="227" spans="2:33" s="245" customFormat="1" ht="13.5" customHeight="1" x14ac:dyDescent="0.3">
      <c r="B227" s="259" t="s">
        <v>257</v>
      </c>
      <c r="C227" s="176"/>
      <c r="D227" s="176"/>
      <c r="E227" s="176"/>
      <c r="F227" s="176"/>
      <c r="G227" s="176"/>
      <c r="H227" s="176"/>
      <c r="I227" s="176"/>
      <c r="J227" s="176"/>
      <c r="K227" s="176"/>
      <c r="L227" s="259"/>
      <c r="M227" s="259"/>
      <c r="N227" s="259"/>
      <c r="O227" s="259"/>
      <c r="P227" s="259"/>
      <c r="Q227" s="259"/>
      <c r="R227" s="259"/>
      <c r="S227" s="259"/>
      <c r="T227" s="259"/>
      <c r="U227" s="259"/>
      <c r="V227" s="259"/>
      <c r="W227" s="259"/>
      <c r="X227" s="259"/>
      <c r="Y227" s="259"/>
      <c r="Z227" s="259"/>
      <c r="AA227" s="259"/>
      <c r="AB227" s="259"/>
      <c r="AC227" s="259"/>
      <c r="AD227" s="259"/>
      <c r="AE227" s="259"/>
      <c r="AF227" s="259"/>
    </row>
    <row r="228" spans="2:33" s="245" customFormat="1" ht="13.5" customHeight="1" x14ac:dyDescent="0.3">
      <c r="B228" s="259"/>
      <c r="C228" s="176"/>
      <c r="D228" s="176"/>
      <c r="E228" s="176"/>
      <c r="F228" s="176"/>
      <c r="G228" s="176"/>
      <c r="H228" s="176"/>
      <c r="I228" s="176"/>
      <c r="J228" s="176"/>
      <c r="K228" s="176"/>
      <c r="L228" s="259"/>
      <c r="M228" s="259"/>
      <c r="N228" s="259"/>
      <c r="O228" s="259"/>
      <c r="P228" s="259"/>
      <c r="Q228" s="259"/>
      <c r="R228" s="259"/>
      <c r="S228" s="259"/>
      <c r="T228" s="259"/>
      <c r="U228" s="259"/>
      <c r="V228" s="259"/>
      <c r="W228" s="259"/>
      <c r="X228" s="259"/>
      <c r="Y228" s="259"/>
      <c r="Z228" s="259"/>
      <c r="AA228" s="259"/>
      <c r="AB228" s="259"/>
      <c r="AC228" s="259"/>
      <c r="AD228" s="259"/>
      <c r="AE228" s="259"/>
      <c r="AF228" s="259"/>
    </row>
    <row r="229" spans="2:33" s="245" customFormat="1" ht="15.75" customHeight="1" x14ac:dyDescent="0.3"/>
    <row r="230" spans="2:33" s="245" customFormat="1" ht="15.75" customHeight="1" x14ac:dyDescent="0.3">
      <c r="B230" s="417"/>
      <c r="C230" s="417"/>
      <c r="D230" s="417"/>
      <c r="E230" s="417"/>
      <c r="F230" s="422" t="s">
        <v>352</v>
      </c>
      <c r="G230" s="422"/>
      <c r="H230" s="422"/>
      <c r="I230" s="422"/>
      <c r="J230" s="422"/>
      <c r="K230" s="422"/>
      <c r="L230" s="422"/>
      <c r="M230" s="422"/>
      <c r="N230" s="422"/>
      <c r="O230" s="422"/>
      <c r="P230" s="422"/>
      <c r="Q230" s="422"/>
      <c r="R230" s="422"/>
      <c r="S230" s="422"/>
      <c r="T230" s="422"/>
      <c r="U230" s="422"/>
      <c r="V230" s="422"/>
      <c r="W230" s="422"/>
      <c r="X230" s="422"/>
      <c r="Y230" s="422"/>
      <c r="Z230" s="422"/>
      <c r="AA230" s="422"/>
      <c r="AB230" s="422"/>
      <c r="AC230" s="422"/>
      <c r="AD230" s="422"/>
      <c r="AE230" s="422"/>
      <c r="AF230" s="422"/>
      <c r="AG230" s="422"/>
    </row>
    <row r="231" spans="2:33" s="245" customFormat="1" ht="15.75" customHeight="1" x14ac:dyDescent="0.3">
      <c r="B231" s="417"/>
      <c r="C231" s="417"/>
      <c r="D231" s="417"/>
      <c r="E231" s="417"/>
      <c r="F231" s="422"/>
      <c r="G231" s="422"/>
      <c r="H231" s="422"/>
      <c r="I231" s="422"/>
      <c r="J231" s="422"/>
      <c r="K231" s="422"/>
      <c r="L231" s="422"/>
      <c r="M231" s="422"/>
      <c r="N231" s="422"/>
      <c r="O231" s="422"/>
      <c r="P231" s="422"/>
      <c r="Q231" s="422"/>
      <c r="R231" s="422"/>
      <c r="S231" s="422"/>
      <c r="T231" s="422"/>
      <c r="U231" s="422"/>
      <c r="V231" s="422"/>
      <c r="W231" s="422"/>
      <c r="X231" s="422"/>
      <c r="Y231" s="422"/>
      <c r="Z231" s="422"/>
      <c r="AA231" s="422"/>
      <c r="AB231" s="422"/>
      <c r="AC231" s="422"/>
      <c r="AD231" s="422"/>
      <c r="AE231" s="422"/>
      <c r="AF231" s="422"/>
      <c r="AG231" s="422"/>
    </row>
    <row r="232" spans="2:33" s="245" customFormat="1" ht="15.75" customHeight="1" x14ac:dyDescent="0.3">
      <c r="B232" s="417"/>
      <c r="C232" s="417"/>
      <c r="D232" s="417"/>
      <c r="E232" s="417"/>
      <c r="F232" s="422"/>
      <c r="G232" s="422"/>
      <c r="H232" s="422"/>
      <c r="I232" s="422"/>
      <c r="J232" s="422"/>
      <c r="K232" s="422"/>
      <c r="L232" s="422"/>
      <c r="M232" s="422"/>
      <c r="N232" s="422"/>
      <c r="O232" s="422"/>
      <c r="P232" s="422"/>
      <c r="Q232" s="422"/>
      <c r="R232" s="422"/>
      <c r="S232" s="422"/>
      <c r="T232" s="422"/>
      <c r="U232" s="422"/>
      <c r="V232" s="422"/>
      <c r="W232" s="422"/>
      <c r="X232" s="422"/>
      <c r="Y232" s="422"/>
      <c r="Z232" s="422"/>
      <c r="AA232" s="422"/>
      <c r="AB232" s="422"/>
      <c r="AC232" s="422"/>
      <c r="AD232" s="422"/>
      <c r="AE232" s="422"/>
      <c r="AF232" s="422"/>
      <c r="AG232" s="422"/>
    </row>
    <row r="233" spans="2:33" s="245" customFormat="1" ht="11.25" customHeight="1" x14ac:dyDescent="0.3">
      <c r="B233" s="246"/>
      <c r="C233" s="246"/>
      <c r="D233" s="246"/>
      <c r="E233" s="246"/>
      <c r="F233" s="247"/>
      <c r="G233" s="247"/>
      <c r="H233" s="247"/>
      <c r="I233" s="247"/>
      <c r="J233" s="247"/>
      <c r="K233" s="247"/>
      <c r="L233" s="247"/>
      <c r="M233" s="247"/>
      <c r="N233" s="247"/>
      <c r="O233" s="247"/>
      <c r="P233" s="247"/>
      <c r="Q233" s="247"/>
      <c r="R233" s="247"/>
      <c r="S233" s="247"/>
      <c r="T233" s="247"/>
      <c r="U233" s="247"/>
      <c r="V233" s="247"/>
      <c r="W233" s="247"/>
      <c r="X233" s="247"/>
      <c r="Y233" s="247"/>
      <c r="Z233" s="247"/>
      <c r="AA233" s="247"/>
      <c r="AB233" s="247"/>
      <c r="AC233" s="247"/>
      <c r="AD233" s="247"/>
      <c r="AE233" s="247"/>
      <c r="AF233" s="247"/>
      <c r="AG233" s="247"/>
    </row>
    <row r="234" spans="2:33" s="245" customFormat="1" ht="24" customHeight="1" x14ac:dyDescent="0.3">
      <c r="B234" s="248" t="s">
        <v>171</v>
      </c>
      <c r="C234" s="248"/>
      <c r="D234" s="248"/>
      <c r="E234" s="248"/>
      <c r="F234" s="428" t="s">
        <v>269</v>
      </c>
      <c r="G234" s="428"/>
      <c r="H234" s="428"/>
      <c r="I234" s="428"/>
      <c r="J234" s="428"/>
      <c r="K234" s="428"/>
      <c r="L234" s="428"/>
      <c r="M234" s="428"/>
      <c r="N234" s="428"/>
      <c r="O234" s="428"/>
      <c r="P234" s="428"/>
      <c r="Q234" s="428"/>
      <c r="R234" s="428"/>
      <c r="S234" s="428"/>
      <c r="T234" s="428"/>
      <c r="U234" s="428"/>
      <c r="V234" s="428"/>
      <c r="W234" s="428"/>
      <c r="X234" s="428"/>
      <c r="Y234" s="428"/>
      <c r="Z234" s="428"/>
      <c r="AA234" s="428"/>
      <c r="AB234" s="428"/>
      <c r="AC234" s="428"/>
      <c r="AD234" s="428"/>
      <c r="AE234" s="428"/>
      <c r="AF234" s="428"/>
      <c r="AG234" s="428"/>
    </row>
    <row r="235" spans="2:33" s="245" customFormat="1" ht="7.5" customHeight="1" x14ac:dyDescent="0.3">
      <c r="B235" s="251"/>
      <c r="C235" s="251"/>
      <c r="D235" s="251"/>
      <c r="E235" s="251"/>
      <c r="F235" s="252"/>
      <c r="G235" s="252"/>
      <c r="H235" s="252"/>
      <c r="I235" s="252"/>
      <c r="J235" s="252"/>
      <c r="K235" s="252"/>
      <c r="L235" s="252"/>
      <c r="M235" s="252"/>
      <c r="N235" s="252"/>
      <c r="O235" s="252"/>
      <c r="P235" s="252"/>
      <c r="Q235" s="252"/>
      <c r="R235" s="252"/>
      <c r="S235" s="252"/>
      <c r="T235" s="252"/>
      <c r="U235" s="252"/>
      <c r="V235" s="252"/>
      <c r="W235" s="252"/>
      <c r="X235" s="252"/>
      <c r="Y235" s="252"/>
      <c r="Z235" s="252"/>
      <c r="AA235" s="252"/>
      <c r="AB235" s="252"/>
      <c r="AC235" s="252"/>
      <c r="AD235" s="252"/>
      <c r="AE235" s="252"/>
      <c r="AF235" s="252"/>
      <c r="AG235" s="252"/>
    </row>
    <row r="236" spans="2:33" s="245" customFormat="1" ht="15.75" customHeight="1" x14ac:dyDescent="0.3">
      <c r="B236" s="127" t="s">
        <v>174</v>
      </c>
      <c r="C236" s="248"/>
      <c r="D236" s="248"/>
      <c r="E236" s="248"/>
      <c r="F236" s="249" t="s">
        <v>210</v>
      </c>
      <c r="G236" s="253"/>
      <c r="H236" s="253"/>
      <c r="I236" s="253"/>
      <c r="J236" s="253"/>
      <c r="K236" s="253"/>
      <c r="L236" s="253"/>
      <c r="M236" s="253"/>
      <c r="N236" s="253"/>
      <c r="O236" s="253"/>
      <c r="P236" s="253"/>
      <c r="Q236" s="127" t="s">
        <v>243</v>
      </c>
      <c r="R236" s="248"/>
      <c r="S236" s="248"/>
      <c r="T236" s="248"/>
      <c r="U236" s="248"/>
      <c r="V236" s="254" t="s">
        <v>270</v>
      </c>
      <c r="W236" s="253"/>
      <c r="X236" s="253"/>
      <c r="Y236" s="253"/>
      <c r="Z236" s="253"/>
      <c r="AA236" s="253"/>
      <c r="AB236" s="253"/>
      <c r="AC236" s="253"/>
      <c r="AD236" s="253"/>
      <c r="AE236" s="253"/>
      <c r="AF236" s="253"/>
      <c r="AG236" s="253"/>
    </row>
    <row r="237" spans="2:33" s="245" customFormat="1" ht="11.25" customHeight="1" x14ac:dyDescent="0.3">
      <c r="B237" s="266"/>
      <c r="C237" s="266"/>
      <c r="D237" s="266"/>
      <c r="E237" s="266"/>
      <c r="F237" s="266"/>
      <c r="G237" s="266"/>
      <c r="H237" s="266"/>
      <c r="I237" s="266"/>
      <c r="J237" s="266"/>
      <c r="K237" s="266"/>
      <c r="L237" s="266"/>
      <c r="M237" s="266"/>
      <c r="N237" s="266"/>
      <c r="O237" s="266"/>
      <c r="P237" s="266"/>
      <c r="Q237" s="266"/>
      <c r="R237" s="266"/>
      <c r="S237" s="266"/>
      <c r="T237" s="266"/>
      <c r="U237" s="266"/>
      <c r="V237" s="266"/>
      <c r="W237" s="266"/>
      <c r="X237" s="266"/>
      <c r="Y237" s="266"/>
      <c r="Z237" s="266"/>
      <c r="AA237" s="266"/>
      <c r="AB237" s="266"/>
      <c r="AC237" s="266"/>
      <c r="AD237" s="266"/>
      <c r="AE237" s="266"/>
      <c r="AF237" s="266"/>
      <c r="AG237" s="266"/>
    </row>
    <row r="238" spans="2:33" s="245" customFormat="1" ht="29.4" customHeight="1" x14ac:dyDescent="0.3">
      <c r="B238" s="128" t="s">
        <v>173</v>
      </c>
      <c r="C238" s="128">
        <v>1</v>
      </c>
      <c r="D238" s="128">
        <v>2</v>
      </c>
      <c r="E238" s="128">
        <v>3</v>
      </c>
      <c r="F238" s="128">
        <v>4</v>
      </c>
      <c r="G238" s="128">
        <v>5</v>
      </c>
      <c r="H238" s="128">
        <v>6</v>
      </c>
      <c r="I238" s="128">
        <v>7</v>
      </c>
      <c r="J238" s="128">
        <v>8</v>
      </c>
      <c r="K238" s="128">
        <v>9</v>
      </c>
      <c r="L238" s="128">
        <v>10</v>
      </c>
      <c r="M238" s="128">
        <v>11</v>
      </c>
      <c r="N238" s="128">
        <v>12</v>
      </c>
      <c r="O238" s="128">
        <v>13</v>
      </c>
      <c r="P238" s="128">
        <v>14</v>
      </c>
      <c r="Q238" s="128">
        <v>15</v>
      </c>
      <c r="R238" s="128">
        <v>16</v>
      </c>
      <c r="S238" s="128">
        <v>17</v>
      </c>
      <c r="T238" s="128">
        <v>18</v>
      </c>
      <c r="U238" s="128">
        <v>19</v>
      </c>
      <c r="V238" s="128">
        <v>20</v>
      </c>
      <c r="W238" s="128">
        <v>21</v>
      </c>
      <c r="X238" s="128">
        <v>22</v>
      </c>
      <c r="Y238" s="128">
        <v>23</v>
      </c>
      <c r="Z238" s="128">
        <v>24</v>
      </c>
      <c r="AA238" s="128">
        <v>25</v>
      </c>
      <c r="AB238" s="128">
        <v>26</v>
      </c>
      <c r="AC238" s="128">
        <v>27</v>
      </c>
      <c r="AD238" s="128">
        <v>28</v>
      </c>
      <c r="AE238" s="128">
        <v>29</v>
      </c>
      <c r="AF238" s="128">
        <v>30</v>
      </c>
      <c r="AG238" s="128">
        <v>31</v>
      </c>
    </row>
    <row r="239" spans="2:33" s="256" customFormat="1" x14ac:dyDescent="0.25">
      <c r="B239" s="234">
        <v>0</v>
      </c>
      <c r="C239" s="261">
        <v>12.81</v>
      </c>
      <c r="D239" s="261">
        <v>13.3</v>
      </c>
      <c r="E239" s="261">
        <v>13.32</v>
      </c>
      <c r="F239" s="261">
        <v>13.13</v>
      </c>
      <c r="G239" s="261">
        <v>13.4</v>
      </c>
      <c r="H239" s="261">
        <v>13.34</v>
      </c>
      <c r="I239" s="261">
        <v>13.16</v>
      </c>
      <c r="J239" s="261">
        <v>13.07</v>
      </c>
      <c r="K239" s="261">
        <v>12.92</v>
      </c>
      <c r="L239" s="261">
        <v>13.36</v>
      </c>
      <c r="M239" s="261">
        <v>13.08</v>
      </c>
      <c r="N239" s="261">
        <v>13.07</v>
      </c>
      <c r="O239" s="261">
        <v>13.26</v>
      </c>
      <c r="P239" s="261">
        <v>13.19</v>
      </c>
      <c r="Q239" s="261">
        <v>5.23</v>
      </c>
      <c r="R239" s="261">
        <v>5.13</v>
      </c>
      <c r="S239" s="261">
        <v>5.17</v>
      </c>
      <c r="T239" s="261">
        <v>5.1100000000000003</v>
      </c>
      <c r="U239" s="261">
        <v>5.04</v>
      </c>
      <c r="V239" s="261">
        <v>5.1100000000000003</v>
      </c>
      <c r="W239" s="261">
        <v>5.19</v>
      </c>
      <c r="X239" s="261">
        <v>5.55</v>
      </c>
      <c r="Y239" s="261">
        <v>5.48</v>
      </c>
      <c r="Z239" s="261">
        <v>5.49</v>
      </c>
      <c r="AA239" s="261">
        <v>6.19</v>
      </c>
      <c r="AB239" s="261">
        <v>5.69</v>
      </c>
      <c r="AC239" s="261">
        <v>5.88</v>
      </c>
      <c r="AD239" s="261">
        <v>6.99</v>
      </c>
      <c r="AE239" s="261">
        <v>6.05</v>
      </c>
      <c r="AF239" s="261">
        <v>6.42</v>
      </c>
      <c r="AG239" s="261">
        <v>5.85</v>
      </c>
    </row>
    <row r="240" spans="2:33" s="256" customFormat="1" x14ac:dyDescent="0.25">
      <c r="B240" s="234">
        <v>4.1666666666666664E-2</v>
      </c>
      <c r="C240" s="261">
        <v>12.81</v>
      </c>
      <c r="D240" s="261">
        <v>13.2</v>
      </c>
      <c r="E240" s="261">
        <v>13.23</v>
      </c>
      <c r="F240" s="261">
        <v>13.11</v>
      </c>
      <c r="G240" s="261">
        <v>13.27</v>
      </c>
      <c r="H240" s="261">
        <v>13.28</v>
      </c>
      <c r="I240" s="261">
        <v>13.25</v>
      </c>
      <c r="J240" s="261">
        <v>13.13</v>
      </c>
      <c r="K240" s="261">
        <v>12.9</v>
      </c>
      <c r="L240" s="261">
        <v>13.35</v>
      </c>
      <c r="M240" s="261">
        <v>13.05</v>
      </c>
      <c r="N240" s="261">
        <v>13.05</v>
      </c>
      <c r="O240" s="261">
        <v>13.28</v>
      </c>
      <c r="P240" s="261">
        <v>13.15</v>
      </c>
      <c r="Q240" s="261">
        <v>5.18</v>
      </c>
      <c r="R240" s="261">
        <v>5.13</v>
      </c>
      <c r="S240" s="261">
        <v>5.17</v>
      </c>
      <c r="T240" s="261">
        <v>5.12</v>
      </c>
      <c r="U240" s="261">
        <v>5.03</v>
      </c>
      <c r="V240" s="261">
        <v>5.04</v>
      </c>
      <c r="W240" s="261">
        <v>5.17</v>
      </c>
      <c r="X240" s="261">
        <v>5.32</v>
      </c>
      <c r="Y240" s="261">
        <v>5.43</v>
      </c>
      <c r="Z240" s="261">
        <v>5.43</v>
      </c>
      <c r="AA240" s="261">
        <v>6.24</v>
      </c>
      <c r="AB240" s="261">
        <v>5.69</v>
      </c>
      <c r="AC240" s="261">
        <v>5.72</v>
      </c>
      <c r="AD240" s="261">
        <v>6.66</v>
      </c>
      <c r="AE240" s="261">
        <v>5.91</v>
      </c>
      <c r="AF240" s="261">
        <v>6.46</v>
      </c>
      <c r="AG240" s="261">
        <v>10.029999999999999</v>
      </c>
    </row>
    <row r="241" spans="2:33" s="256" customFormat="1" x14ac:dyDescent="0.25">
      <c r="B241" s="234">
        <v>8.3333333333333329E-2</v>
      </c>
      <c r="C241" s="261">
        <v>12.8</v>
      </c>
      <c r="D241" s="261">
        <v>13.16</v>
      </c>
      <c r="E241" s="261">
        <v>13.11</v>
      </c>
      <c r="F241" s="261">
        <v>13.12</v>
      </c>
      <c r="G241" s="261">
        <v>13.19</v>
      </c>
      <c r="H241" s="261">
        <v>13.28</v>
      </c>
      <c r="I241" s="261">
        <v>13.24</v>
      </c>
      <c r="J241" s="261">
        <v>13.14</v>
      </c>
      <c r="K241" s="261">
        <v>12.93</v>
      </c>
      <c r="L241" s="261">
        <v>13.27</v>
      </c>
      <c r="M241" s="261">
        <v>13.05</v>
      </c>
      <c r="N241" s="261">
        <v>13.15</v>
      </c>
      <c r="O241" s="261">
        <v>13.33</v>
      </c>
      <c r="P241" s="261">
        <v>13.08</v>
      </c>
      <c r="Q241" s="261">
        <v>5.03</v>
      </c>
      <c r="R241" s="261">
        <v>5.16</v>
      </c>
      <c r="S241" s="261">
        <v>5.15</v>
      </c>
      <c r="T241" s="261">
        <v>5.15</v>
      </c>
      <c r="U241" s="261">
        <v>5.04</v>
      </c>
      <c r="V241" s="261">
        <v>4.8600000000000003</v>
      </c>
      <c r="W241" s="261">
        <v>5.14</v>
      </c>
      <c r="X241" s="261">
        <v>5.2</v>
      </c>
      <c r="Y241" s="261">
        <v>5.37</v>
      </c>
      <c r="Z241" s="261">
        <v>5.43</v>
      </c>
      <c r="AA241" s="261">
        <v>5.64</v>
      </c>
      <c r="AB241" s="261">
        <v>5.76</v>
      </c>
      <c r="AC241" s="261">
        <v>5.59</v>
      </c>
      <c r="AD241" s="261">
        <v>6.31</v>
      </c>
      <c r="AE241" s="261">
        <v>5.79</v>
      </c>
      <c r="AF241" s="261">
        <v>6.41</v>
      </c>
      <c r="AG241" s="261">
        <v>38.54</v>
      </c>
    </row>
    <row r="242" spans="2:33" s="256" customFormat="1" x14ac:dyDescent="0.25">
      <c r="B242" s="234">
        <v>0.125</v>
      </c>
      <c r="C242" s="261">
        <v>12.86</v>
      </c>
      <c r="D242" s="261">
        <v>13.05</v>
      </c>
      <c r="E242" s="261">
        <v>13.1</v>
      </c>
      <c r="F242" s="261">
        <v>13.13</v>
      </c>
      <c r="G242" s="261">
        <v>13.24</v>
      </c>
      <c r="H242" s="261">
        <v>13.28</v>
      </c>
      <c r="I242" s="261">
        <v>13.12</v>
      </c>
      <c r="J242" s="261">
        <v>13.17</v>
      </c>
      <c r="K242" s="261">
        <v>13.1</v>
      </c>
      <c r="L242" s="261">
        <v>13.08</v>
      </c>
      <c r="M242" s="261">
        <v>12.97</v>
      </c>
      <c r="N242" s="261">
        <v>13.16</v>
      </c>
      <c r="O242" s="261">
        <v>13.29</v>
      </c>
      <c r="P242" s="261">
        <v>13.09</v>
      </c>
      <c r="Q242" s="261">
        <v>4.92</v>
      </c>
      <c r="R242" s="261">
        <v>5.07</v>
      </c>
      <c r="S242" s="261">
        <v>5.16</v>
      </c>
      <c r="T242" s="261">
        <v>5.16</v>
      </c>
      <c r="U242" s="261">
        <v>5.05</v>
      </c>
      <c r="V242" s="261">
        <v>4.7699999999999996</v>
      </c>
      <c r="W242" s="261">
        <v>5.1100000000000003</v>
      </c>
      <c r="X242" s="261">
        <v>5.18</v>
      </c>
      <c r="Y242" s="261">
        <v>5.25</v>
      </c>
      <c r="Z242" s="261">
        <v>5.32</v>
      </c>
      <c r="AA242" s="261">
        <v>5.49</v>
      </c>
      <c r="AB242" s="261">
        <v>5.62</v>
      </c>
      <c r="AC242" s="261">
        <v>5.37</v>
      </c>
      <c r="AD242" s="261">
        <v>6.01</v>
      </c>
      <c r="AE242" s="261">
        <v>5.63</v>
      </c>
      <c r="AF242" s="261">
        <v>6.24</v>
      </c>
      <c r="AG242" s="261">
        <v>41.96</v>
      </c>
    </row>
    <row r="243" spans="2:33" s="256" customFormat="1" x14ac:dyDescent="0.25">
      <c r="B243" s="234">
        <v>0.16666666666666666</v>
      </c>
      <c r="C243" s="261">
        <v>12.85</v>
      </c>
      <c r="D243" s="261">
        <v>13.06</v>
      </c>
      <c r="E243" s="261">
        <v>13.08</v>
      </c>
      <c r="F243" s="261">
        <v>13.13</v>
      </c>
      <c r="G243" s="261">
        <v>13.41</v>
      </c>
      <c r="H243" s="261">
        <v>13.28</v>
      </c>
      <c r="I243" s="261">
        <v>12.94</v>
      </c>
      <c r="J243" s="261">
        <v>13.18</v>
      </c>
      <c r="K243" s="261">
        <v>13.14</v>
      </c>
      <c r="L243" s="269">
        <v>13.1</v>
      </c>
      <c r="M243" s="261">
        <v>13.07</v>
      </c>
      <c r="N243" s="261">
        <v>13.22</v>
      </c>
      <c r="O243" s="261">
        <v>13.3</v>
      </c>
      <c r="P243" s="261">
        <v>13.06</v>
      </c>
      <c r="Q243" s="261">
        <v>5.01</v>
      </c>
      <c r="R243" s="261">
        <v>5.08</v>
      </c>
      <c r="S243" s="261">
        <v>5.23</v>
      </c>
      <c r="T243" s="261">
        <v>5.12</v>
      </c>
      <c r="U243" s="261">
        <v>5.01</v>
      </c>
      <c r="V243" s="261">
        <v>4.76</v>
      </c>
      <c r="W243" s="261">
        <v>5.0599999999999996</v>
      </c>
      <c r="X243" s="261">
        <v>5.29</v>
      </c>
      <c r="Y243" s="261">
        <v>5.3</v>
      </c>
      <c r="Z243" s="261">
        <v>5.4</v>
      </c>
      <c r="AA243" s="261">
        <v>5.38</v>
      </c>
      <c r="AB243" s="261">
        <v>5.52</v>
      </c>
      <c r="AC243" s="261">
        <v>5.29</v>
      </c>
      <c r="AD243" s="261">
        <v>5.9</v>
      </c>
      <c r="AE243" s="261">
        <v>5.59</v>
      </c>
      <c r="AF243" s="261">
        <v>5.96</v>
      </c>
      <c r="AG243" s="261">
        <v>39.14</v>
      </c>
    </row>
    <row r="244" spans="2:33" s="256" customFormat="1" x14ac:dyDescent="0.25">
      <c r="B244" s="234">
        <v>0.20833333333333334</v>
      </c>
      <c r="C244" s="261">
        <v>12.95</v>
      </c>
      <c r="D244" s="261">
        <v>13.08</v>
      </c>
      <c r="E244" s="261">
        <v>13.2</v>
      </c>
      <c r="F244" s="261">
        <v>13.28</v>
      </c>
      <c r="G244" s="261">
        <v>13.42</v>
      </c>
      <c r="H244" s="261">
        <v>13.28</v>
      </c>
      <c r="I244" s="261">
        <v>12.9</v>
      </c>
      <c r="J244" s="261">
        <v>13.17</v>
      </c>
      <c r="K244" s="261">
        <v>13.02</v>
      </c>
      <c r="L244" s="261">
        <v>13.14</v>
      </c>
      <c r="M244" s="261">
        <v>13.18</v>
      </c>
      <c r="N244" s="261">
        <v>13.17</v>
      </c>
      <c r="O244" s="261">
        <v>13.25</v>
      </c>
      <c r="P244" s="261">
        <v>13.14</v>
      </c>
      <c r="Q244" s="261">
        <v>5.14</v>
      </c>
      <c r="R244" s="261">
        <v>5.09</v>
      </c>
      <c r="S244" s="261">
        <v>5.22</v>
      </c>
      <c r="T244" s="261">
        <v>5.0599999999999996</v>
      </c>
      <c r="U244" s="261">
        <v>5</v>
      </c>
      <c r="V244" s="261">
        <v>4.8099999999999996</v>
      </c>
      <c r="W244" s="261">
        <v>5.09</v>
      </c>
      <c r="X244" s="261">
        <v>5.29</v>
      </c>
      <c r="Y244" s="261">
        <v>5.46</v>
      </c>
      <c r="Z244" s="261">
        <v>5.37</v>
      </c>
      <c r="AA244" s="261">
        <v>6.66</v>
      </c>
      <c r="AB244" s="261">
        <v>5.4</v>
      </c>
      <c r="AC244" s="261">
        <v>5.35</v>
      </c>
      <c r="AD244" s="261">
        <v>6.18</v>
      </c>
      <c r="AE244" s="261">
        <v>5.54</v>
      </c>
      <c r="AF244" s="261">
        <v>5.85</v>
      </c>
      <c r="AG244" s="261">
        <v>11.42</v>
      </c>
    </row>
    <row r="245" spans="2:33" s="256" customFormat="1" x14ac:dyDescent="0.25">
      <c r="B245" s="234">
        <v>0.25</v>
      </c>
      <c r="C245" s="261">
        <v>12.97</v>
      </c>
      <c r="D245" s="261">
        <v>13.13</v>
      </c>
      <c r="E245" s="261">
        <v>13.23</v>
      </c>
      <c r="F245" s="261">
        <v>13.64</v>
      </c>
      <c r="G245" s="261" t="s">
        <v>254</v>
      </c>
      <c r="H245" s="261">
        <v>13.2</v>
      </c>
      <c r="I245" s="261">
        <v>12.93</v>
      </c>
      <c r="J245" s="261">
        <v>13.15</v>
      </c>
      <c r="K245" s="261">
        <v>12.99</v>
      </c>
      <c r="L245" s="261">
        <v>13.18</v>
      </c>
      <c r="M245" s="261">
        <v>13.28</v>
      </c>
      <c r="N245" s="261">
        <v>13.24</v>
      </c>
      <c r="O245" s="261">
        <v>13.23</v>
      </c>
      <c r="P245" s="261">
        <v>13.26</v>
      </c>
      <c r="Q245" s="261">
        <v>5.26</v>
      </c>
      <c r="R245" s="261">
        <v>5.12</v>
      </c>
      <c r="S245" s="261">
        <v>5.13</v>
      </c>
      <c r="T245" s="261">
        <v>5.07</v>
      </c>
      <c r="U245" s="261">
        <v>4.9800000000000004</v>
      </c>
      <c r="V245" s="261">
        <v>4.88</v>
      </c>
      <c r="W245" s="261">
        <v>5.18</v>
      </c>
      <c r="X245" s="261">
        <v>5.39</v>
      </c>
      <c r="Y245" s="261">
        <v>5.89</v>
      </c>
      <c r="Z245" s="261">
        <v>5.45</v>
      </c>
      <c r="AA245" s="261">
        <v>7.04</v>
      </c>
      <c r="AB245" s="261">
        <v>5.68</v>
      </c>
      <c r="AC245" s="261">
        <v>5.46</v>
      </c>
      <c r="AD245" s="261">
        <v>6.74</v>
      </c>
      <c r="AE245" s="261">
        <v>5.66</v>
      </c>
      <c r="AF245" s="261">
        <v>5.81</v>
      </c>
      <c r="AG245" s="261">
        <v>8.65</v>
      </c>
    </row>
    <row r="246" spans="2:33" s="256" customFormat="1" x14ac:dyDescent="0.25">
      <c r="B246" s="234">
        <v>0.29166666666666669</v>
      </c>
      <c r="C246" s="261">
        <v>13.18</v>
      </c>
      <c r="D246" s="261">
        <v>13.17</v>
      </c>
      <c r="E246" s="261">
        <v>13.38</v>
      </c>
      <c r="F246" s="261">
        <v>13.95</v>
      </c>
      <c r="G246" s="261" t="s">
        <v>254</v>
      </c>
      <c r="H246" s="261">
        <v>13.19</v>
      </c>
      <c r="I246" s="261">
        <v>13.13</v>
      </c>
      <c r="J246" s="261">
        <v>13.11</v>
      </c>
      <c r="K246" s="261">
        <v>13.09</v>
      </c>
      <c r="L246" s="261">
        <v>13.26</v>
      </c>
      <c r="M246" s="261">
        <v>13.36</v>
      </c>
      <c r="N246" s="261">
        <v>13.33</v>
      </c>
      <c r="O246" s="261">
        <v>13.26</v>
      </c>
      <c r="P246" s="261">
        <v>13.33</v>
      </c>
      <c r="Q246" s="261">
        <v>5.2</v>
      </c>
      <c r="R246" s="261">
        <v>5.19</v>
      </c>
      <c r="S246" s="261">
        <v>5.19</v>
      </c>
      <c r="T246" s="261">
        <v>5.14</v>
      </c>
      <c r="U246" s="261">
        <v>4.99</v>
      </c>
      <c r="V246" s="261">
        <v>4.95</v>
      </c>
      <c r="W246" s="261">
        <v>5.17</v>
      </c>
      <c r="X246" s="261">
        <v>5.5</v>
      </c>
      <c r="Y246" s="261">
        <v>6.35</v>
      </c>
      <c r="Z246" s="261">
        <v>5.49</v>
      </c>
      <c r="AA246" s="261">
        <v>7.23</v>
      </c>
      <c r="AB246" s="261">
        <v>18.16</v>
      </c>
      <c r="AC246" s="261">
        <v>5.94</v>
      </c>
      <c r="AD246" s="261">
        <v>7.91</v>
      </c>
      <c r="AE246" s="261">
        <v>5.73</v>
      </c>
      <c r="AF246" s="261">
        <v>5.89</v>
      </c>
      <c r="AG246" s="261">
        <v>7.84</v>
      </c>
    </row>
    <row r="247" spans="2:33" s="256" customFormat="1" x14ac:dyDescent="0.25">
      <c r="B247" s="234">
        <v>0.33333333333333331</v>
      </c>
      <c r="C247" s="261">
        <v>13.43</v>
      </c>
      <c r="D247" s="261">
        <v>13.25</v>
      </c>
      <c r="E247" s="261">
        <v>13.41</v>
      </c>
      <c r="F247" s="261">
        <v>14.15</v>
      </c>
      <c r="G247" s="261" t="s">
        <v>254</v>
      </c>
      <c r="H247" s="261">
        <v>13.14</v>
      </c>
      <c r="I247" s="261">
        <v>13.3</v>
      </c>
      <c r="J247" s="261">
        <v>13.06</v>
      </c>
      <c r="K247" s="261">
        <v>13.37</v>
      </c>
      <c r="L247" s="261">
        <v>13.26</v>
      </c>
      <c r="M247" s="261">
        <v>13.42</v>
      </c>
      <c r="N247" s="261">
        <v>13.4</v>
      </c>
      <c r="O247" s="261">
        <v>13.33</v>
      </c>
      <c r="P247" s="261">
        <v>13.23</v>
      </c>
      <c r="Q247" s="261">
        <v>5.12</v>
      </c>
      <c r="R247" s="261">
        <v>5.15</v>
      </c>
      <c r="S247" s="261">
        <v>5.9</v>
      </c>
      <c r="T247" s="261">
        <v>5.22</v>
      </c>
      <c r="U247" s="261">
        <v>5</v>
      </c>
      <c r="V247" s="261">
        <v>5</v>
      </c>
      <c r="W247" s="261">
        <v>5.1100000000000003</v>
      </c>
      <c r="X247" s="261">
        <v>5.6</v>
      </c>
      <c r="Y247" s="261">
        <v>6.82</v>
      </c>
      <c r="Z247" s="261">
        <v>6.04</v>
      </c>
      <c r="AA247" s="261">
        <v>41.16</v>
      </c>
      <c r="AB247" s="261">
        <v>98.19</v>
      </c>
      <c r="AC247" s="261">
        <v>59.36</v>
      </c>
      <c r="AD247" s="261">
        <v>9.83</v>
      </c>
      <c r="AE247" s="261">
        <v>64.58</v>
      </c>
      <c r="AF247" s="261">
        <v>7.29</v>
      </c>
      <c r="AG247" s="261">
        <v>7.65</v>
      </c>
    </row>
    <row r="248" spans="2:33" s="256" customFormat="1" x14ac:dyDescent="0.25">
      <c r="B248" s="234">
        <v>0.375</v>
      </c>
      <c r="C248" s="261">
        <v>13.45</v>
      </c>
      <c r="D248" s="261">
        <v>13.33</v>
      </c>
      <c r="E248" s="261">
        <v>13.46</v>
      </c>
      <c r="F248" s="261">
        <v>14.14</v>
      </c>
      <c r="G248" s="261" t="s">
        <v>254</v>
      </c>
      <c r="H248" s="261">
        <v>13.32</v>
      </c>
      <c r="I248" s="261">
        <v>13.34</v>
      </c>
      <c r="J248" s="261">
        <v>13.05</v>
      </c>
      <c r="K248" s="261">
        <v>13.57</v>
      </c>
      <c r="L248" s="261">
        <v>13.24</v>
      </c>
      <c r="M248" s="261">
        <v>13.44</v>
      </c>
      <c r="N248" s="261">
        <v>13.51</v>
      </c>
      <c r="O248" s="261">
        <v>13.33</v>
      </c>
      <c r="P248" s="261" t="s">
        <v>272</v>
      </c>
      <c r="Q248" s="261">
        <v>5.0599999999999996</v>
      </c>
      <c r="R248" s="261">
        <v>5.23</v>
      </c>
      <c r="S248" s="261">
        <v>6.04</v>
      </c>
      <c r="T248" s="261">
        <v>5.31</v>
      </c>
      <c r="U248" s="261">
        <v>5.26</v>
      </c>
      <c r="V248" s="261">
        <v>5.2</v>
      </c>
      <c r="W248" s="261">
        <v>5.09</v>
      </c>
      <c r="X248" s="261">
        <v>5.63</v>
      </c>
      <c r="Y248" s="261">
        <v>6.75</v>
      </c>
      <c r="Z248" s="261">
        <v>6.68</v>
      </c>
      <c r="AA248" s="261">
        <v>51.66</v>
      </c>
      <c r="AB248" s="261">
        <v>257.70999999999998</v>
      </c>
      <c r="AC248" s="261">
        <v>61.74</v>
      </c>
      <c r="AD248" s="261">
        <v>11.18</v>
      </c>
      <c r="AE248" s="261">
        <v>127.83</v>
      </c>
      <c r="AF248" s="261">
        <v>8.06</v>
      </c>
      <c r="AG248" s="261">
        <v>7.3</v>
      </c>
    </row>
    <row r="249" spans="2:33" s="256" customFormat="1" x14ac:dyDescent="0.25">
      <c r="B249" s="234">
        <v>0.41666666666666669</v>
      </c>
      <c r="C249" s="261">
        <v>13.33</v>
      </c>
      <c r="D249" s="261">
        <v>13.54</v>
      </c>
      <c r="E249" s="261">
        <v>13.53</v>
      </c>
      <c r="F249" s="261">
        <v>14.17</v>
      </c>
      <c r="G249" s="261" t="s">
        <v>254</v>
      </c>
      <c r="H249" s="261">
        <v>13.38</v>
      </c>
      <c r="I249" s="261">
        <v>13.23</v>
      </c>
      <c r="J249" s="261">
        <v>13.18</v>
      </c>
      <c r="K249" s="261">
        <v>13.57</v>
      </c>
      <c r="L249" s="261">
        <v>13.22</v>
      </c>
      <c r="M249" s="261">
        <v>13.43</v>
      </c>
      <c r="N249" s="261">
        <v>13.66</v>
      </c>
      <c r="O249" s="261">
        <v>13.31</v>
      </c>
      <c r="P249" s="261" t="s">
        <v>272</v>
      </c>
      <c r="Q249" s="261">
        <v>5.12</v>
      </c>
      <c r="R249" s="261">
        <v>5.31</v>
      </c>
      <c r="S249" s="261">
        <v>6</v>
      </c>
      <c r="T249" s="261">
        <v>5.47</v>
      </c>
      <c r="U249" s="261">
        <v>5.43</v>
      </c>
      <c r="V249" s="261">
        <v>5.26</v>
      </c>
      <c r="W249" s="261">
        <v>5.25</v>
      </c>
      <c r="X249" s="261">
        <v>5.59</v>
      </c>
      <c r="Y249" s="261">
        <v>6.47</v>
      </c>
      <c r="Z249" s="261">
        <v>11.2</v>
      </c>
      <c r="AA249" s="261">
        <v>102.42</v>
      </c>
      <c r="AB249" s="261">
        <v>447.56</v>
      </c>
      <c r="AC249" s="261">
        <v>244.82</v>
      </c>
      <c r="AD249" s="261">
        <v>81.99</v>
      </c>
      <c r="AE249" s="261">
        <v>133.01</v>
      </c>
      <c r="AF249" s="261">
        <v>125.92</v>
      </c>
      <c r="AG249" s="261">
        <v>64.540000000000006</v>
      </c>
    </row>
    <row r="250" spans="2:33" s="256" customFormat="1" x14ac:dyDescent="0.25">
      <c r="B250" s="234">
        <v>0.45833333333333331</v>
      </c>
      <c r="C250" s="261">
        <v>13.66</v>
      </c>
      <c r="D250" s="261">
        <v>13.68</v>
      </c>
      <c r="E250" s="261">
        <v>13.94</v>
      </c>
      <c r="F250" s="261">
        <v>14.49</v>
      </c>
      <c r="G250" s="261" t="s">
        <v>254</v>
      </c>
      <c r="H250" s="261">
        <v>13.54</v>
      </c>
      <c r="I250" s="261">
        <v>13.12</v>
      </c>
      <c r="J250" s="261">
        <v>13.38</v>
      </c>
      <c r="K250" s="261">
        <v>13.45</v>
      </c>
      <c r="L250" s="261">
        <v>13.27</v>
      </c>
      <c r="M250" s="261">
        <v>13.54</v>
      </c>
      <c r="N250" s="261">
        <v>13.74</v>
      </c>
      <c r="O250" s="261">
        <v>13.21</v>
      </c>
      <c r="P250" s="261" t="s">
        <v>272</v>
      </c>
      <c r="Q250" s="261">
        <v>5.27</v>
      </c>
      <c r="R250" s="261">
        <v>5.38</v>
      </c>
      <c r="S250" s="261">
        <v>5.41</v>
      </c>
      <c r="T250" s="261">
        <v>5.45</v>
      </c>
      <c r="U250" s="261">
        <v>5.52</v>
      </c>
      <c r="V250" s="261">
        <v>5.38</v>
      </c>
      <c r="W250" s="261">
        <v>5.34</v>
      </c>
      <c r="X250" s="261">
        <v>5.69</v>
      </c>
      <c r="Y250" s="261">
        <v>5.99</v>
      </c>
      <c r="Z250" s="261">
        <v>11.12</v>
      </c>
      <c r="AA250" s="261">
        <v>294.39999999999998</v>
      </c>
      <c r="AB250" s="261">
        <v>538.71</v>
      </c>
      <c r="AC250" s="261">
        <v>257.97000000000003</v>
      </c>
      <c r="AD250" s="261">
        <v>138.44999999999999</v>
      </c>
      <c r="AE250" s="261">
        <v>74.77</v>
      </c>
      <c r="AF250" s="261">
        <v>363.61</v>
      </c>
      <c r="AG250" s="261">
        <v>267.13</v>
      </c>
    </row>
    <row r="251" spans="2:33" s="256" customFormat="1" x14ac:dyDescent="0.25">
      <c r="B251" s="234">
        <v>0.5</v>
      </c>
      <c r="C251" s="261">
        <v>14.39</v>
      </c>
      <c r="D251" s="261">
        <v>13.81</v>
      </c>
      <c r="E251" s="261">
        <v>14.23</v>
      </c>
      <c r="F251" s="261">
        <v>14.98</v>
      </c>
      <c r="G251" s="261" t="s">
        <v>254</v>
      </c>
      <c r="H251" s="261">
        <v>13.37</v>
      </c>
      <c r="I251" s="261">
        <v>13.19</v>
      </c>
      <c r="J251" s="261">
        <v>13.43</v>
      </c>
      <c r="K251" s="261">
        <v>13.25</v>
      </c>
      <c r="L251" s="261">
        <v>13.29</v>
      </c>
      <c r="M251" s="261">
        <v>13.59</v>
      </c>
      <c r="N251" s="261">
        <v>13.57</v>
      </c>
      <c r="O251" s="261">
        <v>13.29</v>
      </c>
      <c r="P251" s="261" t="s">
        <v>272</v>
      </c>
      <c r="Q251" s="261">
        <v>5.34</v>
      </c>
      <c r="R251" s="261">
        <v>5.32</v>
      </c>
      <c r="S251" s="261">
        <v>5.31</v>
      </c>
      <c r="T251" s="261">
        <v>5.36</v>
      </c>
      <c r="U251" s="261">
        <v>5.33</v>
      </c>
      <c r="V251" s="261">
        <v>5.28</v>
      </c>
      <c r="W251" s="261">
        <v>5.34</v>
      </c>
      <c r="X251" s="261">
        <v>6.06</v>
      </c>
      <c r="Y251" s="261">
        <v>5.77</v>
      </c>
      <c r="Z251" s="261">
        <v>10.48</v>
      </c>
      <c r="AA251" s="261">
        <v>292.13</v>
      </c>
      <c r="AB251" s="261">
        <v>502.08</v>
      </c>
      <c r="AC251" s="261">
        <v>281.01</v>
      </c>
      <c r="AD251" s="261">
        <v>152.08000000000001</v>
      </c>
      <c r="AE251" s="261">
        <v>11.55</v>
      </c>
      <c r="AF251" s="261">
        <v>388.37</v>
      </c>
      <c r="AG251" s="261">
        <v>422.46</v>
      </c>
    </row>
    <row r="252" spans="2:33" s="256" customFormat="1" x14ac:dyDescent="0.25">
      <c r="B252" s="234">
        <v>0.54166666666666663</v>
      </c>
      <c r="C252" s="261">
        <v>14.77</v>
      </c>
      <c r="D252" s="261">
        <v>13.76</v>
      </c>
      <c r="E252" s="261">
        <v>14.14</v>
      </c>
      <c r="F252" s="261">
        <v>15.39</v>
      </c>
      <c r="G252" s="261">
        <v>14.08</v>
      </c>
      <c r="H252" s="261">
        <v>13.21</v>
      </c>
      <c r="I252" s="261">
        <v>13.21</v>
      </c>
      <c r="J252" s="261">
        <v>13.28</v>
      </c>
      <c r="K252" s="261">
        <v>13.14</v>
      </c>
      <c r="L252" s="261">
        <v>13.49</v>
      </c>
      <c r="M252" s="261">
        <v>13.59</v>
      </c>
      <c r="N252" s="261">
        <v>13.22</v>
      </c>
      <c r="O252" s="261">
        <v>13.16</v>
      </c>
      <c r="P252" s="261" t="s">
        <v>272</v>
      </c>
      <c r="Q252" s="261">
        <v>5.38</v>
      </c>
      <c r="R252" s="261">
        <v>5.23</v>
      </c>
      <c r="S252" s="261">
        <v>5.2</v>
      </c>
      <c r="T252" s="261">
        <v>5.14</v>
      </c>
      <c r="U252" s="261">
        <v>5.19</v>
      </c>
      <c r="V252" s="261">
        <v>5.25</v>
      </c>
      <c r="W252" s="261">
        <v>5.27</v>
      </c>
      <c r="X252" s="261">
        <v>6.26</v>
      </c>
      <c r="Y252" s="261">
        <v>5.61</v>
      </c>
      <c r="Z252" s="261">
        <v>5.93</v>
      </c>
      <c r="AA252" s="261">
        <v>241.51</v>
      </c>
      <c r="AB252" s="261">
        <v>367.36</v>
      </c>
      <c r="AC252" s="261">
        <v>109.23</v>
      </c>
      <c r="AD252" s="261">
        <v>80.989999999999995</v>
      </c>
      <c r="AE252" s="261">
        <v>6.39</v>
      </c>
      <c r="AF252" s="261">
        <v>304.08999999999997</v>
      </c>
      <c r="AG252" s="261">
        <v>391.45</v>
      </c>
    </row>
    <row r="253" spans="2:33" s="256" customFormat="1" x14ac:dyDescent="0.25">
      <c r="B253" s="234">
        <v>0.58333333333333337</v>
      </c>
      <c r="C253" s="261">
        <v>14.41</v>
      </c>
      <c r="D253" s="261">
        <v>13.7</v>
      </c>
      <c r="E253" s="261">
        <v>13.75</v>
      </c>
      <c r="F253" s="261">
        <v>15.55</v>
      </c>
      <c r="G253" s="261">
        <v>13.86</v>
      </c>
      <c r="H253" s="261">
        <v>13</v>
      </c>
      <c r="I253" s="261">
        <v>13.17</v>
      </c>
      <c r="J253" s="261">
        <v>13.03</v>
      </c>
      <c r="K253" s="261">
        <v>13.08</v>
      </c>
      <c r="L253" s="261">
        <v>13.52</v>
      </c>
      <c r="M253" s="261">
        <v>13.3</v>
      </c>
      <c r="N253" s="261">
        <v>13.08</v>
      </c>
      <c r="O253" s="261">
        <v>13.08</v>
      </c>
      <c r="P253" s="261" t="s">
        <v>254</v>
      </c>
      <c r="Q253" s="261">
        <v>5.35</v>
      </c>
      <c r="R253" s="261">
        <v>5.21</v>
      </c>
      <c r="S253" s="261">
        <v>5.07</v>
      </c>
      <c r="T253" s="261">
        <v>5.13</v>
      </c>
      <c r="U253" s="261">
        <v>5.0999999999999996</v>
      </c>
      <c r="V253" s="261">
        <v>5.16</v>
      </c>
      <c r="W253" s="261">
        <v>5.27</v>
      </c>
      <c r="X253" s="261">
        <v>6.24</v>
      </c>
      <c r="Y253" s="261">
        <v>5.47</v>
      </c>
      <c r="Z253" s="261">
        <v>5.54</v>
      </c>
      <c r="AA253" s="261">
        <v>14.45</v>
      </c>
      <c r="AB253" s="261">
        <v>196.63</v>
      </c>
      <c r="AC253" s="261">
        <v>44.03</v>
      </c>
      <c r="AD253" s="261">
        <v>22.9</v>
      </c>
      <c r="AE253" s="261">
        <v>5.83</v>
      </c>
      <c r="AF253" s="261">
        <v>87.71</v>
      </c>
      <c r="AG253" s="261">
        <v>188.33</v>
      </c>
    </row>
    <row r="254" spans="2:33" s="256" customFormat="1" x14ac:dyDescent="0.25">
      <c r="B254" s="234">
        <v>0.625</v>
      </c>
      <c r="C254" s="261">
        <v>13.8</v>
      </c>
      <c r="D254" s="261">
        <v>13.6</v>
      </c>
      <c r="E254" s="261">
        <v>13.88</v>
      </c>
      <c r="F254" s="261">
        <v>15.09</v>
      </c>
      <c r="G254" s="261">
        <v>13.7</v>
      </c>
      <c r="H254" s="261">
        <v>12.94</v>
      </c>
      <c r="I254" s="261">
        <v>13.03</v>
      </c>
      <c r="J254" s="261">
        <v>12.94</v>
      </c>
      <c r="K254" s="261">
        <v>13.08</v>
      </c>
      <c r="L254" s="261">
        <v>13.76</v>
      </c>
      <c r="M254" s="261">
        <v>13.14</v>
      </c>
      <c r="N254" s="261">
        <v>13.14</v>
      </c>
      <c r="O254" s="261">
        <v>13.02</v>
      </c>
      <c r="P254" s="261" t="s">
        <v>254</v>
      </c>
      <c r="Q254" s="261">
        <v>5.36</v>
      </c>
      <c r="R254" s="261">
        <v>5.14</v>
      </c>
      <c r="S254" s="261">
        <v>5.05</v>
      </c>
      <c r="T254" s="261">
        <v>5.09</v>
      </c>
      <c r="U254" s="261">
        <v>5.14</v>
      </c>
      <c r="V254" s="261">
        <v>5</v>
      </c>
      <c r="W254" s="261">
        <v>5.35</v>
      </c>
      <c r="X254" s="261">
        <v>5.92</v>
      </c>
      <c r="Y254" s="261">
        <v>5.47</v>
      </c>
      <c r="Z254" s="261">
        <v>5.5</v>
      </c>
      <c r="AA254" s="261">
        <v>6.19</v>
      </c>
      <c r="AB254" s="261">
        <v>73.739999999999995</v>
      </c>
      <c r="AC254" s="261">
        <v>19.670000000000002</v>
      </c>
      <c r="AD254" s="261">
        <v>8.0500000000000007</v>
      </c>
      <c r="AE254" s="261">
        <v>5.67</v>
      </c>
      <c r="AF254" s="261">
        <v>69.38</v>
      </c>
      <c r="AG254" s="261">
        <v>32.67</v>
      </c>
    </row>
    <row r="255" spans="2:33" s="256" customFormat="1" x14ac:dyDescent="0.25">
      <c r="B255" s="234">
        <v>0.66666666666666663</v>
      </c>
      <c r="C255" s="261">
        <v>13.64</v>
      </c>
      <c r="D255" s="261">
        <v>13.47</v>
      </c>
      <c r="E255" s="261">
        <v>14.31</v>
      </c>
      <c r="F255" s="261">
        <v>14.65</v>
      </c>
      <c r="G255" s="261">
        <v>13.63</v>
      </c>
      <c r="H255" s="261">
        <v>13.01</v>
      </c>
      <c r="I255" s="261">
        <v>13</v>
      </c>
      <c r="J255" s="261">
        <v>12.85</v>
      </c>
      <c r="K255" s="261">
        <v>13.11</v>
      </c>
      <c r="L255" s="261">
        <v>13.47</v>
      </c>
      <c r="M255" s="261">
        <v>13.05</v>
      </c>
      <c r="N255" s="261">
        <v>13.43</v>
      </c>
      <c r="O255" s="261">
        <v>13.13</v>
      </c>
      <c r="P255" s="261">
        <v>5.09</v>
      </c>
      <c r="Q255" s="261">
        <v>5.28</v>
      </c>
      <c r="R255" s="261">
        <v>5.15</v>
      </c>
      <c r="S255" s="261">
        <v>5.07</v>
      </c>
      <c r="T255" s="261">
        <v>6.4</v>
      </c>
      <c r="U255" s="261">
        <v>5.3</v>
      </c>
      <c r="V255" s="261">
        <v>4.9400000000000004</v>
      </c>
      <c r="W255" s="261">
        <v>5.35</v>
      </c>
      <c r="X255" s="261">
        <v>5.58</v>
      </c>
      <c r="Y255" s="261">
        <v>5.59</v>
      </c>
      <c r="Z255" s="261">
        <v>5.61</v>
      </c>
      <c r="AA255" s="261">
        <v>6.31</v>
      </c>
      <c r="AB255" s="261">
        <v>7.35</v>
      </c>
      <c r="AC255" s="261">
        <v>8.93</v>
      </c>
      <c r="AD255" s="261">
        <v>7.45</v>
      </c>
      <c r="AE255" s="261">
        <v>5.7</v>
      </c>
      <c r="AF255" s="261">
        <v>36.81</v>
      </c>
      <c r="AG255" s="261">
        <v>5.85</v>
      </c>
    </row>
    <row r="256" spans="2:33" s="256" customFormat="1" x14ac:dyDescent="0.25">
      <c r="B256" s="234">
        <v>0.70833333333333337</v>
      </c>
      <c r="C256" s="261">
        <v>13.55</v>
      </c>
      <c r="D256" s="261">
        <v>13.42</v>
      </c>
      <c r="E256" s="261">
        <v>14.41</v>
      </c>
      <c r="F256" s="261">
        <v>14.09</v>
      </c>
      <c r="G256" s="261">
        <v>13.49</v>
      </c>
      <c r="H256" s="261">
        <v>13.08</v>
      </c>
      <c r="I256" s="261">
        <v>13.02</v>
      </c>
      <c r="J256" s="261">
        <v>12.9</v>
      </c>
      <c r="K256" s="261">
        <v>13.07</v>
      </c>
      <c r="L256" s="261">
        <v>13.34</v>
      </c>
      <c r="M256" s="261">
        <v>13.13</v>
      </c>
      <c r="N256" s="261">
        <v>13.65</v>
      </c>
      <c r="O256" s="261">
        <v>13.25</v>
      </c>
      <c r="P256" s="261">
        <v>5.0999999999999996</v>
      </c>
      <c r="Q256" s="261">
        <v>5.19</v>
      </c>
      <c r="R256" s="261">
        <v>5.24</v>
      </c>
      <c r="S256" s="261">
        <v>5.14</v>
      </c>
      <c r="T256" s="261">
        <v>7.49</v>
      </c>
      <c r="U256" s="261">
        <v>5.33</v>
      </c>
      <c r="V256" s="261">
        <v>4.83</v>
      </c>
      <c r="W256" s="261">
        <v>5.36</v>
      </c>
      <c r="X256" s="261">
        <v>5.46</v>
      </c>
      <c r="Y256" s="261">
        <v>5.64</v>
      </c>
      <c r="Z256" s="261">
        <v>5.97</v>
      </c>
      <c r="AA256" s="261">
        <v>6.43</v>
      </c>
      <c r="AB256" s="261">
        <v>8.39</v>
      </c>
      <c r="AC256" s="261">
        <v>8.2100000000000009</v>
      </c>
      <c r="AD256" s="261">
        <v>7.34</v>
      </c>
      <c r="AE256" s="261">
        <v>5.87</v>
      </c>
      <c r="AF256" s="261">
        <v>14.65</v>
      </c>
      <c r="AG256" s="261">
        <v>5.65</v>
      </c>
    </row>
    <row r="257" spans="2:33" s="256" customFormat="1" x14ac:dyDescent="0.25">
      <c r="B257" s="234">
        <v>0.75</v>
      </c>
      <c r="C257" s="261">
        <v>13.5</v>
      </c>
      <c r="D257" s="261">
        <v>13.42</v>
      </c>
      <c r="E257" s="261">
        <v>14.02</v>
      </c>
      <c r="F257" s="261">
        <v>14.04</v>
      </c>
      <c r="G257" s="261">
        <v>13.41</v>
      </c>
      <c r="H257" s="261">
        <v>13.19</v>
      </c>
      <c r="I257" s="261">
        <v>13.06</v>
      </c>
      <c r="J257" s="261">
        <v>12.95</v>
      </c>
      <c r="K257" s="261">
        <v>13.12</v>
      </c>
      <c r="L257" s="261">
        <v>13.05</v>
      </c>
      <c r="M257" s="261">
        <v>13.14</v>
      </c>
      <c r="N257" s="261">
        <v>13.61</v>
      </c>
      <c r="O257" s="261">
        <v>13.22</v>
      </c>
      <c r="P257" s="261">
        <v>5.1100000000000003</v>
      </c>
      <c r="Q257" s="261">
        <v>5.17</v>
      </c>
      <c r="R257" s="261">
        <v>5.29</v>
      </c>
      <c r="S257" s="261">
        <v>5.22</v>
      </c>
      <c r="T257" s="261">
        <v>9.01</v>
      </c>
      <c r="U257" s="261">
        <v>5.32</v>
      </c>
      <c r="V257" s="261">
        <v>5.0199999999999996</v>
      </c>
      <c r="W257" s="261">
        <v>5.36</v>
      </c>
      <c r="X257" s="261">
        <v>5.32</v>
      </c>
      <c r="Y257" s="261">
        <v>5.6</v>
      </c>
      <c r="Z257" s="261">
        <v>6.1</v>
      </c>
      <c r="AA257" s="261">
        <v>6.36</v>
      </c>
      <c r="AB257" s="261">
        <v>9.19</v>
      </c>
      <c r="AC257" s="261">
        <v>7.55</v>
      </c>
      <c r="AD257" s="261">
        <v>7.42</v>
      </c>
      <c r="AE257" s="261">
        <v>6.02</v>
      </c>
      <c r="AF257" s="261">
        <v>7.68</v>
      </c>
      <c r="AG257" s="261">
        <v>5.86</v>
      </c>
    </row>
    <row r="258" spans="2:33" s="256" customFormat="1" x14ac:dyDescent="0.25">
      <c r="B258" s="234">
        <v>0.79166666666666663</v>
      </c>
      <c r="C258" s="261">
        <v>13.46</v>
      </c>
      <c r="D258" s="261">
        <v>13.41</v>
      </c>
      <c r="E258" s="261">
        <v>13.55</v>
      </c>
      <c r="F258" s="261">
        <v>13.97</v>
      </c>
      <c r="G258" s="261">
        <v>13.36</v>
      </c>
      <c r="H258" s="261">
        <v>13.17</v>
      </c>
      <c r="I258" s="261">
        <v>12.97</v>
      </c>
      <c r="J258" s="261">
        <v>12.98</v>
      </c>
      <c r="K258" s="261">
        <v>13.17</v>
      </c>
      <c r="L258" s="261">
        <v>13.1</v>
      </c>
      <c r="M258" s="261">
        <v>13.19</v>
      </c>
      <c r="N258" s="261">
        <v>13.48</v>
      </c>
      <c r="O258" s="261">
        <v>13.27</v>
      </c>
      <c r="P258" s="261">
        <v>5.09</v>
      </c>
      <c r="Q258" s="261">
        <v>5.25</v>
      </c>
      <c r="R258" s="261">
        <v>5.27</v>
      </c>
      <c r="S258" s="261">
        <v>5.26</v>
      </c>
      <c r="T258" s="261">
        <v>7.94</v>
      </c>
      <c r="U258" s="261">
        <v>5.18</v>
      </c>
      <c r="V258" s="261">
        <v>5.18</v>
      </c>
      <c r="W258" s="261">
        <v>5.43</v>
      </c>
      <c r="X258" s="261">
        <v>5.32</v>
      </c>
      <c r="Y258" s="261">
        <v>5.54</v>
      </c>
      <c r="Z258" s="261">
        <v>6.04</v>
      </c>
      <c r="AA258" s="261">
        <v>6.1</v>
      </c>
      <c r="AB258" s="261">
        <v>8.99</v>
      </c>
      <c r="AC258" s="261">
        <v>7.01</v>
      </c>
      <c r="AD258" s="261">
        <v>7.8</v>
      </c>
      <c r="AE258" s="261">
        <v>6.22</v>
      </c>
      <c r="AF258" s="261">
        <v>6.8</v>
      </c>
      <c r="AG258" s="261">
        <v>6.35</v>
      </c>
    </row>
    <row r="259" spans="2:33" s="256" customFormat="1" x14ac:dyDescent="0.25">
      <c r="B259" s="234">
        <v>0.83333333333333337</v>
      </c>
      <c r="C259" s="261">
        <v>13.4</v>
      </c>
      <c r="D259" s="261">
        <v>13.42</v>
      </c>
      <c r="E259" s="261">
        <v>13.61</v>
      </c>
      <c r="F259" s="261">
        <v>13.91</v>
      </c>
      <c r="G259" s="261">
        <v>13.3</v>
      </c>
      <c r="H259" s="261">
        <v>13.16</v>
      </c>
      <c r="I259" s="261">
        <v>12.99</v>
      </c>
      <c r="J259" s="261">
        <v>12.92</v>
      </c>
      <c r="K259" s="261">
        <v>13.25</v>
      </c>
      <c r="L259" s="261">
        <v>13.04</v>
      </c>
      <c r="M259" s="261">
        <v>13.16</v>
      </c>
      <c r="N259" s="261">
        <v>13.26</v>
      </c>
      <c r="O259" s="261">
        <v>13.29</v>
      </c>
      <c r="P259" s="261">
        <v>5.17</v>
      </c>
      <c r="Q259" s="261">
        <v>5.2</v>
      </c>
      <c r="R259" s="261">
        <v>5.18</v>
      </c>
      <c r="S259" s="261">
        <v>5.33</v>
      </c>
      <c r="T259" s="261">
        <v>6.91</v>
      </c>
      <c r="U259" s="261">
        <v>5.15</v>
      </c>
      <c r="V259" s="261">
        <v>5.48</v>
      </c>
      <c r="W259" s="261">
        <v>5.4</v>
      </c>
      <c r="X259" s="261">
        <v>5.26</v>
      </c>
      <c r="Y259" s="261">
        <v>5.53</v>
      </c>
      <c r="Z259" s="261">
        <v>5.64</v>
      </c>
      <c r="AA259" s="261">
        <v>5.83</v>
      </c>
      <c r="AB259" s="261">
        <v>8.02</v>
      </c>
      <c r="AC259" s="261">
        <v>7</v>
      </c>
      <c r="AD259" s="261">
        <v>7.81</v>
      </c>
      <c r="AE259" s="261">
        <v>6.43</v>
      </c>
      <c r="AF259" s="261">
        <v>6.36</v>
      </c>
      <c r="AG259" s="261">
        <v>6.95</v>
      </c>
    </row>
    <row r="260" spans="2:33" s="256" customFormat="1" x14ac:dyDescent="0.25">
      <c r="B260" s="234">
        <v>0.875</v>
      </c>
      <c r="C260" s="261">
        <v>13.36</v>
      </c>
      <c r="D260" s="261">
        <v>13.39</v>
      </c>
      <c r="E260" s="261">
        <v>13.6</v>
      </c>
      <c r="F260" s="261">
        <v>13.76</v>
      </c>
      <c r="G260" s="261">
        <v>13.24</v>
      </c>
      <c r="H260" s="261">
        <v>13.05</v>
      </c>
      <c r="I260" s="261">
        <v>12.97</v>
      </c>
      <c r="J260" s="261">
        <v>12.92</v>
      </c>
      <c r="K260" s="261">
        <v>13.15</v>
      </c>
      <c r="L260" s="261">
        <v>13.07</v>
      </c>
      <c r="M260" s="261">
        <v>13.21</v>
      </c>
      <c r="N260" s="261">
        <v>13.24</v>
      </c>
      <c r="O260" s="261">
        <v>13.25</v>
      </c>
      <c r="P260" s="261">
        <v>5.13</v>
      </c>
      <c r="Q260" s="261">
        <v>5.09</v>
      </c>
      <c r="R260" s="261">
        <v>5.23</v>
      </c>
      <c r="S260" s="261">
        <v>5.3</v>
      </c>
      <c r="T260" s="261">
        <v>5.34</v>
      </c>
      <c r="U260" s="261">
        <v>5.07</v>
      </c>
      <c r="V260" s="261">
        <v>5.51</v>
      </c>
      <c r="W260" s="261">
        <v>5.49</v>
      </c>
      <c r="X260" s="261">
        <v>5.22</v>
      </c>
      <c r="Y260" s="261">
        <v>5.49</v>
      </c>
      <c r="Z260" s="261">
        <v>5.52</v>
      </c>
      <c r="AA260" s="261">
        <v>5.62</v>
      </c>
      <c r="AB260" s="261">
        <v>7.27</v>
      </c>
      <c r="AC260" s="261">
        <v>7.24</v>
      </c>
      <c r="AD260" s="261">
        <v>7.3</v>
      </c>
      <c r="AE260" s="261">
        <v>6.84</v>
      </c>
      <c r="AF260" s="261">
        <v>6.14</v>
      </c>
      <c r="AG260" s="261">
        <v>7</v>
      </c>
    </row>
    <row r="261" spans="2:33" s="256" customFormat="1" x14ac:dyDescent="0.25">
      <c r="B261" s="234">
        <v>0.91666666666666663</v>
      </c>
      <c r="C261" s="261">
        <v>13.26</v>
      </c>
      <c r="D261" s="261">
        <v>13.43</v>
      </c>
      <c r="E261" s="261">
        <v>13.55</v>
      </c>
      <c r="F261" s="261">
        <v>13.64</v>
      </c>
      <c r="G261" s="261">
        <v>13.25</v>
      </c>
      <c r="H261" s="261">
        <v>13.07</v>
      </c>
      <c r="I261" s="261">
        <v>13</v>
      </c>
      <c r="J261" s="261">
        <v>12.97</v>
      </c>
      <c r="K261" s="261">
        <v>13.07</v>
      </c>
      <c r="L261" s="261">
        <v>13.02</v>
      </c>
      <c r="M261" s="261">
        <v>13.16</v>
      </c>
      <c r="N261" s="261">
        <v>13.19</v>
      </c>
      <c r="O261" s="261">
        <v>13.22</v>
      </c>
      <c r="P261" s="261">
        <v>5.13</v>
      </c>
      <c r="Q261" s="261">
        <v>4.99</v>
      </c>
      <c r="R261" s="261">
        <v>5.19</v>
      </c>
      <c r="S261" s="261">
        <v>5.27</v>
      </c>
      <c r="T261" s="261">
        <v>5.09</v>
      </c>
      <c r="U261" s="261">
        <v>5.04</v>
      </c>
      <c r="V261" s="261">
        <v>5.45</v>
      </c>
      <c r="W261" s="261">
        <v>5.62</v>
      </c>
      <c r="X261" s="261">
        <v>5.26</v>
      </c>
      <c r="Y261" s="261">
        <v>5.44</v>
      </c>
      <c r="Z261" s="261">
        <v>5.46</v>
      </c>
      <c r="AA261" s="261">
        <v>5.57</v>
      </c>
      <c r="AB261" s="261">
        <v>6.44</v>
      </c>
      <c r="AC261" s="261">
        <v>7.44</v>
      </c>
      <c r="AD261" s="261">
        <v>6.63</v>
      </c>
      <c r="AE261" s="261">
        <v>6.83</v>
      </c>
      <c r="AF261" s="261">
        <v>6.03</v>
      </c>
      <c r="AG261" s="261">
        <v>6.61</v>
      </c>
    </row>
    <row r="262" spans="2:33" s="256" customFormat="1" x14ac:dyDescent="0.25">
      <c r="B262" s="234">
        <v>0.95833333333333337</v>
      </c>
      <c r="C262" s="261">
        <v>13.21</v>
      </c>
      <c r="D262" s="261">
        <v>13.39</v>
      </c>
      <c r="E262" s="261">
        <v>13.24</v>
      </c>
      <c r="F262" s="261">
        <v>13.55</v>
      </c>
      <c r="G262" s="261">
        <v>13.26</v>
      </c>
      <c r="H262" s="261">
        <v>13.07</v>
      </c>
      <c r="I262" s="261">
        <v>13.05</v>
      </c>
      <c r="J262" s="261">
        <v>13.04</v>
      </c>
      <c r="K262" s="261">
        <v>13.13</v>
      </c>
      <c r="L262" s="261">
        <v>13.06</v>
      </c>
      <c r="M262" s="261">
        <v>13.09</v>
      </c>
      <c r="N262" s="261">
        <v>13.21</v>
      </c>
      <c r="O262" s="261">
        <v>13.2</v>
      </c>
      <c r="P262" s="261">
        <v>5.15</v>
      </c>
      <c r="Q262" s="261">
        <v>5</v>
      </c>
      <c r="R262" s="261">
        <v>5.17</v>
      </c>
      <c r="S262" s="261">
        <v>5.15</v>
      </c>
      <c r="T262" s="261">
        <v>5.0199999999999996</v>
      </c>
      <c r="U262" s="261">
        <v>5.07</v>
      </c>
      <c r="V262" s="261">
        <v>5.3</v>
      </c>
      <c r="W262" s="261">
        <v>5.71</v>
      </c>
      <c r="X262" s="261">
        <v>5.35</v>
      </c>
      <c r="Y262" s="261">
        <v>5.42</v>
      </c>
      <c r="Z262" s="261">
        <v>6.14</v>
      </c>
      <c r="AA262" s="261">
        <v>5.53</v>
      </c>
      <c r="AB262" s="261">
        <v>6.06</v>
      </c>
      <c r="AC262" s="261">
        <v>7.31</v>
      </c>
      <c r="AD262" s="261">
        <v>6.18</v>
      </c>
      <c r="AE262" s="261">
        <v>6.64</v>
      </c>
      <c r="AF262" s="261">
        <v>5.94</v>
      </c>
      <c r="AG262" s="261">
        <v>6.29</v>
      </c>
    </row>
    <row r="263" spans="2:33" s="257" customFormat="1" ht="18" customHeight="1" x14ac:dyDescent="0.3">
      <c r="B263" s="232"/>
      <c r="C263" s="427" t="s">
        <v>215</v>
      </c>
      <c r="D263" s="427"/>
      <c r="E263" s="427"/>
      <c r="F263" s="427"/>
      <c r="G263" s="427"/>
      <c r="H263" s="427"/>
      <c r="I263" s="427"/>
      <c r="J263" s="427"/>
      <c r="K263" s="427"/>
      <c r="L263" s="427"/>
      <c r="M263" s="427"/>
      <c r="N263" s="427"/>
      <c r="O263" s="259"/>
      <c r="P263" s="259"/>
      <c r="Q263" s="259"/>
      <c r="R263" s="259"/>
      <c r="S263" s="259"/>
      <c r="T263" s="259"/>
      <c r="U263" s="259"/>
      <c r="V263" s="259"/>
      <c r="W263" s="259"/>
      <c r="X263" s="259"/>
      <c r="Y263" s="259"/>
      <c r="Z263" s="259"/>
      <c r="AA263" s="259"/>
      <c r="AB263" s="259"/>
      <c r="AC263" s="259"/>
      <c r="AD263" s="259"/>
      <c r="AE263" s="259"/>
      <c r="AF263" s="259"/>
      <c r="AG263" s="259"/>
    </row>
    <row r="264" spans="2:33" s="245" customFormat="1" ht="13.5" customHeight="1" x14ac:dyDescent="0.3">
      <c r="B264" s="260" t="s">
        <v>214</v>
      </c>
      <c r="C264" s="176"/>
      <c r="D264" s="176"/>
      <c r="E264" s="176"/>
      <c r="F264" s="176"/>
      <c r="G264" s="176"/>
      <c r="H264" s="176"/>
      <c r="I264" s="176"/>
      <c r="J264" s="176"/>
      <c r="K264" s="176"/>
      <c r="L264" s="259"/>
      <c r="M264" s="259"/>
      <c r="N264" s="259"/>
      <c r="O264" s="259"/>
      <c r="P264" s="259"/>
      <c r="Q264" s="259"/>
      <c r="R264" s="259"/>
      <c r="S264" s="259"/>
      <c r="T264" s="259"/>
      <c r="U264" s="259"/>
      <c r="V264" s="259"/>
      <c r="W264" s="259"/>
      <c r="X264" s="259"/>
      <c r="Y264" s="259"/>
      <c r="Z264" s="259"/>
      <c r="AA264" s="259"/>
      <c r="AB264" s="259"/>
      <c r="AC264" s="259"/>
      <c r="AD264" s="259"/>
      <c r="AE264" s="259"/>
      <c r="AF264" s="259"/>
      <c r="AG264" s="259"/>
    </row>
    <row r="265" spans="2:33" s="245" customFormat="1" ht="13.5" customHeight="1" x14ac:dyDescent="0.3">
      <c r="B265" s="262" t="s">
        <v>287</v>
      </c>
      <c r="C265" s="176"/>
      <c r="D265" s="176"/>
      <c r="E265" s="176"/>
      <c r="F265" s="176"/>
      <c r="G265" s="176"/>
      <c r="H265" s="176"/>
      <c r="I265" s="176"/>
      <c r="J265" s="176"/>
      <c r="K265" s="176"/>
      <c r="L265" s="259"/>
      <c r="M265" s="259"/>
      <c r="N265" s="259"/>
      <c r="O265" s="259"/>
      <c r="P265" s="259"/>
      <c r="Q265" s="259"/>
      <c r="R265" s="259"/>
      <c r="S265" s="259"/>
      <c r="T265" s="259"/>
      <c r="U265" s="259"/>
      <c r="V265" s="259"/>
      <c r="W265" s="259"/>
      <c r="X265" s="259"/>
      <c r="Y265" s="259"/>
      <c r="Z265" s="259"/>
      <c r="AA265" s="259"/>
      <c r="AB265" s="259"/>
      <c r="AC265" s="259"/>
      <c r="AD265" s="259"/>
      <c r="AE265" s="259"/>
      <c r="AF265" s="259"/>
      <c r="AG265" s="259"/>
    </row>
    <row r="266" spans="2:33" s="245" customFormat="1" ht="13.5" customHeight="1" x14ac:dyDescent="0.3">
      <c r="B266" s="262" t="s">
        <v>276</v>
      </c>
      <c r="C266" s="176"/>
      <c r="D266" s="176"/>
      <c r="E266" s="176"/>
      <c r="F266" s="176"/>
      <c r="G266" s="176"/>
      <c r="H266" s="176"/>
      <c r="I266" s="176"/>
      <c r="J266" s="176"/>
      <c r="K266" s="176"/>
      <c r="L266" s="259"/>
      <c r="M266" s="259"/>
      <c r="N266" s="259"/>
      <c r="O266" s="259"/>
      <c r="P266" s="259"/>
      <c r="Q266" s="259"/>
      <c r="R266" s="259"/>
      <c r="S266" s="259"/>
      <c r="T266" s="259"/>
      <c r="U266" s="259"/>
      <c r="V266" s="259"/>
      <c r="W266" s="259"/>
      <c r="X266" s="259"/>
      <c r="Y266" s="259"/>
      <c r="Z266" s="259"/>
      <c r="AA266" s="259"/>
      <c r="AB266" s="259"/>
      <c r="AC266" s="259"/>
      <c r="AD266" s="259"/>
      <c r="AE266" s="259"/>
      <c r="AF266" s="259"/>
      <c r="AG266" s="259"/>
    </row>
    <row r="267" spans="2:33" s="245" customFormat="1" ht="13.5" customHeight="1" x14ac:dyDescent="0.3">
      <c r="B267" s="259"/>
      <c r="C267" s="176"/>
      <c r="D267" s="176"/>
      <c r="E267" s="176"/>
      <c r="F267" s="176"/>
      <c r="G267" s="176"/>
      <c r="H267" s="176"/>
      <c r="I267" s="176"/>
      <c r="J267" s="176"/>
      <c r="K267" s="176"/>
      <c r="L267" s="259"/>
      <c r="M267" s="259"/>
      <c r="N267" s="259"/>
      <c r="O267" s="259"/>
      <c r="P267" s="259"/>
      <c r="Q267" s="259"/>
      <c r="R267" s="259"/>
      <c r="S267" s="259"/>
      <c r="T267" s="259"/>
      <c r="U267" s="259"/>
      <c r="V267" s="259"/>
      <c r="W267" s="259"/>
      <c r="X267" s="259"/>
      <c r="Y267" s="259"/>
      <c r="Z267" s="259"/>
      <c r="AA267" s="259"/>
      <c r="AB267" s="259"/>
      <c r="AC267" s="259"/>
      <c r="AD267" s="259"/>
      <c r="AE267" s="259"/>
      <c r="AF267" s="259"/>
      <c r="AG267" s="259"/>
    </row>
    <row r="268" spans="2:33" s="245" customFormat="1" ht="15.75" customHeight="1" x14ac:dyDescent="0.3"/>
    <row r="269" spans="2:33" s="245" customFormat="1" ht="15.75" customHeight="1" x14ac:dyDescent="0.3">
      <c r="B269" s="417"/>
      <c r="C269" s="417"/>
      <c r="D269" s="417"/>
      <c r="E269" s="417"/>
      <c r="F269" s="422" t="s">
        <v>353</v>
      </c>
      <c r="G269" s="422"/>
      <c r="H269" s="422"/>
      <c r="I269" s="422"/>
      <c r="J269" s="422"/>
      <c r="K269" s="422"/>
      <c r="L269" s="422"/>
      <c r="M269" s="422"/>
      <c r="N269" s="422"/>
      <c r="O269" s="422"/>
      <c r="P269" s="422"/>
      <c r="Q269" s="422"/>
      <c r="R269" s="422"/>
      <c r="S269" s="422"/>
      <c r="T269" s="422"/>
      <c r="U269" s="422"/>
      <c r="V269" s="422"/>
      <c r="W269" s="422"/>
      <c r="X269" s="422"/>
      <c r="Y269" s="422"/>
      <c r="Z269" s="422"/>
      <c r="AA269" s="422"/>
      <c r="AB269" s="422"/>
      <c r="AC269" s="422"/>
      <c r="AD269" s="422"/>
      <c r="AE269" s="422"/>
      <c r="AF269" s="422"/>
      <c r="AG269" s="422"/>
    </row>
    <row r="270" spans="2:33" s="245" customFormat="1" ht="15.75" customHeight="1" x14ac:dyDescent="0.3">
      <c r="B270" s="417"/>
      <c r="C270" s="417"/>
      <c r="D270" s="417"/>
      <c r="E270" s="417"/>
      <c r="F270" s="422"/>
      <c r="G270" s="422"/>
      <c r="H270" s="422"/>
      <c r="I270" s="422"/>
      <c r="J270" s="422"/>
      <c r="K270" s="422"/>
      <c r="L270" s="422"/>
      <c r="M270" s="422"/>
      <c r="N270" s="422"/>
      <c r="O270" s="422"/>
      <c r="P270" s="422"/>
      <c r="Q270" s="422"/>
      <c r="R270" s="422"/>
      <c r="S270" s="422"/>
      <c r="T270" s="422"/>
      <c r="U270" s="422"/>
      <c r="V270" s="422"/>
      <c r="W270" s="422"/>
      <c r="X270" s="422"/>
      <c r="Y270" s="422"/>
      <c r="Z270" s="422"/>
      <c r="AA270" s="422"/>
      <c r="AB270" s="422"/>
      <c r="AC270" s="422"/>
      <c r="AD270" s="422"/>
      <c r="AE270" s="422"/>
      <c r="AF270" s="422"/>
      <c r="AG270" s="422"/>
    </row>
    <row r="271" spans="2:33" s="245" customFormat="1" ht="15.75" customHeight="1" x14ac:dyDescent="0.3">
      <c r="B271" s="417"/>
      <c r="C271" s="417"/>
      <c r="D271" s="417"/>
      <c r="E271" s="417"/>
      <c r="F271" s="422"/>
      <c r="G271" s="422"/>
      <c r="H271" s="422"/>
      <c r="I271" s="422"/>
      <c r="J271" s="422"/>
      <c r="K271" s="422"/>
      <c r="L271" s="422"/>
      <c r="M271" s="422"/>
      <c r="N271" s="422"/>
      <c r="O271" s="422"/>
      <c r="P271" s="422"/>
      <c r="Q271" s="422"/>
      <c r="R271" s="422"/>
      <c r="S271" s="422"/>
      <c r="T271" s="422"/>
      <c r="U271" s="422"/>
      <c r="V271" s="422"/>
      <c r="W271" s="422"/>
      <c r="X271" s="422"/>
      <c r="Y271" s="422"/>
      <c r="Z271" s="422"/>
      <c r="AA271" s="422"/>
      <c r="AB271" s="422"/>
      <c r="AC271" s="422"/>
      <c r="AD271" s="422"/>
      <c r="AE271" s="422"/>
      <c r="AF271" s="422"/>
      <c r="AG271" s="422"/>
    </row>
    <row r="272" spans="2:33" s="245" customFormat="1" ht="11.25" customHeight="1" x14ac:dyDescent="0.3">
      <c r="B272" s="246"/>
      <c r="C272" s="246"/>
      <c r="D272" s="246"/>
      <c r="E272" s="246"/>
      <c r="F272" s="247"/>
      <c r="G272" s="247"/>
      <c r="H272" s="247"/>
      <c r="I272" s="247"/>
      <c r="J272" s="247"/>
      <c r="K272" s="247"/>
      <c r="L272" s="247"/>
      <c r="M272" s="247"/>
      <c r="N272" s="247"/>
      <c r="O272" s="247"/>
      <c r="P272" s="247"/>
      <c r="Q272" s="247"/>
      <c r="R272" s="247"/>
      <c r="S272" s="247"/>
      <c r="T272" s="247"/>
      <c r="U272" s="247"/>
      <c r="V272" s="247"/>
      <c r="W272" s="247"/>
      <c r="X272" s="247"/>
      <c r="Y272" s="247"/>
      <c r="Z272" s="247"/>
      <c r="AA272" s="247"/>
      <c r="AB272" s="247"/>
      <c r="AC272" s="247"/>
      <c r="AD272" s="247"/>
      <c r="AE272" s="247"/>
      <c r="AF272" s="247"/>
      <c r="AG272" s="247"/>
    </row>
    <row r="273" spans="2:33" s="245" customFormat="1" ht="24" customHeight="1" x14ac:dyDescent="0.3">
      <c r="B273" s="248" t="s">
        <v>171</v>
      </c>
      <c r="C273" s="248"/>
      <c r="D273" s="248"/>
      <c r="E273" s="248"/>
      <c r="F273" s="428" t="s">
        <v>278</v>
      </c>
      <c r="G273" s="428"/>
      <c r="H273" s="428"/>
      <c r="I273" s="428"/>
      <c r="J273" s="428"/>
      <c r="K273" s="428"/>
      <c r="L273" s="428"/>
      <c r="M273" s="428"/>
      <c r="N273" s="428"/>
      <c r="O273" s="428"/>
      <c r="P273" s="428"/>
      <c r="Q273" s="428"/>
      <c r="R273" s="428"/>
      <c r="S273" s="428"/>
      <c r="T273" s="428"/>
      <c r="U273" s="428"/>
      <c r="V273" s="428"/>
      <c r="W273" s="428"/>
      <c r="X273" s="428"/>
      <c r="Y273" s="428"/>
      <c r="Z273" s="428"/>
      <c r="AA273" s="428"/>
      <c r="AB273" s="428"/>
      <c r="AC273" s="428"/>
      <c r="AD273" s="428"/>
      <c r="AE273" s="428"/>
      <c r="AF273" s="428"/>
      <c r="AG273" s="428"/>
    </row>
    <row r="274" spans="2:33" s="245" customFormat="1" ht="7.5" customHeight="1" x14ac:dyDescent="0.3">
      <c r="B274" s="251"/>
      <c r="C274" s="251"/>
      <c r="D274" s="251"/>
      <c r="E274" s="251"/>
      <c r="F274" s="252"/>
      <c r="G274" s="252"/>
      <c r="H274" s="252"/>
      <c r="I274" s="252"/>
      <c r="J274" s="252"/>
      <c r="K274" s="252"/>
      <c r="L274" s="252"/>
      <c r="M274" s="252"/>
      <c r="N274" s="252"/>
      <c r="O274" s="252"/>
      <c r="P274" s="252"/>
      <c r="Q274" s="252"/>
      <c r="R274" s="252"/>
      <c r="S274" s="252"/>
      <c r="T274" s="252"/>
      <c r="U274" s="252"/>
      <c r="V274" s="252"/>
      <c r="W274" s="252"/>
      <c r="X274" s="252"/>
      <c r="Y274" s="252"/>
      <c r="Z274" s="252"/>
      <c r="AA274" s="252"/>
      <c r="AB274" s="252"/>
      <c r="AC274" s="252"/>
      <c r="AD274" s="252"/>
      <c r="AE274" s="252"/>
      <c r="AF274" s="252"/>
      <c r="AG274" s="252"/>
    </row>
    <row r="275" spans="2:33" s="245" customFormat="1" ht="15.75" customHeight="1" x14ac:dyDescent="0.3">
      <c r="B275" s="127" t="s">
        <v>174</v>
      </c>
      <c r="C275" s="248"/>
      <c r="D275" s="248"/>
      <c r="E275" s="248"/>
      <c r="F275" s="249" t="s">
        <v>210</v>
      </c>
      <c r="G275" s="253"/>
      <c r="H275" s="253"/>
      <c r="I275" s="253"/>
      <c r="J275" s="253"/>
      <c r="K275" s="253"/>
      <c r="L275" s="253"/>
      <c r="M275" s="253"/>
      <c r="N275" s="253"/>
      <c r="O275" s="253"/>
      <c r="P275" s="253"/>
      <c r="Q275" s="127" t="s">
        <v>243</v>
      </c>
      <c r="R275" s="248"/>
      <c r="S275" s="248"/>
      <c r="T275" s="248"/>
      <c r="U275" s="248"/>
      <c r="V275" s="254" t="s">
        <v>277</v>
      </c>
      <c r="W275" s="253"/>
      <c r="X275" s="253"/>
      <c r="Y275" s="253"/>
      <c r="Z275" s="253"/>
      <c r="AA275" s="253"/>
      <c r="AB275" s="253"/>
      <c r="AC275" s="253"/>
      <c r="AD275" s="253"/>
      <c r="AE275" s="253"/>
      <c r="AF275" s="253"/>
      <c r="AG275" s="253"/>
    </row>
    <row r="276" spans="2:33" s="245" customFormat="1" ht="11.25" customHeight="1" x14ac:dyDescent="0.3">
      <c r="B276" s="266"/>
      <c r="C276" s="266"/>
      <c r="D276" s="266"/>
      <c r="E276" s="266"/>
      <c r="F276" s="266"/>
      <c r="G276" s="266"/>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6"/>
      <c r="AD276" s="266"/>
      <c r="AE276" s="266"/>
      <c r="AF276" s="266"/>
      <c r="AG276" s="266"/>
    </row>
    <row r="277" spans="2:33" s="245" customFormat="1" ht="29.4" customHeight="1" x14ac:dyDescent="0.3">
      <c r="B277" s="128" t="s">
        <v>173</v>
      </c>
      <c r="C277" s="128">
        <v>1</v>
      </c>
      <c r="D277" s="128">
        <v>2</v>
      </c>
      <c r="E277" s="128">
        <v>3</v>
      </c>
      <c r="F277" s="128">
        <v>4</v>
      </c>
      <c r="G277" s="128">
        <v>5</v>
      </c>
      <c r="H277" s="128">
        <v>6</v>
      </c>
      <c r="I277" s="128">
        <v>7</v>
      </c>
      <c r="J277" s="128">
        <v>8</v>
      </c>
      <c r="K277" s="128">
        <v>9</v>
      </c>
      <c r="L277" s="128">
        <v>10</v>
      </c>
      <c r="M277" s="128">
        <v>11</v>
      </c>
      <c r="N277" s="128">
        <v>12</v>
      </c>
      <c r="O277" s="128">
        <v>13</v>
      </c>
      <c r="P277" s="128">
        <v>14</v>
      </c>
      <c r="Q277" s="128">
        <v>15</v>
      </c>
      <c r="R277" s="128">
        <v>16</v>
      </c>
      <c r="S277" s="128">
        <v>17</v>
      </c>
      <c r="T277" s="128">
        <v>18</v>
      </c>
      <c r="U277" s="128">
        <v>19</v>
      </c>
      <c r="V277" s="128">
        <v>20</v>
      </c>
      <c r="W277" s="128">
        <v>21</v>
      </c>
      <c r="X277" s="128">
        <v>22</v>
      </c>
      <c r="Y277" s="128">
        <v>23</v>
      </c>
      <c r="Z277" s="128">
        <v>24</v>
      </c>
      <c r="AA277" s="128">
        <v>25</v>
      </c>
      <c r="AB277" s="128">
        <v>26</v>
      </c>
      <c r="AC277" s="128">
        <v>27</v>
      </c>
      <c r="AD277" s="128">
        <v>28</v>
      </c>
      <c r="AE277" s="128">
        <v>29</v>
      </c>
      <c r="AF277" s="128">
        <v>30</v>
      </c>
      <c r="AG277" s="128">
        <v>31</v>
      </c>
    </row>
    <row r="278" spans="2:33" s="256" customFormat="1" x14ac:dyDescent="0.25">
      <c r="B278" s="234">
        <v>0</v>
      </c>
      <c r="C278" s="261">
        <v>6.11</v>
      </c>
      <c r="D278" s="261">
        <v>6.39</v>
      </c>
      <c r="E278" s="261">
        <v>5.75</v>
      </c>
      <c r="F278" s="261">
        <v>6.59</v>
      </c>
      <c r="G278" s="261">
        <v>6.3</v>
      </c>
      <c r="H278" s="261">
        <v>6.12</v>
      </c>
      <c r="I278" s="261">
        <v>6.19</v>
      </c>
      <c r="J278" s="261">
        <v>6.59</v>
      </c>
      <c r="K278" s="261">
        <v>6.3</v>
      </c>
      <c r="L278" s="261">
        <v>8.48</v>
      </c>
      <c r="M278" s="261">
        <v>7.18</v>
      </c>
      <c r="N278" s="261">
        <v>7.37</v>
      </c>
      <c r="O278" s="261">
        <v>6.25</v>
      </c>
      <c r="P278" s="261">
        <v>6.26</v>
      </c>
      <c r="Q278" s="261">
        <v>6.15</v>
      </c>
      <c r="R278" s="261">
        <v>7.39</v>
      </c>
      <c r="S278" s="261">
        <v>7.38</v>
      </c>
      <c r="T278" s="261">
        <v>6.82</v>
      </c>
      <c r="U278" s="261">
        <v>6.37</v>
      </c>
      <c r="V278" s="261">
        <v>8.66</v>
      </c>
      <c r="W278" s="261">
        <v>10.07</v>
      </c>
      <c r="X278" s="261">
        <v>7.89</v>
      </c>
      <c r="Y278" s="261">
        <v>6.59</v>
      </c>
      <c r="Z278" s="261">
        <v>6.42</v>
      </c>
      <c r="AA278" s="261">
        <v>6.6</v>
      </c>
      <c r="AB278" s="261">
        <v>6.11</v>
      </c>
      <c r="AC278" s="261">
        <v>5.68</v>
      </c>
      <c r="AD278" s="261">
        <v>6.36</v>
      </c>
      <c r="AE278" s="261">
        <v>9.11</v>
      </c>
      <c r="AF278" s="261">
        <v>6.17</v>
      </c>
      <c r="AG278" s="261">
        <v>13.94</v>
      </c>
    </row>
    <row r="279" spans="2:33" s="256" customFormat="1" x14ac:dyDescent="0.25">
      <c r="B279" s="234">
        <v>4.1666666666666664E-2</v>
      </c>
      <c r="C279" s="261">
        <v>5.91</v>
      </c>
      <c r="D279" s="261">
        <v>6.23</v>
      </c>
      <c r="E279" s="261">
        <v>5.71</v>
      </c>
      <c r="F279" s="261">
        <v>6.23</v>
      </c>
      <c r="G279" s="261">
        <v>6.24</v>
      </c>
      <c r="H279" s="261">
        <v>5.86</v>
      </c>
      <c r="I279" s="261">
        <v>6.16</v>
      </c>
      <c r="J279" s="261">
        <v>6.26</v>
      </c>
      <c r="K279" s="261">
        <v>6.23</v>
      </c>
      <c r="L279" s="261">
        <v>8</v>
      </c>
      <c r="M279" s="261">
        <v>6.88</v>
      </c>
      <c r="N279" s="261">
        <v>7.11</v>
      </c>
      <c r="O279" s="261">
        <v>6.17</v>
      </c>
      <c r="P279" s="261">
        <v>7.99</v>
      </c>
      <c r="Q279" s="261">
        <v>6.08</v>
      </c>
      <c r="R279" s="261">
        <v>7</v>
      </c>
      <c r="S279" s="261">
        <v>7.1</v>
      </c>
      <c r="T279" s="261">
        <v>6.77</v>
      </c>
      <c r="U279" s="261">
        <v>6.17</v>
      </c>
      <c r="V279" s="261">
        <v>8.52</v>
      </c>
      <c r="W279" s="261">
        <v>13.82</v>
      </c>
      <c r="X279" s="261">
        <v>7.6</v>
      </c>
      <c r="Y279" s="261">
        <v>6.48</v>
      </c>
      <c r="Z279" s="261">
        <v>6.33</v>
      </c>
      <c r="AA279" s="261">
        <v>6.4</v>
      </c>
      <c r="AB279" s="261">
        <v>6.14</v>
      </c>
      <c r="AC279" s="261">
        <v>5.64</v>
      </c>
      <c r="AD279" s="261">
        <v>6.32</v>
      </c>
      <c r="AE279" s="261">
        <v>8.2899999999999991</v>
      </c>
      <c r="AF279" s="261">
        <v>5.96</v>
      </c>
      <c r="AG279" s="261">
        <v>6.92</v>
      </c>
    </row>
    <row r="280" spans="2:33" s="256" customFormat="1" x14ac:dyDescent="0.25">
      <c r="B280" s="234">
        <v>8.3333333333333329E-2</v>
      </c>
      <c r="C280" s="261">
        <v>5.67</v>
      </c>
      <c r="D280" s="261">
        <v>5.94</v>
      </c>
      <c r="E280" s="261">
        <v>5.64</v>
      </c>
      <c r="F280" s="261">
        <v>5.96</v>
      </c>
      <c r="G280" s="261">
        <v>6.25</v>
      </c>
      <c r="H280" s="261">
        <v>5.87</v>
      </c>
      <c r="I280" s="261">
        <v>6</v>
      </c>
      <c r="J280" s="261">
        <v>5.93</v>
      </c>
      <c r="K280" s="261">
        <v>6.25</v>
      </c>
      <c r="L280" s="261">
        <v>11.88</v>
      </c>
      <c r="M280" s="261">
        <v>7.42</v>
      </c>
      <c r="N280" s="261">
        <v>6.96</v>
      </c>
      <c r="O280" s="261">
        <v>6.05</v>
      </c>
      <c r="P280" s="261">
        <v>11.93</v>
      </c>
      <c r="Q280" s="261">
        <v>5.99</v>
      </c>
      <c r="R280" s="261">
        <v>6.63</v>
      </c>
      <c r="S280" s="261">
        <v>6.72</v>
      </c>
      <c r="T280" s="261">
        <v>7.01</v>
      </c>
      <c r="U280" s="261">
        <v>6.06</v>
      </c>
      <c r="V280" s="261">
        <v>8.5</v>
      </c>
      <c r="W280" s="261">
        <v>26.32</v>
      </c>
      <c r="X280" s="261">
        <v>23.67</v>
      </c>
      <c r="Y280" s="261">
        <v>7.55</v>
      </c>
      <c r="Z280" s="261">
        <v>6.36</v>
      </c>
      <c r="AA280" s="261">
        <v>6.38</v>
      </c>
      <c r="AB280" s="261">
        <v>6.46</v>
      </c>
      <c r="AC280" s="261">
        <v>5.56</v>
      </c>
      <c r="AD280" s="261">
        <v>5.91</v>
      </c>
      <c r="AE280" s="261">
        <v>7.74</v>
      </c>
      <c r="AF280" s="261">
        <v>5.91</v>
      </c>
      <c r="AG280" s="261">
        <v>6.62</v>
      </c>
    </row>
    <row r="281" spans="2:33" s="256" customFormat="1" x14ac:dyDescent="0.25">
      <c r="B281" s="234">
        <v>0.125</v>
      </c>
      <c r="C281" s="261">
        <v>5.74</v>
      </c>
      <c r="D281" s="261">
        <v>5.89</v>
      </c>
      <c r="E281" s="261">
        <v>5.68</v>
      </c>
      <c r="F281" s="261">
        <v>5.81</v>
      </c>
      <c r="G281" s="261">
        <v>6.29</v>
      </c>
      <c r="H281" s="261">
        <v>6.18</v>
      </c>
      <c r="I281" s="261">
        <v>5.89</v>
      </c>
      <c r="J281" s="261">
        <v>5.8</v>
      </c>
      <c r="K281" s="261">
        <v>6.1</v>
      </c>
      <c r="L281" s="261">
        <v>12.32</v>
      </c>
      <c r="M281" s="261">
        <v>7.42</v>
      </c>
      <c r="N281" s="261">
        <v>6.73</v>
      </c>
      <c r="O281" s="261">
        <v>5.97</v>
      </c>
      <c r="P281" s="261">
        <v>12.53</v>
      </c>
      <c r="Q281" s="261">
        <v>5.92</v>
      </c>
      <c r="R281" s="261">
        <v>6.41</v>
      </c>
      <c r="S281" s="261">
        <v>6.57</v>
      </c>
      <c r="T281" s="261">
        <v>6.87</v>
      </c>
      <c r="U281" s="261">
        <v>6.03</v>
      </c>
      <c r="V281" s="261">
        <v>9.57</v>
      </c>
      <c r="W281" s="261">
        <v>42.18</v>
      </c>
      <c r="X281" s="261">
        <v>25.54</v>
      </c>
      <c r="Y281" s="261">
        <v>24.02</v>
      </c>
      <c r="Z281" s="261">
        <v>6.3</v>
      </c>
      <c r="AA281" s="261">
        <v>6.26</v>
      </c>
      <c r="AB281" s="261">
        <v>6.64</v>
      </c>
      <c r="AC281" s="261">
        <v>5.63</v>
      </c>
      <c r="AD281" s="261">
        <v>5.85</v>
      </c>
      <c r="AE281" s="261">
        <v>6.3</v>
      </c>
      <c r="AF281" s="261">
        <v>5.7</v>
      </c>
      <c r="AG281" s="261">
        <v>6.58</v>
      </c>
    </row>
    <row r="282" spans="2:33" s="256" customFormat="1" x14ac:dyDescent="0.25">
      <c r="B282" s="234">
        <v>0.16666666666666666</v>
      </c>
      <c r="C282" s="261">
        <v>5.98</v>
      </c>
      <c r="D282" s="261">
        <v>5.8</v>
      </c>
      <c r="E282" s="261">
        <v>5.73</v>
      </c>
      <c r="F282" s="261">
        <v>5.77</v>
      </c>
      <c r="G282" s="261">
        <v>6.18</v>
      </c>
      <c r="H282" s="261">
        <v>6.26</v>
      </c>
      <c r="I282" s="261">
        <v>5.82</v>
      </c>
      <c r="J282" s="261">
        <v>5.77</v>
      </c>
      <c r="K282" s="261">
        <v>6.09</v>
      </c>
      <c r="L282" s="269">
        <v>12.33</v>
      </c>
      <c r="M282" s="261">
        <v>7.47</v>
      </c>
      <c r="N282" s="261">
        <v>6.6</v>
      </c>
      <c r="O282" s="261">
        <v>5.89</v>
      </c>
      <c r="P282" s="261">
        <v>10.86</v>
      </c>
      <c r="Q282" s="261">
        <v>5.87</v>
      </c>
      <c r="R282" s="261">
        <v>6.29</v>
      </c>
      <c r="S282" s="261">
        <v>6.37</v>
      </c>
      <c r="T282" s="261">
        <v>6.65</v>
      </c>
      <c r="U282" s="261">
        <v>6.04</v>
      </c>
      <c r="V282" s="261">
        <v>9.94</v>
      </c>
      <c r="W282" s="261">
        <v>42.73</v>
      </c>
      <c r="X282" s="261">
        <v>26.36</v>
      </c>
      <c r="Y282" s="261">
        <v>28.85</v>
      </c>
      <c r="Z282" s="261">
        <v>6.37</v>
      </c>
      <c r="AA282" s="261">
        <v>6.67</v>
      </c>
      <c r="AB282" s="261">
        <v>6.58</v>
      </c>
      <c r="AC282" s="261">
        <v>5.61</v>
      </c>
      <c r="AD282" s="261">
        <v>5.96</v>
      </c>
      <c r="AE282" s="261">
        <v>5.78</v>
      </c>
      <c r="AF282" s="261">
        <v>5.69</v>
      </c>
      <c r="AG282" s="261">
        <v>45.18</v>
      </c>
    </row>
    <row r="283" spans="2:33" s="256" customFormat="1" x14ac:dyDescent="0.25">
      <c r="B283" s="234">
        <v>0.20833333333333334</v>
      </c>
      <c r="C283" s="261">
        <v>6.83</v>
      </c>
      <c r="D283" s="261">
        <v>5.77</v>
      </c>
      <c r="E283" s="261">
        <v>5.77</v>
      </c>
      <c r="F283" s="261">
        <v>5.72</v>
      </c>
      <c r="G283" s="261">
        <v>6.16</v>
      </c>
      <c r="H283" s="261">
        <v>6.23</v>
      </c>
      <c r="I283" s="261">
        <v>5.85</v>
      </c>
      <c r="J283" s="261">
        <v>6.02</v>
      </c>
      <c r="K283" s="261">
        <v>6.11</v>
      </c>
      <c r="L283" s="261">
        <v>8.02</v>
      </c>
      <c r="M283" s="261">
        <v>9.41</v>
      </c>
      <c r="N283" s="261">
        <v>6.46</v>
      </c>
      <c r="O283" s="261">
        <v>5.9</v>
      </c>
      <c r="P283" s="261">
        <v>6.96</v>
      </c>
      <c r="Q283" s="261">
        <v>5.81</v>
      </c>
      <c r="R283" s="261">
        <v>6.18</v>
      </c>
      <c r="S283" s="261">
        <v>6.23</v>
      </c>
      <c r="T283" s="261">
        <v>6.09</v>
      </c>
      <c r="U283" s="261">
        <v>6.19</v>
      </c>
      <c r="V283" s="261">
        <v>9.9499999999999993</v>
      </c>
      <c r="W283" s="261">
        <v>32.33</v>
      </c>
      <c r="X283" s="261">
        <v>10.74</v>
      </c>
      <c r="Y283" s="261">
        <v>29.05</v>
      </c>
      <c r="Z283" s="261">
        <v>6.32</v>
      </c>
      <c r="AA283" s="261">
        <v>6.9</v>
      </c>
      <c r="AB283" s="261">
        <v>6.39</v>
      </c>
      <c r="AC283" s="261">
        <v>5.76</v>
      </c>
      <c r="AD283" s="261">
        <v>6.52</v>
      </c>
      <c r="AE283" s="261">
        <v>5.65</v>
      </c>
      <c r="AF283" s="261">
        <v>5.6</v>
      </c>
      <c r="AG283" s="261">
        <v>126.85</v>
      </c>
    </row>
    <row r="284" spans="2:33" s="256" customFormat="1" x14ac:dyDescent="0.25">
      <c r="B284" s="234">
        <v>0.25</v>
      </c>
      <c r="C284" s="261">
        <v>8.3000000000000007</v>
      </c>
      <c r="D284" s="261">
        <v>5.68</v>
      </c>
      <c r="E284" s="261">
        <v>5.85</v>
      </c>
      <c r="F284" s="261">
        <v>5.77</v>
      </c>
      <c r="G284" s="261">
        <v>6.08</v>
      </c>
      <c r="H284" s="261">
        <v>6.01</v>
      </c>
      <c r="I284" s="261">
        <v>5.87</v>
      </c>
      <c r="J284" s="261">
        <v>6.58</v>
      </c>
      <c r="K284" s="261">
        <v>6.39</v>
      </c>
      <c r="L284" s="261">
        <v>7.18</v>
      </c>
      <c r="M284" s="261">
        <v>10.8</v>
      </c>
      <c r="N284" s="261">
        <v>6.52</v>
      </c>
      <c r="O284" s="261">
        <v>5.85</v>
      </c>
      <c r="P284" s="261">
        <v>6.35</v>
      </c>
      <c r="Q284" s="261">
        <v>6.41</v>
      </c>
      <c r="R284" s="261">
        <v>6.09</v>
      </c>
      <c r="S284" s="261">
        <v>6.16</v>
      </c>
      <c r="T284" s="261">
        <v>6.03</v>
      </c>
      <c r="U284" s="261">
        <v>6.6</v>
      </c>
      <c r="V284" s="261">
        <v>9.01</v>
      </c>
      <c r="W284" s="261">
        <v>17.2</v>
      </c>
      <c r="X284" s="261">
        <v>9.0399999999999991</v>
      </c>
      <c r="Y284" s="261">
        <v>13.28</v>
      </c>
      <c r="Z284" s="261">
        <v>6.41</v>
      </c>
      <c r="AA284" s="261">
        <v>6.86</v>
      </c>
      <c r="AB284" s="261">
        <v>6.37</v>
      </c>
      <c r="AC284" s="261">
        <v>5.69</v>
      </c>
      <c r="AD284" s="261">
        <v>7</v>
      </c>
      <c r="AE284" s="261">
        <v>5.64</v>
      </c>
      <c r="AF284" s="261">
        <v>5.67</v>
      </c>
      <c r="AG284" s="261">
        <v>160.72999999999999</v>
      </c>
    </row>
    <row r="285" spans="2:33" s="256" customFormat="1" x14ac:dyDescent="0.25">
      <c r="B285" s="234">
        <v>0.29166666666666669</v>
      </c>
      <c r="C285" s="261">
        <v>10.81</v>
      </c>
      <c r="D285" s="261">
        <v>5.76</v>
      </c>
      <c r="E285" s="261">
        <v>5.94</v>
      </c>
      <c r="F285" s="261">
        <v>5.8</v>
      </c>
      <c r="G285" s="261">
        <v>6.23</v>
      </c>
      <c r="H285" s="261">
        <v>6.03</v>
      </c>
      <c r="I285" s="261">
        <v>5.83</v>
      </c>
      <c r="J285" s="261">
        <v>6.97</v>
      </c>
      <c r="K285" s="261">
        <v>7.33</v>
      </c>
      <c r="L285" s="261">
        <v>7.06</v>
      </c>
      <c r="M285" s="261">
        <v>12.99</v>
      </c>
      <c r="N285" s="261">
        <v>6.65</v>
      </c>
      <c r="O285" s="261">
        <v>5.91</v>
      </c>
      <c r="P285" s="261">
        <v>6.37</v>
      </c>
      <c r="Q285" s="261">
        <v>13.2</v>
      </c>
      <c r="R285" s="261">
        <v>11.6</v>
      </c>
      <c r="S285" s="261">
        <v>7.02</v>
      </c>
      <c r="T285" s="261">
        <v>6.51</v>
      </c>
      <c r="U285" s="261">
        <v>6.89</v>
      </c>
      <c r="V285" s="261">
        <v>9.36</v>
      </c>
      <c r="W285" s="261">
        <v>16.13</v>
      </c>
      <c r="X285" s="261">
        <v>8.5500000000000007</v>
      </c>
      <c r="Y285" s="261">
        <v>10.75</v>
      </c>
      <c r="Z285" s="261">
        <v>8.0399999999999991</v>
      </c>
      <c r="AA285" s="261">
        <v>6.65</v>
      </c>
      <c r="AB285" s="261">
        <v>6.44</v>
      </c>
      <c r="AC285" s="261">
        <v>5.9</v>
      </c>
      <c r="AD285" s="261">
        <v>7.9</v>
      </c>
      <c r="AE285" s="261">
        <v>12.5</v>
      </c>
      <c r="AF285" s="261">
        <v>6.75</v>
      </c>
      <c r="AG285" s="261">
        <v>126.93</v>
      </c>
    </row>
    <row r="286" spans="2:33" s="256" customFormat="1" x14ac:dyDescent="0.25">
      <c r="B286" s="234">
        <v>0.33333333333333331</v>
      </c>
      <c r="C286" s="261">
        <v>19.66</v>
      </c>
      <c r="D286" s="261">
        <v>75.69</v>
      </c>
      <c r="E286" s="261">
        <v>6.31</v>
      </c>
      <c r="F286" s="261">
        <v>6.11</v>
      </c>
      <c r="G286" s="261">
        <v>24.22</v>
      </c>
      <c r="H286" s="261">
        <v>51.03</v>
      </c>
      <c r="I286" s="261">
        <v>50.99</v>
      </c>
      <c r="J286" s="261">
        <v>14.76</v>
      </c>
      <c r="K286" s="261">
        <v>420.54</v>
      </c>
      <c r="L286" s="261">
        <v>112.6</v>
      </c>
      <c r="M286" s="261">
        <v>129.19999999999999</v>
      </c>
      <c r="N286" s="261">
        <v>6.72</v>
      </c>
      <c r="O286" s="261">
        <v>6.03</v>
      </c>
      <c r="P286" s="261">
        <v>6.59</v>
      </c>
      <c r="Q286" s="261">
        <v>14.28</v>
      </c>
      <c r="R286" s="261">
        <v>387.43</v>
      </c>
      <c r="S286" s="261">
        <v>375.84</v>
      </c>
      <c r="T286" s="261">
        <v>8.06</v>
      </c>
      <c r="U286" s="261">
        <v>19.72</v>
      </c>
      <c r="V286" s="261">
        <v>10.57</v>
      </c>
      <c r="W286" s="261">
        <v>20.54</v>
      </c>
      <c r="X286" s="261">
        <v>8.3000000000000007</v>
      </c>
      <c r="Y286" s="261">
        <v>17.940000000000001</v>
      </c>
      <c r="Z286" s="261">
        <v>177.37</v>
      </c>
      <c r="AA286" s="261">
        <v>6.58</v>
      </c>
      <c r="AB286" s="261">
        <v>6.39</v>
      </c>
      <c r="AC286" s="261">
        <v>9.58</v>
      </c>
      <c r="AD286" s="261">
        <v>13.62</v>
      </c>
      <c r="AE286" s="261">
        <v>93.12</v>
      </c>
      <c r="AF286" s="261">
        <v>71.12</v>
      </c>
      <c r="AG286" s="261">
        <v>48.38</v>
      </c>
    </row>
    <row r="287" spans="2:33" s="256" customFormat="1" x14ac:dyDescent="0.25">
      <c r="B287" s="234">
        <v>0.375</v>
      </c>
      <c r="C287" s="261">
        <v>127.33</v>
      </c>
      <c r="D287" s="261">
        <v>155.35</v>
      </c>
      <c r="E287" s="261">
        <v>6.83</v>
      </c>
      <c r="F287" s="261">
        <v>7.07</v>
      </c>
      <c r="G287" s="261">
        <v>86.7</v>
      </c>
      <c r="H287" s="261">
        <v>61.32</v>
      </c>
      <c r="I287" s="261">
        <v>89.44</v>
      </c>
      <c r="J287" s="261">
        <v>17.73</v>
      </c>
      <c r="K287" s="261">
        <v>796.63</v>
      </c>
      <c r="L287" s="261">
        <v>138.88999999999999</v>
      </c>
      <c r="M287" s="261">
        <v>160.4</v>
      </c>
      <c r="N287" s="261">
        <v>6.43</v>
      </c>
      <c r="O287" s="261">
        <v>30.91</v>
      </c>
      <c r="P287" s="261">
        <v>6.84</v>
      </c>
      <c r="Q287" s="261">
        <v>15.7</v>
      </c>
      <c r="R287" s="261">
        <v>558.54999999999995</v>
      </c>
      <c r="S287" s="261">
        <v>473.22</v>
      </c>
      <c r="T287" s="261">
        <v>10.85</v>
      </c>
      <c r="U287" s="261">
        <v>41.11</v>
      </c>
      <c r="V287" s="261">
        <v>121.25</v>
      </c>
      <c r="W287" s="261">
        <v>19.559999999999999</v>
      </c>
      <c r="X287" s="261">
        <v>8.19</v>
      </c>
      <c r="Y287" s="261">
        <v>114.68</v>
      </c>
      <c r="Z287" s="261">
        <v>395.88</v>
      </c>
      <c r="AA287" s="261">
        <v>10.93</v>
      </c>
      <c r="AB287" s="261">
        <v>17.23</v>
      </c>
      <c r="AC287" s="261">
        <v>21.15</v>
      </c>
      <c r="AD287" s="261">
        <v>18.86</v>
      </c>
      <c r="AE287" s="261">
        <v>111.4</v>
      </c>
      <c r="AF287" s="261">
        <v>108.02</v>
      </c>
      <c r="AG287" s="261">
        <v>60.91</v>
      </c>
    </row>
    <row r="288" spans="2:33" s="256" customFormat="1" x14ac:dyDescent="0.25">
      <c r="B288" s="234">
        <v>0.41666666666666669</v>
      </c>
      <c r="C288" s="261">
        <v>236.33</v>
      </c>
      <c r="D288" s="261">
        <v>292.02999999999997</v>
      </c>
      <c r="E288" s="261">
        <v>220.92</v>
      </c>
      <c r="F288" s="261">
        <v>60.63</v>
      </c>
      <c r="G288" s="261">
        <v>94.87</v>
      </c>
      <c r="H288" s="261">
        <v>69.52</v>
      </c>
      <c r="I288" s="261">
        <v>95.65</v>
      </c>
      <c r="J288" s="261">
        <v>444.68</v>
      </c>
      <c r="K288" s="261">
        <v>1093.19</v>
      </c>
      <c r="L288" s="261">
        <v>148.11000000000001</v>
      </c>
      <c r="M288" s="261">
        <v>163.29</v>
      </c>
      <c r="N288" s="261">
        <v>6.11</v>
      </c>
      <c r="O288" s="261">
        <v>133.11000000000001</v>
      </c>
      <c r="P288" s="261">
        <v>115.26</v>
      </c>
      <c r="Q288" s="261">
        <v>51.27</v>
      </c>
      <c r="R288" s="261">
        <v>557.30999999999995</v>
      </c>
      <c r="S288" s="261">
        <v>473.09</v>
      </c>
      <c r="T288" s="261">
        <v>89.38</v>
      </c>
      <c r="U288" s="261">
        <v>178.4</v>
      </c>
      <c r="V288" s="261">
        <v>233.6</v>
      </c>
      <c r="W288" s="261">
        <v>21.2</v>
      </c>
      <c r="X288" s="261">
        <v>7.76</v>
      </c>
      <c r="Y288" s="261">
        <v>205.63</v>
      </c>
      <c r="Z288" s="261">
        <v>640.39</v>
      </c>
      <c r="AA288" s="261">
        <v>97.18</v>
      </c>
      <c r="AB288" s="261">
        <v>69.040000000000006</v>
      </c>
      <c r="AC288" s="261">
        <v>188.34</v>
      </c>
      <c r="AD288" s="261">
        <v>21.1</v>
      </c>
      <c r="AE288" s="261">
        <v>283.14999999999998</v>
      </c>
      <c r="AF288" s="261">
        <v>266.38</v>
      </c>
      <c r="AG288" s="261">
        <v>108.06</v>
      </c>
    </row>
    <row r="289" spans="2:33" s="256" customFormat="1" x14ac:dyDescent="0.25">
      <c r="B289" s="234">
        <v>0.45833333333333331</v>
      </c>
      <c r="C289" s="261">
        <v>355.34</v>
      </c>
      <c r="D289" s="261">
        <v>410.88</v>
      </c>
      <c r="E289" s="261">
        <v>402.66</v>
      </c>
      <c r="F289" s="261">
        <v>122.22</v>
      </c>
      <c r="G289" s="261">
        <v>156.22999999999999</v>
      </c>
      <c r="H289" s="261">
        <v>121.22</v>
      </c>
      <c r="I289" s="261">
        <v>50.53</v>
      </c>
      <c r="J289" s="261">
        <v>620.64</v>
      </c>
      <c r="K289" s="261">
        <v>712.68</v>
      </c>
      <c r="L289" s="261">
        <v>43.68</v>
      </c>
      <c r="M289" s="261">
        <v>44.65</v>
      </c>
      <c r="N289" s="261">
        <v>5.97</v>
      </c>
      <c r="O289" s="261">
        <v>133.43</v>
      </c>
      <c r="P289" s="261">
        <v>115.04</v>
      </c>
      <c r="Q289" s="261">
        <v>50.34</v>
      </c>
      <c r="R289" s="261">
        <v>182.66</v>
      </c>
      <c r="S289" s="261">
        <v>104.43</v>
      </c>
      <c r="T289" s="261">
        <v>89.39</v>
      </c>
      <c r="U289" s="261">
        <v>180.6</v>
      </c>
      <c r="V289" s="261">
        <v>315.86</v>
      </c>
      <c r="W289" s="261">
        <v>71.540000000000006</v>
      </c>
      <c r="X289" s="261">
        <v>7.31</v>
      </c>
      <c r="Y289" s="261">
        <v>209.15</v>
      </c>
      <c r="Z289" s="261">
        <v>518.01</v>
      </c>
      <c r="AA289" s="261">
        <v>179.35</v>
      </c>
      <c r="AB289" s="261">
        <v>153.69</v>
      </c>
      <c r="AC289" s="261">
        <v>376.31</v>
      </c>
      <c r="AD289" s="261">
        <v>40.58</v>
      </c>
      <c r="AE289" s="261">
        <v>320.91000000000003</v>
      </c>
      <c r="AF289" s="261">
        <v>227.54</v>
      </c>
      <c r="AG289" s="261">
        <v>105.09</v>
      </c>
    </row>
    <row r="290" spans="2:33" s="256" customFormat="1" x14ac:dyDescent="0.25">
      <c r="B290" s="234">
        <v>0.5</v>
      </c>
      <c r="C290" s="261">
        <v>251.65</v>
      </c>
      <c r="D290" s="261">
        <v>367</v>
      </c>
      <c r="E290" s="261">
        <v>420.73</v>
      </c>
      <c r="F290" s="261">
        <v>121.23</v>
      </c>
      <c r="G290" s="261">
        <v>93.88</v>
      </c>
      <c r="H290" s="261">
        <v>111.12</v>
      </c>
      <c r="I290" s="261">
        <v>12.19</v>
      </c>
      <c r="J290" s="261">
        <v>617.65</v>
      </c>
      <c r="K290" s="261">
        <v>339.11</v>
      </c>
      <c r="L290" s="261">
        <v>45.64</v>
      </c>
      <c r="M290" s="261">
        <v>11.71</v>
      </c>
      <c r="N290" s="261">
        <v>6.12</v>
      </c>
      <c r="O290" s="261">
        <v>108.62</v>
      </c>
      <c r="P290" s="261">
        <v>114.63</v>
      </c>
      <c r="Q290" s="261">
        <v>48.39</v>
      </c>
      <c r="R290" s="261">
        <v>12.44</v>
      </c>
      <c r="S290" s="261">
        <v>7.15</v>
      </c>
      <c r="T290" s="261">
        <v>86.52</v>
      </c>
      <c r="U290" s="261">
        <v>159.66</v>
      </c>
      <c r="V290" s="261">
        <v>254.05</v>
      </c>
      <c r="W290" s="261">
        <v>179.61</v>
      </c>
      <c r="X290" s="261">
        <v>6.98</v>
      </c>
      <c r="Y290" s="261">
        <v>114.55</v>
      </c>
      <c r="Z290" s="261">
        <v>300.20999999999998</v>
      </c>
      <c r="AA290" s="261">
        <v>175.26</v>
      </c>
      <c r="AB290" s="261">
        <v>151.68</v>
      </c>
      <c r="AC290" s="261">
        <v>407.72</v>
      </c>
      <c r="AD290" s="261">
        <v>35.22</v>
      </c>
      <c r="AE290" s="261">
        <v>392.96</v>
      </c>
      <c r="AF290" s="261">
        <v>190.78</v>
      </c>
      <c r="AG290" s="261">
        <v>59.77</v>
      </c>
    </row>
    <row r="291" spans="2:33" s="256" customFormat="1" x14ac:dyDescent="0.25">
      <c r="B291" s="234">
        <v>0.54166666666666663</v>
      </c>
      <c r="C291" s="261">
        <v>139.91</v>
      </c>
      <c r="D291" s="261">
        <v>248.69</v>
      </c>
      <c r="E291" s="261">
        <v>206.61</v>
      </c>
      <c r="F291" s="261">
        <v>67.63</v>
      </c>
      <c r="G291" s="261">
        <v>85.41</v>
      </c>
      <c r="H291" s="261">
        <v>103.05</v>
      </c>
      <c r="I291" s="261">
        <v>5.94</v>
      </c>
      <c r="J291" s="261">
        <v>190.62</v>
      </c>
      <c r="K291" s="261">
        <v>42.77</v>
      </c>
      <c r="L291" s="261">
        <v>36.24</v>
      </c>
      <c r="M291" s="261">
        <v>6.34</v>
      </c>
      <c r="N291" s="261">
        <v>6.2</v>
      </c>
      <c r="O291" s="261">
        <v>6.43</v>
      </c>
      <c r="P291" s="261">
        <v>5.91</v>
      </c>
      <c r="Q291" s="261">
        <v>6.11</v>
      </c>
      <c r="R291" s="261">
        <v>9.11</v>
      </c>
      <c r="S291" s="261">
        <v>6.52</v>
      </c>
      <c r="T291" s="261">
        <v>7.51</v>
      </c>
      <c r="U291" s="261">
        <v>22.16</v>
      </c>
      <c r="V291" s="261">
        <v>141.32</v>
      </c>
      <c r="W291" s="261">
        <v>288.76</v>
      </c>
      <c r="X291" s="261">
        <v>6.92</v>
      </c>
      <c r="Y291" s="261">
        <v>21.53</v>
      </c>
      <c r="Z291" s="261">
        <v>54.16</v>
      </c>
      <c r="AA291" s="261">
        <v>88.88</v>
      </c>
      <c r="AB291" s="261">
        <v>100.8</v>
      </c>
      <c r="AC291" s="261">
        <v>240.65</v>
      </c>
      <c r="AD291" s="261">
        <v>32.01</v>
      </c>
      <c r="AE291" s="261">
        <v>289.55</v>
      </c>
      <c r="AF291" s="261">
        <v>31.46</v>
      </c>
      <c r="AG291" s="261">
        <v>7.57</v>
      </c>
    </row>
    <row r="292" spans="2:33" s="256" customFormat="1" x14ac:dyDescent="0.25">
      <c r="B292" s="234">
        <v>0.58333333333333337</v>
      </c>
      <c r="C292" s="261">
        <v>11.2</v>
      </c>
      <c r="D292" s="261">
        <v>60.1</v>
      </c>
      <c r="E292" s="261">
        <v>24.5</v>
      </c>
      <c r="F292" s="261">
        <v>5.77</v>
      </c>
      <c r="G292" s="261">
        <v>5.86</v>
      </c>
      <c r="H292" s="261">
        <v>6.42</v>
      </c>
      <c r="I292" s="261">
        <v>6.47</v>
      </c>
      <c r="J292" s="261">
        <v>6.91</v>
      </c>
      <c r="K292" s="261">
        <v>11.65</v>
      </c>
      <c r="L292" s="261">
        <v>34.86</v>
      </c>
      <c r="M292" s="261">
        <v>5.93</v>
      </c>
      <c r="N292" s="261">
        <v>6.14</v>
      </c>
      <c r="O292" s="261">
        <v>6.18</v>
      </c>
      <c r="P292" s="261">
        <v>5.74</v>
      </c>
      <c r="Q292" s="261">
        <v>6.15</v>
      </c>
      <c r="R292" s="261">
        <v>9.52</v>
      </c>
      <c r="S292" s="261">
        <v>6.45</v>
      </c>
      <c r="T292" s="261">
        <v>6.1</v>
      </c>
      <c r="U292" s="261">
        <v>7.3</v>
      </c>
      <c r="V292" s="261">
        <v>57.59</v>
      </c>
      <c r="W292" s="261">
        <v>409.92</v>
      </c>
      <c r="X292" s="261">
        <v>6.72</v>
      </c>
      <c r="Y292" s="261">
        <v>9.6</v>
      </c>
      <c r="Z292" s="261">
        <v>7.6</v>
      </c>
      <c r="AA292" s="261">
        <v>6.51</v>
      </c>
      <c r="AB292" s="261">
        <v>16.09</v>
      </c>
      <c r="AC292" s="261">
        <v>49.18</v>
      </c>
      <c r="AD292" s="261">
        <v>6.31</v>
      </c>
      <c r="AE292" s="261">
        <v>223.76</v>
      </c>
      <c r="AF292" s="261">
        <v>6.01</v>
      </c>
      <c r="AG292" s="261">
        <v>7.28</v>
      </c>
    </row>
    <row r="293" spans="2:33" s="256" customFormat="1" x14ac:dyDescent="0.25">
      <c r="B293" s="234">
        <v>0.625</v>
      </c>
      <c r="C293" s="261">
        <v>5.55</v>
      </c>
      <c r="D293" s="261">
        <v>24.4</v>
      </c>
      <c r="E293" s="261">
        <v>5.8</v>
      </c>
      <c r="F293" s="261">
        <v>5.77</v>
      </c>
      <c r="G293" s="261">
        <v>5.67</v>
      </c>
      <c r="H293" s="261">
        <v>6.22</v>
      </c>
      <c r="I293" s="261">
        <v>6.42</v>
      </c>
      <c r="J293" s="261">
        <v>6.53</v>
      </c>
      <c r="K293" s="261">
        <v>11.75</v>
      </c>
      <c r="L293" s="261">
        <v>6.65</v>
      </c>
      <c r="M293" s="261">
        <v>6.59</v>
      </c>
      <c r="N293" s="261">
        <v>6.06</v>
      </c>
      <c r="O293" s="261">
        <v>6.44</v>
      </c>
      <c r="P293" s="261">
        <v>5.87</v>
      </c>
      <c r="Q293" s="261">
        <v>6.37</v>
      </c>
      <c r="R293" s="261">
        <v>9.8800000000000008</v>
      </c>
      <c r="S293" s="261">
        <v>7.35</v>
      </c>
      <c r="T293" s="261">
        <v>6.34</v>
      </c>
      <c r="U293" s="261">
        <v>6.84</v>
      </c>
      <c r="V293" s="261">
        <v>8.59</v>
      </c>
      <c r="W293" s="261">
        <v>300.49</v>
      </c>
      <c r="X293" s="261">
        <v>6.54</v>
      </c>
      <c r="Y293" s="261">
        <v>6.9</v>
      </c>
      <c r="Z293" s="261" t="s">
        <v>254</v>
      </c>
      <c r="AA293" s="261">
        <v>6.27</v>
      </c>
      <c r="AB293" s="261">
        <v>7.07</v>
      </c>
      <c r="AC293" s="261">
        <v>6.34</v>
      </c>
      <c r="AD293" s="261">
        <v>6.04</v>
      </c>
      <c r="AE293" s="261">
        <v>136.46</v>
      </c>
      <c r="AF293" s="261">
        <v>5.83</v>
      </c>
      <c r="AG293" s="261">
        <v>5.97</v>
      </c>
    </row>
    <row r="294" spans="2:33" s="256" customFormat="1" x14ac:dyDescent="0.25">
      <c r="B294" s="234">
        <v>0.66666666666666663</v>
      </c>
      <c r="C294" s="261">
        <v>5.44</v>
      </c>
      <c r="D294" s="261">
        <v>5.95</v>
      </c>
      <c r="E294" s="261">
        <v>5.77</v>
      </c>
      <c r="F294" s="261">
        <v>5.94</v>
      </c>
      <c r="G294" s="261">
        <v>5.69</v>
      </c>
      <c r="H294" s="261">
        <v>6.14</v>
      </c>
      <c r="I294" s="261">
        <v>6.56</v>
      </c>
      <c r="J294" s="261">
        <v>6.51</v>
      </c>
      <c r="K294" s="261">
        <v>16.25</v>
      </c>
      <c r="L294" s="261">
        <v>8.02</v>
      </c>
      <c r="M294" s="261">
        <v>8.89</v>
      </c>
      <c r="N294" s="261">
        <v>6.19</v>
      </c>
      <c r="O294" s="261">
        <v>6.8</v>
      </c>
      <c r="P294" s="261">
        <v>6.09</v>
      </c>
      <c r="Q294" s="261">
        <v>6.59</v>
      </c>
      <c r="R294" s="261">
        <v>9.98</v>
      </c>
      <c r="S294" s="261">
        <v>10.029999999999999</v>
      </c>
      <c r="T294" s="261">
        <v>6.79</v>
      </c>
      <c r="U294" s="261" t="s">
        <v>254</v>
      </c>
      <c r="V294" s="261">
        <v>8.43</v>
      </c>
      <c r="W294" s="261">
        <v>187.28</v>
      </c>
      <c r="X294" s="261">
        <v>6.48</v>
      </c>
      <c r="Y294" s="261">
        <v>7.04</v>
      </c>
      <c r="Z294" s="261" t="s">
        <v>254</v>
      </c>
      <c r="AA294" s="261">
        <v>6.35</v>
      </c>
      <c r="AB294" s="261">
        <v>6.41</v>
      </c>
      <c r="AC294" s="261">
        <v>6.06</v>
      </c>
      <c r="AD294" s="261">
        <v>6.21</v>
      </c>
      <c r="AE294" s="261">
        <v>62.19</v>
      </c>
      <c r="AF294" s="261">
        <v>5.91</v>
      </c>
      <c r="AG294" s="261">
        <v>5.9</v>
      </c>
    </row>
    <row r="295" spans="2:33" s="256" customFormat="1" x14ac:dyDescent="0.25">
      <c r="B295" s="234">
        <v>0.70833333333333337</v>
      </c>
      <c r="C295" s="261">
        <v>5.38</v>
      </c>
      <c r="D295" s="261">
        <v>5.7</v>
      </c>
      <c r="E295" s="261">
        <v>5.93</v>
      </c>
      <c r="F295" s="261">
        <v>6.16</v>
      </c>
      <c r="G295" s="261">
        <v>5.88</v>
      </c>
      <c r="H295" s="261">
        <v>6.12</v>
      </c>
      <c r="I295" s="261">
        <v>5.96</v>
      </c>
      <c r="J295" s="261">
        <v>7.02</v>
      </c>
      <c r="K295" s="261">
        <v>19.04</v>
      </c>
      <c r="L295" s="261">
        <v>9.44</v>
      </c>
      <c r="M295" s="261">
        <v>10.78</v>
      </c>
      <c r="N295" s="261">
        <v>6.37</v>
      </c>
      <c r="O295" s="261">
        <v>6.86</v>
      </c>
      <c r="P295" s="261">
        <v>6.53</v>
      </c>
      <c r="Q295" s="261">
        <v>6.8</v>
      </c>
      <c r="R295" s="261">
        <v>9.06</v>
      </c>
      <c r="S295" s="261">
        <v>11.42</v>
      </c>
      <c r="T295" s="261">
        <v>7.09</v>
      </c>
      <c r="U295" s="261" t="s">
        <v>272</v>
      </c>
      <c r="V295" s="261">
        <v>9.2899999999999991</v>
      </c>
      <c r="W295" s="261">
        <v>10.07</v>
      </c>
      <c r="X295" s="261">
        <v>6.76</v>
      </c>
      <c r="Y295" s="261">
        <v>7.53</v>
      </c>
      <c r="Z295" s="261" t="s">
        <v>254</v>
      </c>
      <c r="AA295" s="261">
        <v>6.44</v>
      </c>
      <c r="AB295" s="261">
        <v>6.65</v>
      </c>
      <c r="AC295" s="261">
        <v>6.05</v>
      </c>
      <c r="AD295" s="261">
        <v>6.64</v>
      </c>
      <c r="AE295" s="261">
        <v>10.59</v>
      </c>
      <c r="AF295" s="261">
        <v>6.5</v>
      </c>
      <c r="AG295" s="261">
        <v>6.14</v>
      </c>
    </row>
    <row r="296" spans="2:33" s="256" customFormat="1" x14ac:dyDescent="0.25">
      <c r="B296" s="234">
        <v>0.75</v>
      </c>
      <c r="C296" s="261">
        <v>5.69</v>
      </c>
      <c r="D296" s="261">
        <v>5.57</v>
      </c>
      <c r="E296" s="261">
        <v>6.11</v>
      </c>
      <c r="F296" s="261">
        <v>6.87</v>
      </c>
      <c r="G296" s="261">
        <v>5.99</v>
      </c>
      <c r="H296" s="261">
        <v>6.05</v>
      </c>
      <c r="I296" s="261">
        <v>5.9</v>
      </c>
      <c r="J296" s="261">
        <v>7.51</v>
      </c>
      <c r="K296" s="261">
        <v>19.12</v>
      </c>
      <c r="L296" s="261">
        <v>10.08</v>
      </c>
      <c r="M296" s="261">
        <v>11.42</v>
      </c>
      <c r="N296" s="261">
        <v>6.46</v>
      </c>
      <c r="O296" s="261">
        <v>6.76</v>
      </c>
      <c r="P296" s="261">
        <v>6.74</v>
      </c>
      <c r="Q296" s="261">
        <v>6.75</v>
      </c>
      <c r="R296" s="261">
        <v>8.34</v>
      </c>
      <c r="S296" s="261">
        <v>11.28</v>
      </c>
      <c r="T296" s="261">
        <v>7.12</v>
      </c>
      <c r="U296" s="261" t="s">
        <v>272</v>
      </c>
      <c r="V296" s="261">
        <v>10.220000000000001</v>
      </c>
      <c r="W296" s="261">
        <v>9.8000000000000007</v>
      </c>
      <c r="X296" s="261">
        <v>7.16</v>
      </c>
      <c r="Y296" s="261">
        <v>7.85</v>
      </c>
      <c r="Z296" s="261">
        <v>9.77</v>
      </c>
      <c r="AA296" s="261">
        <v>6.6</v>
      </c>
      <c r="AB296" s="261">
        <v>6.92</v>
      </c>
      <c r="AC296" s="261">
        <v>6.42</v>
      </c>
      <c r="AD296" s="261">
        <v>6.62</v>
      </c>
      <c r="AE296" s="261">
        <v>8.09</v>
      </c>
      <c r="AF296" s="261">
        <v>7.01</v>
      </c>
      <c r="AG296" s="261">
        <v>7.63</v>
      </c>
    </row>
    <row r="297" spans="2:33" s="256" customFormat="1" x14ac:dyDescent="0.25">
      <c r="B297" s="234">
        <v>0.79166666666666663</v>
      </c>
      <c r="C297" s="261">
        <v>5.67</v>
      </c>
      <c r="D297" s="261">
        <v>5.65</v>
      </c>
      <c r="E297" s="261">
        <v>6.15</v>
      </c>
      <c r="F297" s="261">
        <v>6.93</v>
      </c>
      <c r="G297" s="261">
        <v>6.29</v>
      </c>
      <c r="H297" s="261">
        <v>5.97</v>
      </c>
      <c r="I297" s="261">
        <v>6.35</v>
      </c>
      <c r="J297" s="261">
        <v>7.7</v>
      </c>
      <c r="K297" s="261">
        <v>15.31</v>
      </c>
      <c r="L297" s="261">
        <v>9.17</v>
      </c>
      <c r="M297" s="261">
        <v>10.14</v>
      </c>
      <c r="N297" s="261">
        <v>6.38</v>
      </c>
      <c r="O297" s="261">
        <v>6.48</v>
      </c>
      <c r="P297" s="261">
        <v>6.76</v>
      </c>
      <c r="Q297" s="261">
        <v>6.66</v>
      </c>
      <c r="R297" s="261">
        <v>7.62</v>
      </c>
      <c r="S297" s="261">
        <v>9.15</v>
      </c>
      <c r="T297" s="261">
        <v>6.93</v>
      </c>
      <c r="U297" s="261" t="s">
        <v>272</v>
      </c>
      <c r="V297" s="261">
        <v>10.48</v>
      </c>
      <c r="W297" s="261">
        <v>9.4600000000000009</v>
      </c>
      <c r="X297" s="261">
        <v>7.32</v>
      </c>
      <c r="Y297" s="261">
        <v>7.76</v>
      </c>
      <c r="Z297" s="261">
        <v>9.11</v>
      </c>
      <c r="AA297" s="261">
        <v>6.5</v>
      </c>
      <c r="AB297" s="261">
        <v>6.64</v>
      </c>
      <c r="AC297" s="261">
        <v>7.03</v>
      </c>
      <c r="AD297" s="261">
        <v>6.46</v>
      </c>
      <c r="AE297" s="261">
        <v>7.76</v>
      </c>
      <c r="AF297" s="261">
        <v>7.13</v>
      </c>
      <c r="AG297" s="261">
        <v>9.01</v>
      </c>
    </row>
    <row r="298" spans="2:33" s="256" customFormat="1" x14ac:dyDescent="0.25">
      <c r="B298" s="234">
        <v>0.83333333333333337</v>
      </c>
      <c r="C298" s="261">
        <v>5.78</v>
      </c>
      <c r="D298" s="261">
        <v>5.72</v>
      </c>
      <c r="E298" s="261">
        <v>6.24</v>
      </c>
      <c r="F298" s="261">
        <v>6.93</v>
      </c>
      <c r="G298" s="261">
        <v>6.17</v>
      </c>
      <c r="H298" s="261">
        <v>5.88</v>
      </c>
      <c r="I298" s="261">
        <v>6.59</v>
      </c>
      <c r="J298" s="261">
        <v>7.52</v>
      </c>
      <c r="K298" s="261">
        <v>12.37</v>
      </c>
      <c r="L298" s="261">
        <v>8.24</v>
      </c>
      <c r="M298" s="261">
        <v>8.98</v>
      </c>
      <c r="N298" s="261">
        <v>6.34</v>
      </c>
      <c r="O298" s="261">
        <v>6.38</v>
      </c>
      <c r="P298" s="261">
        <v>6.58</v>
      </c>
      <c r="Q298" s="261">
        <v>6.5</v>
      </c>
      <c r="R298" s="261">
        <v>7.23</v>
      </c>
      <c r="S298" s="261">
        <v>8.19</v>
      </c>
      <c r="T298" s="261">
        <v>6.68</v>
      </c>
      <c r="U298" s="261" t="s">
        <v>272</v>
      </c>
      <c r="V298" s="261">
        <v>9.67</v>
      </c>
      <c r="W298" s="261">
        <v>9.0500000000000007</v>
      </c>
      <c r="X298" s="261">
        <v>7.25</v>
      </c>
      <c r="Y298" s="261">
        <v>7.4</v>
      </c>
      <c r="Z298" s="261">
        <v>8.26</v>
      </c>
      <c r="AA298" s="261">
        <v>6.57</v>
      </c>
      <c r="AB298" s="261">
        <v>6.37</v>
      </c>
      <c r="AC298" s="261">
        <v>7.12</v>
      </c>
      <c r="AD298" s="261">
        <v>6.09</v>
      </c>
      <c r="AE298" s="261">
        <v>7.25</v>
      </c>
      <c r="AF298" s="261">
        <v>6.94</v>
      </c>
      <c r="AG298" s="261">
        <v>9.57</v>
      </c>
    </row>
    <row r="299" spans="2:33" s="256" customFormat="1" x14ac:dyDescent="0.25">
      <c r="B299" s="234">
        <v>0.875</v>
      </c>
      <c r="C299" s="261">
        <v>5.88</v>
      </c>
      <c r="D299" s="261">
        <v>6.19</v>
      </c>
      <c r="E299" s="261">
        <v>6.38</v>
      </c>
      <c r="F299" s="261">
        <v>6.37</v>
      </c>
      <c r="G299" s="261">
        <v>6.04</v>
      </c>
      <c r="H299" s="261">
        <v>5.88</v>
      </c>
      <c r="I299" s="261">
        <v>6.93</v>
      </c>
      <c r="J299" s="261">
        <v>7.28</v>
      </c>
      <c r="K299" s="261">
        <v>10.72</v>
      </c>
      <c r="L299" s="261">
        <v>7.73</v>
      </c>
      <c r="M299" s="261">
        <v>8.31</v>
      </c>
      <c r="N299" s="261">
        <v>6.34</v>
      </c>
      <c r="O299" s="261">
        <v>6.23</v>
      </c>
      <c r="P299" s="261">
        <v>6.45</v>
      </c>
      <c r="Q299" s="261">
        <v>6.46</v>
      </c>
      <c r="R299" s="261">
        <v>6.99</v>
      </c>
      <c r="S299" s="261">
        <v>7.6</v>
      </c>
      <c r="T299" s="261">
        <v>6.56</v>
      </c>
      <c r="U299" s="261" t="s">
        <v>254</v>
      </c>
      <c r="V299" s="261">
        <v>9.23</v>
      </c>
      <c r="W299" s="261">
        <v>8.7200000000000006</v>
      </c>
      <c r="X299" s="261">
        <v>7.11</v>
      </c>
      <c r="Y299" s="261">
        <v>7.01</v>
      </c>
      <c r="Z299" s="261">
        <v>7.64</v>
      </c>
      <c r="AA299" s="261">
        <v>6.51</v>
      </c>
      <c r="AB299" s="261">
        <v>6.16</v>
      </c>
      <c r="AC299" s="261">
        <v>6.78</v>
      </c>
      <c r="AD299" s="261">
        <v>6.03</v>
      </c>
      <c r="AE299" s="261">
        <v>6.96</v>
      </c>
      <c r="AF299" s="261">
        <v>6.71</v>
      </c>
      <c r="AG299" s="261">
        <v>8.84</v>
      </c>
    </row>
    <row r="300" spans="2:33" s="256" customFormat="1" x14ac:dyDescent="0.25">
      <c r="B300" s="234">
        <v>0.91666666666666663</v>
      </c>
      <c r="C300" s="261">
        <v>6.26</v>
      </c>
      <c r="D300" s="261">
        <v>6.14</v>
      </c>
      <c r="E300" s="261">
        <v>6.71</v>
      </c>
      <c r="F300" s="261">
        <v>6.39</v>
      </c>
      <c r="G300" s="261">
        <v>6.02</v>
      </c>
      <c r="H300" s="261">
        <v>5.97</v>
      </c>
      <c r="I300" s="261">
        <v>6.78</v>
      </c>
      <c r="J300" s="261">
        <v>7</v>
      </c>
      <c r="K300" s="261">
        <v>9.7799999999999994</v>
      </c>
      <c r="L300" s="261">
        <v>7.51</v>
      </c>
      <c r="M300" s="261">
        <v>7.94</v>
      </c>
      <c r="N300" s="261">
        <v>6.36</v>
      </c>
      <c r="O300" s="261">
        <v>6.26</v>
      </c>
      <c r="P300" s="261">
        <v>6.37</v>
      </c>
      <c r="Q300" s="261">
        <v>6.86</v>
      </c>
      <c r="R300" s="261">
        <v>7.11</v>
      </c>
      <c r="S300" s="261">
        <v>7.19</v>
      </c>
      <c r="T300" s="261">
        <v>6.46</v>
      </c>
      <c r="U300" s="261" t="s">
        <v>254</v>
      </c>
      <c r="V300" s="261">
        <v>8.7200000000000006</v>
      </c>
      <c r="W300" s="261">
        <v>8.36</v>
      </c>
      <c r="X300" s="261">
        <v>7.06</v>
      </c>
      <c r="Y300" s="261">
        <v>6.68</v>
      </c>
      <c r="Z300" s="261">
        <v>7.15</v>
      </c>
      <c r="AA300" s="261">
        <v>6.49</v>
      </c>
      <c r="AB300" s="261">
        <v>5.99</v>
      </c>
      <c r="AC300" s="261">
        <v>6.26</v>
      </c>
      <c r="AD300" s="261">
        <v>7.23</v>
      </c>
      <c r="AE300" s="261">
        <v>6.61</v>
      </c>
      <c r="AF300" s="261">
        <v>13.76</v>
      </c>
      <c r="AG300" s="261">
        <v>8.0299999999999994</v>
      </c>
    </row>
    <row r="301" spans="2:33" s="256" customFormat="1" x14ac:dyDescent="0.25">
      <c r="B301" s="234">
        <v>0.95833333333333337</v>
      </c>
      <c r="C301" s="261">
        <v>6.59</v>
      </c>
      <c r="D301" s="261">
        <v>6.12</v>
      </c>
      <c r="E301" s="261">
        <v>6.76</v>
      </c>
      <c r="F301" s="261">
        <v>6.36</v>
      </c>
      <c r="G301" s="261">
        <v>6.11</v>
      </c>
      <c r="H301" s="261">
        <v>6.1</v>
      </c>
      <c r="I301" s="261">
        <v>6.82</v>
      </c>
      <c r="J301" s="261">
        <v>6.53</v>
      </c>
      <c r="K301" s="261">
        <v>9.06</v>
      </c>
      <c r="L301" s="261">
        <v>7.32</v>
      </c>
      <c r="M301" s="261">
        <v>7.57</v>
      </c>
      <c r="N301" s="261">
        <v>6.3</v>
      </c>
      <c r="O301" s="261">
        <v>6.18</v>
      </c>
      <c r="P301" s="261">
        <v>6.28</v>
      </c>
      <c r="Q301" s="261">
        <v>7.25</v>
      </c>
      <c r="R301" s="261">
        <v>7.34</v>
      </c>
      <c r="S301" s="261">
        <v>6.91</v>
      </c>
      <c r="T301" s="261">
        <v>6.42</v>
      </c>
      <c r="U301" s="261">
        <v>8.6999999999999993</v>
      </c>
      <c r="V301" s="261">
        <v>8.4</v>
      </c>
      <c r="W301" s="261">
        <v>8.1</v>
      </c>
      <c r="X301" s="261">
        <v>6.83</v>
      </c>
      <c r="Y301" s="261">
        <v>6.47</v>
      </c>
      <c r="Z301" s="261">
        <v>6.79</v>
      </c>
      <c r="AA301" s="261">
        <v>6.29</v>
      </c>
      <c r="AB301" s="261">
        <v>5.82</v>
      </c>
      <c r="AC301" s="261">
        <v>6.38</v>
      </c>
      <c r="AD301" s="261">
        <v>7.74</v>
      </c>
      <c r="AE301" s="261">
        <v>6.26</v>
      </c>
      <c r="AF301" s="261">
        <v>13.93</v>
      </c>
      <c r="AG301" s="261">
        <v>7.6</v>
      </c>
    </row>
    <row r="302" spans="2:33" s="257" customFormat="1" ht="18" customHeight="1" x14ac:dyDescent="0.3">
      <c r="B302" s="270"/>
      <c r="C302" s="427" t="s">
        <v>215</v>
      </c>
      <c r="D302" s="427"/>
      <c r="E302" s="427"/>
      <c r="F302" s="427"/>
      <c r="G302" s="427"/>
      <c r="H302" s="427"/>
      <c r="I302" s="427"/>
      <c r="J302" s="427"/>
      <c r="K302" s="427"/>
      <c r="L302" s="427"/>
      <c r="M302" s="427"/>
      <c r="N302" s="427"/>
      <c r="O302" s="259"/>
      <c r="P302" s="259"/>
      <c r="Q302" s="259"/>
      <c r="R302" s="259"/>
      <c r="S302" s="259"/>
      <c r="T302" s="259"/>
      <c r="U302" s="259"/>
      <c r="V302" s="259"/>
      <c r="W302" s="259"/>
      <c r="X302" s="259"/>
      <c r="Y302" s="259"/>
      <c r="Z302" s="259"/>
      <c r="AA302" s="259"/>
      <c r="AB302" s="259"/>
      <c r="AC302" s="259"/>
      <c r="AD302" s="259"/>
      <c r="AE302" s="259"/>
      <c r="AF302" s="259"/>
      <c r="AG302" s="259"/>
    </row>
    <row r="303" spans="2:33" s="245" customFormat="1" ht="13.5" customHeight="1" x14ac:dyDescent="0.3">
      <c r="B303" s="260" t="s">
        <v>214</v>
      </c>
      <c r="C303" s="176"/>
      <c r="D303" s="176"/>
      <c r="E303" s="176"/>
      <c r="F303" s="176"/>
      <c r="G303" s="176"/>
      <c r="H303" s="176"/>
      <c r="I303" s="176"/>
      <c r="J303" s="176"/>
      <c r="K303" s="176"/>
      <c r="L303" s="259"/>
      <c r="M303" s="259"/>
      <c r="N303" s="259"/>
      <c r="O303" s="259"/>
      <c r="P303" s="259"/>
      <c r="Q303" s="259"/>
      <c r="R303" s="259"/>
      <c r="S303" s="259"/>
      <c r="T303" s="259"/>
      <c r="U303" s="259"/>
      <c r="V303" s="259"/>
      <c r="W303" s="259"/>
      <c r="X303" s="259"/>
      <c r="Y303" s="259"/>
      <c r="Z303" s="259"/>
      <c r="AA303" s="259"/>
      <c r="AB303" s="259"/>
      <c r="AC303" s="259"/>
      <c r="AD303" s="259"/>
      <c r="AE303" s="259"/>
      <c r="AF303" s="259"/>
      <c r="AG303" s="259"/>
    </row>
    <row r="304" spans="2:33" s="245" customFormat="1" ht="13.5" customHeight="1" x14ac:dyDescent="0.3">
      <c r="B304" s="262" t="s">
        <v>287</v>
      </c>
      <c r="C304" s="176"/>
      <c r="D304" s="176"/>
      <c r="E304" s="176"/>
      <c r="F304" s="176"/>
      <c r="G304" s="176"/>
      <c r="H304" s="176"/>
      <c r="I304" s="176"/>
      <c r="J304" s="176"/>
      <c r="K304" s="176"/>
      <c r="L304" s="259"/>
      <c r="M304" s="259"/>
      <c r="N304" s="259"/>
      <c r="O304" s="259"/>
      <c r="P304" s="259"/>
      <c r="Q304" s="259"/>
      <c r="R304" s="259"/>
      <c r="S304" s="259"/>
      <c r="T304" s="259"/>
      <c r="U304" s="259"/>
      <c r="V304" s="259"/>
      <c r="W304" s="259"/>
      <c r="X304" s="259"/>
      <c r="Y304" s="259"/>
      <c r="Z304" s="259"/>
      <c r="AA304" s="259"/>
      <c r="AB304" s="259"/>
      <c r="AC304" s="259"/>
      <c r="AD304" s="259"/>
      <c r="AE304" s="259"/>
      <c r="AF304" s="259"/>
      <c r="AG304" s="259"/>
    </row>
    <row r="305" spans="2:33" s="245" customFormat="1" ht="13.5" customHeight="1" x14ac:dyDescent="0.3">
      <c r="B305" s="262" t="s">
        <v>276</v>
      </c>
      <c r="C305" s="176"/>
      <c r="D305" s="176"/>
      <c r="E305" s="176"/>
      <c r="F305" s="176"/>
      <c r="G305" s="176"/>
      <c r="H305" s="176"/>
      <c r="I305" s="176"/>
      <c r="J305" s="176"/>
      <c r="K305" s="176"/>
      <c r="L305" s="259"/>
      <c r="M305" s="259"/>
      <c r="N305" s="259"/>
      <c r="O305" s="259"/>
      <c r="P305" s="259"/>
      <c r="Q305" s="259"/>
      <c r="R305" s="259"/>
      <c r="S305" s="259"/>
      <c r="T305" s="259"/>
      <c r="U305" s="259"/>
      <c r="V305" s="259"/>
      <c r="W305" s="259"/>
      <c r="X305" s="259"/>
      <c r="Y305" s="259"/>
      <c r="Z305" s="259"/>
      <c r="AA305" s="259"/>
      <c r="AB305" s="259"/>
      <c r="AC305" s="259"/>
      <c r="AD305" s="259"/>
      <c r="AE305" s="259"/>
      <c r="AF305" s="259"/>
      <c r="AG305" s="259"/>
    </row>
    <row r="306" spans="2:33" s="245" customFormat="1" ht="13.5" customHeight="1" x14ac:dyDescent="0.3">
      <c r="B306" s="259"/>
      <c r="C306" s="176"/>
      <c r="D306" s="176"/>
      <c r="E306" s="176"/>
      <c r="F306" s="176"/>
      <c r="G306" s="176"/>
      <c r="H306" s="176"/>
      <c r="I306" s="176"/>
      <c r="J306" s="176"/>
      <c r="K306" s="176"/>
      <c r="L306" s="259"/>
      <c r="M306" s="259"/>
      <c r="N306" s="259"/>
      <c r="O306" s="259"/>
      <c r="P306" s="259"/>
      <c r="Q306" s="259"/>
      <c r="R306" s="259"/>
      <c r="S306" s="259"/>
      <c r="T306" s="259"/>
      <c r="U306" s="259"/>
      <c r="V306" s="259"/>
      <c r="W306" s="259"/>
      <c r="X306" s="259"/>
      <c r="Y306" s="259"/>
      <c r="Z306" s="259"/>
      <c r="AA306" s="259"/>
      <c r="AB306" s="259"/>
      <c r="AC306" s="259"/>
      <c r="AD306" s="259"/>
      <c r="AE306" s="259"/>
      <c r="AF306" s="259"/>
      <c r="AG306" s="259"/>
    </row>
    <row r="307" spans="2:33" s="245" customFormat="1" ht="15.75" customHeight="1" x14ac:dyDescent="0.3"/>
    <row r="308" spans="2:33" s="245" customFormat="1" ht="15.75" customHeight="1" x14ac:dyDescent="0.3">
      <c r="B308" s="417"/>
      <c r="C308" s="417"/>
      <c r="D308" s="417"/>
      <c r="E308" s="417"/>
      <c r="F308" s="422" t="s">
        <v>354</v>
      </c>
      <c r="G308" s="422"/>
      <c r="H308" s="422"/>
      <c r="I308" s="422"/>
      <c r="J308" s="422"/>
      <c r="K308" s="422"/>
      <c r="L308" s="422"/>
      <c r="M308" s="422"/>
      <c r="N308" s="422"/>
      <c r="O308" s="422"/>
      <c r="P308" s="422"/>
      <c r="Q308" s="422"/>
      <c r="R308" s="422"/>
      <c r="S308" s="422"/>
      <c r="T308" s="422"/>
      <c r="U308" s="422"/>
      <c r="V308" s="422"/>
      <c r="W308" s="422"/>
      <c r="X308" s="422"/>
      <c r="Y308" s="422"/>
      <c r="Z308" s="422"/>
      <c r="AA308" s="422"/>
      <c r="AB308" s="422"/>
      <c r="AC308" s="422"/>
      <c r="AD308" s="422"/>
      <c r="AE308" s="422"/>
      <c r="AF308" s="422"/>
    </row>
    <row r="309" spans="2:33" s="245" customFormat="1" ht="15.75" customHeight="1" x14ac:dyDescent="0.3">
      <c r="B309" s="417"/>
      <c r="C309" s="417"/>
      <c r="D309" s="417"/>
      <c r="E309" s="417"/>
      <c r="F309" s="422"/>
      <c r="G309" s="422"/>
      <c r="H309" s="422"/>
      <c r="I309" s="422"/>
      <c r="J309" s="422"/>
      <c r="K309" s="422"/>
      <c r="L309" s="422"/>
      <c r="M309" s="422"/>
      <c r="N309" s="422"/>
      <c r="O309" s="422"/>
      <c r="P309" s="422"/>
      <c r="Q309" s="422"/>
      <c r="R309" s="422"/>
      <c r="S309" s="422"/>
      <c r="T309" s="422"/>
      <c r="U309" s="422"/>
      <c r="V309" s="422"/>
      <c r="W309" s="422"/>
      <c r="X309" s="422"/>
      <c r="Y309" s="422"/>
      <c r="Z309" s="422"/>
      <c r="AA309" s="422"/>
      <c r="AB309" s="422"/>
      <c r="AC309" s="422"/>
      <c r="AD309" s="422"/>
      <c r="AE309" s="422"/>
      <c r="AF309" s="422"/>
    </row>
    <row r="310" spans="2:33" s="245" customFormat="1" ht="15.75" customHeight="1" x14ac:dyDescent="0.3">
      <c r="B310" s="417"/>
      <c r="C310" s="417"/>
      <c r="D310" s="417"/>
      <c r="E310" s="417"/>
      <c r="F310" s="422"/>
      <c r="G310" s="422"/>
      <c r="H310" s="422"/>
      <c r="I310" s="422"/>
      <c r="J310" s="422"/>
      <c r="K310" s="422"/>
      <c r="L310" s="422"/>
      <c r="M310" s="422"/>
      <c r="N310" s="422"/>
      <c r="O310" s="422"/>
      <c r="P310" s="422"/>
      <c r="Q310" s="422"/>
      <c r="R310" s="422"/>
      <c r="S310" s="422"/>
      <c r="T310" s="422"/>
      <c r="U310" s="422"/>
      <c r="V310" s="422"/>
      <c r="W310" s="422"/>
      <c r="X310" s="422"/>
      <c r="Y310" s="422"/>
      <c r="Z310" s="422"/>
      <c r="AA310" s="422"/>
      <c r="AB310" s="422"/>
      <c r="AC310" s="422"/>
      <c r="AD310" s="422"/>
      <c r="AE310" s="422"/>
      <c r="AF310" s="422"/>
    </row>
    <row r="311" spans="2:33" s="245" customFormat="1" ht="11.25" customHeight="1" x14ac:dyDescent="0.3">
      <c r="B311" s="246"/>
      <c r="C311" s="246"/>
      <c r="D311" s="246"/>
      <c r="E311" s="246"/>
      <c r="F311" s="247"/>
      <c r="G311" s="247"/>
      <c r="H311" s="247"/>
      <c r="I311" s="247"/>
      <c r="J311" s="247"/>
      <c r="K311" s="247"/>
      <c r="L311" s="247"/>
      <c r="M311" s="247"/>
      <c r="N311" s="247"/>
      <c r="O311" s="247"/>
      <c r="P311" s="247"/>
      <c r="Q311" s="247"/>
      <c r="R311" s="247"/>
      <c r="S311" s="247"/>
      <c r="T311" s="247"/>
      <c r="U311" s="247"/>
      <c r="V311" s="247"/>
      <c r="W311" s="247"/>
      <c r="X311" s="247"/>
      <c r="Y311" s="247"/>
      <c r="Z311" s="247"/>
      <c r="AA311" s="247"/>
      <c r="AB311" s="247"/>
      <c r="AC311" s="247"/>
      <c r="AD311" s="247"/>
      <c r="AE311" s="247"/>
      <c r="AF311" s="247"/>
    </row>
    <row r="312" spans="2:33" s="245" customFormat="1" ht="24" customHeight="1" x14ac:dyDescent="0.3">
      <c r="B312" s="248" t="s">
        <v>171</v>
      </c>
      <c r="C312" s="248"/>
      <c r="D312" s="248"/>
      <c r="E312" s="248"/>
      <c r="F312" s="428" t="s">
        <v>279</v>
      </c>
      <c r="G312" s="428"/>
      <c r="H312" s="428"/>
      <c r="I312" s="428"/>
      <c r="J312" s="428"/>
      <c r="K312" s="428"/>
      <c r="L312" s="428"/>
      <c r="M312" s="428"/>
      <c r="N312" s="428"/>
      <c r="O312" s="428"/>
      <c r="P312" s="428"/>
      <c r="Q312" s="428"/>
      <c r="R312" s="428"/>
      <c r="S312" s="428"/>
      <c r="T312" s="428"/>
      <c r="U312" s="428"/>
      <c r="V312" s="428"/>
      <c r="W312" s="428"/>
      <c r="X312" s="428"/>
      <c r="Y312" s="428"/>
      <c r="Z312" s="428"/>
      <c r="AA312" s="428"/>
      <c r="AB312" s="428"/>
      <c r="AC312" s="428"/>
      <c r="AD312" s="428"/>
      <c r="AE312" s="428"/>
      <c r="AF312" s="428"/>
    </row>
    <row r="313" spans="2:33" s="245" customFormat="1" ht="7.5" customHeight="1" x14ac:dyDescent="0.3">
      <c r="B313" s="251"/>
      <c r="C313" s="251"/>
      <c r="D313" s="251"/>
      <c r="E313" s="251"/>
      <c r="F313" s="252"/>
      <c r="G313" s="252"/>
      <c r="H313" s="252"/>
      <c r="I313" s="252"/>
      <c r="J313" s="252"/>
      <c r="K313" s="252"/>
      <c r="L313" s="252"/>
      <c r="M313" s="252"/>
      <c r="N313" s="252"/>
      <c r="O313" s="252"/>
      <c r="P313" s="252"/>
      <c r="Q313" s="252"/>
      <c r="R313" s="252"/>
      <c r="S313" s="252"/>
      <c r="T313" s="252"/>
      <c r="U313" s="252"/>
      <c r="V313" s="252"/>
      <c r="W313" s="252"/>
      <c r="X313" s="252"/>
      <c r="Y313" s="252"/>
      <c r="Z313" s="252"/>
      <c r="AA313" s="252"/>
      <c r="AB313" s="252"/>
      <c r="AC313" s="252"/>
      <c r="AD313" s="252"/>
      <c r="AE313" s="252"/>
      <c r="AF313" s="252"/>
    </row>
    <row r="314" spans="2:33" s="245" customFormat="1" ht="15.75" customHeight="1" x14ac:dyDescent="0.3">
      <c r="B314" s="127" t="s">
        <v>174</v>
      </c>
      <c r="C314" s="248"/>
      <c r="D314" s="248"/>
      <c r="E314" s="248"/>
      <c r="F314" s="249" t="s">
        <v>210</v>
      </c>
      <c r="G314" s="253"/>
      <c r="H314" s="253"/>
      <c r="I314" s="253"/>
      <c r="J314" s="253"/>
      <c r="K314" s="253"/>
      <c r="L314" s="253"/>
      <c r="M314" s="253"/>
      <c r="N314" s="253"/>
      <c r="O314" s="253"/>
      <c r="P314" s="253"/>
      <c r="Q314" s="127" t="s">
        <v>243</v>
      </c>
      <c r="R314" s="248"/>
      <c r="S314" s="248"/>
      <c r="T314" s="248"/>
      <c r="U314" s="248"/>
      <c r="V314" s="254" t="s">
        <v>280</v>
      </c>
      <c r="W314" s="253"/>
      <c r="X314" s="253"/>
      <c r="Y314" s="253"/>
      <c r="Z314" s="253"/>
      <c r="AA314" s="253"/>
      <c r="AB314" s="253"/>
      <c r="AC314" s="253"/>
      <c r="AD314" s="253"/>
      <c r="AE314" s="253"/>
      <c r="AF314" s="253"/>
    </row>
    <row r="315" spans="2:33" s="245" customFormat="1" ht="11.25" customHeight="1" x14ac:dyDescent="0.3">
      <c r="B315" s="266"/>
      <c r="C315" s="266"/>
      <c r="D315" s="266"/>
      <c r="E315" s="266"/>
      <c r="F315" s="266"/>
      <c r="G315" s="266"/>
      <c r="H315" s="266"/>
      <c r="I315" s="266"/>
      <c r="J315" s="266"/>
      <c r="K315" s="266"/>
      <c r="L315" s="266"/>
      <c r="M315" s="266"/>
      <c r="N315" s="266"/>
      <c r="O315" s="266"/>
      <c r="P315" s="266"/>
      <c r="Q315" s="266"/>
      <c r="R315" s="266"/>
      <c r="S315" s="266"/>
      <c r="T315" s="266"/>
      <c r="U315" s="266"/>
      <c r="V315" s="266"/>
      <c r="W315" s="266"/>
      <c r="X315" s="266"/>
      <c r="Y315" s="266"/>
      <c r="Z315" s="266"/>
      <c r="AA315" s="266"/>
      <c r="AB315" s="266"/>
      <c r="AC315" s="266"/>
      <c r="AD315" s="266"/>
      <c r="AE315" s="266"/>
      <c r="AF315" s="266"/>
    </row>
    <row r="316" spans="2:33" s="245" customFormat="1" ht="29.4" customHeight="1" x14ac:dyDescent="0.3">
      <c r="B316" s="128" t="s">
        <v>173</v>
      </c>
      <c r="C316" s="128">
        <v>1</v>
      </c>
      <c r="D316" s="128">
        <v>2</v>
      </c>
      <c r="E316" s="128">
        <v>3</v>
      </c>
      <c r="F316" s="128">
        <v>4</v>
      </c>
      <c r="G316" s="128">
        <v>5</v>
      </c>
      <c r="H316" s="128">
        <v>6</v>
      </c>
      <c r="I316" s="128">
        <v>7</v>
      </c>
      <c r="J316" s="128">
        <v>8</v>
      </c>
      <c r="K316" s="128">
        <v>9</v>
      </c>
      <c r="L316" s="128">
        <v>10</v>
      </c>
      <c r="M316" s="128">
        <v>11</v>
      </c>
      <c r="N316" s="128">
        <v>12</v>
      </c>
      <c r="O316" s="128">
        <v>13</v>
      </c>
      <c r="P316" s="128">
        <v>14</v>
      </c>
      <c r="Q316" s="128">
        <v>15</v>
      </c>
      <c r="R316" s="128">
        <v>16</v>
      </c>
      <c r="S316" s="128">
        <v>17</v>
      </c>
      <c r="T316" s="128">
        <v>18</v>
      </c>
      <c r="U316" s="128">
        <v>19</v>
      </c>
      <c r="V316" s="128">
        <v>20</v>
      </c>
      <c r="W316" s="128">
        <v>21</v>
      </c>
      <c r="X316" s="128">
        <v>22</v>
      </c>
      <c r="Y316" s="128">
        <v>23</v>
      </c>
      <c r="Z316" s="128">
        <v>24</v>
      </c>
      <c r="AA316" s="128">
        <v>25</v>
      </c>
      <c r="AB316" s="128">
        <v>26</v>
      </c>
      <c r="AC316" s="128">
        <v>27</v>
      </c>
      <c r="AD316" s="128">
        <v>28</v>
      </c>
      <c r="AE316" s="128">
        <v>29</v>
      </c>
      <c r="AF316" s="128">
        <v>30</v>
      </c>
    </row>
    <row r="317" spans="2:33" s="256" customFormat="1" x14ac:dyDescent="0.25">
      <c r="B317" s="234">
        <v>0</v>
      </c>
      <c r="C317" s="261">
        <v>7.36</v>
      </c>
      <c r="D317" s="261">
        <v>5.75</v>
      </c>
      <c r="E317" s="261">
        <v>5.37</v>
      </c>
      <c r="F317" s="261">
        <v>5.87</v>
      </c>
      <c r="G317" s="261">
        <v>5.71</v>
      </c>
      <c r="H317" s="261">
        <v>5.94</v>
      </c>
      <c r="I317" s="261">
        <v>6.09</v>
      </c>
      <c r="J317" s="261">
        <v>7.14</v>
      </c>
      <c r="K317" s="261">
        <v>5.59</v>
      </c>
      <c r="L317" s="261">
        <v>5.48</v>
      </c>
      <c r="M317" s="261">
        <v>7.78</v>
      </c>
      <c r="N317" s="261">
        <v>7.53</v>
      </c>
      <c r="O317" s="261">
        <v>6.11</v>
      </c>
      <c r="P317" s="261">
        <v>5.21</v>
      </c>
      <c r="Q317" s="261">
        <v>5.25</v>
      </c>
      <c r="R317" s="261">
        <v>5.33</v>
      </c>
      <c r="S317" s="261">
        <v>7.02</v>
      </c>
      <c r="T317" s="261">
        <v>5.68</v>
      </c>
      <c r="U317" s="261">
        <v>5.01</v>
      </c>
      <c r="V317" s="261">
        <v>5.65</v>
      </c>
      <c r="W317" s="261">
        <v>19.53</v>
      </c>
      <c r="X317" s="261">
        <v>7.9</v>
      </c>
      <c r="Y317" s="261">
        <v>39.08</v>
      </c>
      <c r="Z317" s="261">
        <v>20.94</v>
      </c>
      <c r="AA317" s="261">
        <v>8.3699999999999992</v>
      </c>
      <c r="AB317" s="261">
        <v>6.36</v>
      </c>
      <c r="AC317" s="261">
        <v>29.11</v>
      </c>
      <c r="AD317" s="261" t="s">
        <v>282</v>
      </c>
      <c r="AE317" s="261" t="s">
        <v>282</v>
      </c>
      <c r="AF317" s="261" t="s">
        <v>282</v>
      </c>
    </row>
    <row r="318" spans="2:33" s="256" customFormat="1" x14ac:dyDescent="0.25">
      <c r="B318" s="234">
        <v>4.1666666666666664E-2</v>
      </c>
      <c r="C318" s="261">
        <v>7.22</v>
      </c>
      <c r="D318" s="261">
        <v>5.71</v>
      </c>
      <c r="E318" s="261">
        <v>5.3</v>
      </c>
      <c r="F318" s="261">
        <v>5.92</v>
      </c>
      <c r="G318" s="261">
        <v>5.7</v>
      </c>
      <c r="H318" s="261">
        <v>5.61</v>
      </c>
      <c r="I318" s="261">
        <v>6.81</v>
      </c>
      <c r="J318" s="261">
        <v>7.56</v>
      </c>
      <c r="K318" s="261">
        <v>5.42</v>
      </c>
      <c r="L318" s="261">
        <v>5.47</v>
      </c>
      <c r="M318" s="261">
        <v>6.72</v>
      </c>
      <c r="N318" s="261">
        <v>7.15</v>
      </c>
      <c r="O318" s="261">
        <v>5.95</v>
      </c>
      <c r="P318" s="261">
        <v>5.1100000000000003</v>
      </c>
      <c r="Q318" s="261">
        <v>5.24</v>
      </c>
      <c r="R318" s="261">
        <v>5.44</v>
      </c>
      <c r="S318" s="261">
        <v>6.77</v>
      </c>
      <c r="T318" s="261">
        <v>5.57</v>
      </c>
      <c r="U318" s="261">
        <v>5.01</v>
      </c>
      <c r="V318" s="261">
        <v>8.33</v>
      </c>
      <c r="W318" s="261">
        <v>24.3</v>
      </c>
      <c r="X318" s="261">
        <v>7.17</v>
      </c>
      <c r="Y318" s="261">
        <v>20.100000000000001</v>
      </c>
      <c r="Z318" s="261">
        <v>19.89</v>
      </c>
      <c r="AA318" s="261">
        <v>12.98</v>
      </c>
      <c r="AB318" s="261">
        <v>5.94</v>
      </c>
      <c r="AC318" s="261">
        <v>18.91</v>
      </c>
      <c r="AD318" s="261" t="s">
        <v>282</v>
      </c>
      <c r="AE318" s="261" t="s">
        <v>282</v>
      </c>
      <c r="AF318" s="261" t="s">
        <v>282</v>
      </c>
    </row>
    <row r="319" spans="2:33" s="256" customFormat="1" x14ac:dyDescent="0.25">
      <c r="B319" s="234">
        <v>8.3333333333333329E-2</v>
      </c>
      <c r="C319" s="261">
        <v>7.13</v>
      </c>
      <c r="D319" s="261">
        <v>5.74</v>
      </c>
      <c r="E319" s="261">
        <v>5.26</v>
      </c>
      <c r="F319" s="261">
        <v>5.9</v>
      </c>
      <c r="G319" s="261">
        <v>5.66</v>
      </c>
      <c r="H319" s="261">
        <v>5.39</v>
      </c>
      <c r="I319" s="261">
        <v>6.92</v>
      </c>
      <c r="J319" s="261">
        <v>11.06</v>
      </c>
      <c r="K319" s="261">
        <v>5.37</v>
      </c>
      <c r="L319" s="261">
        <v>5.34</v>
      </c>
      <c r="M319" s="261">
        <v>6.16</v>
      </c>
      <c r="N319" s="261">
        <v>6.81</v>
      </c>
      <c r="O319" s="261">
        <v>5.84</v>
      </c>
      <c r="P319" s="261">
        <v>4.9800000000000004</v>
      </c>
      <c r="Q319" s="261">
        <v>5.0999999999999996</v>
      </c>
      <c r="R319" s="261">
        <v>7.84</v>
      </c>
      <c r="S319" s="261">
        <v>6.44</v>
      </c>
      <c r="T319" s="261">
        <v>5.49</v>
      </c>
      <c r="U319" s="261">
        <v>4.99</v>
      </c>
      <c r="V319" s="261">
        <v>13.12</v>
      </c>
      <c r="W319" s="261">
        <v>31.81</v>
      </c>
      <c r="X319" s="261">
        <v>6.89</v>
      </c>
      <c r="Y319" s="261">
        <v>13.79</v>
      </c>
      <c r="Z319" s="261">
        <v>10.63</v>
      </c>
      <c r="AA319" s="261">
        <v>19.11</v>
      </c>
      <c r="AB319" s="261">
        <v>5.9</v>
      </c>
      <c r="AC319" s="261">
        <v>21.71</v>
      </c>
      <c r="AD319" s="261" t="s">
        <v>282</v>
      </c>
      <c r="AE319" s="261" t="s">
        <v>282</v>
      </c>
      <c r="AF319" s="261" t="s">
        <v>282</v>
      </c>
    </row>
    <row r="320" spans="2:33" s="256" customFormat="1" x14ac:dyDescent="0.25">
      <c r="B320" s="234">
        <v>0.125</v>
      </c>
      <c r="C320" s="261">
        <v>6.95</v>
      </c>
      <c r="D320" s="261">
        <v>5.56</v>
      </c>
      <c r="E320" s="261">
        <v>5.25</v>
      </c>
      <c r="F320" s="261">
        <v>6.11</v>
      </c>
      <c r="G320" s="261">
        <v>5.55</v>
      </c>
      <c r="H320" s="261">
        <v>5.3</v>
      </c>
      <c r="I320" s="261">
        <v>6.74</v>
      </c>
      <c r="J320" s="261">
        <v>11.65</v>
      </c>
      <c r="K320" s="261">
        <v>5.38</v>
      </c>
      <c r="L320" s="261">
        <v>5.27</v>
      </c>
      <c r="M320" s="261">
        <v>7.2</v>
      </c>
      <c r="N320" s="261">
        <v>9.67</v>
      </c>
      <c r="O320" s="261">
        <v>5.81</v>
      </c>
      <c r="P320" s="261">
        <v>4.8899999999999997</v>
      </c>
      <c r="Q320" s="261">
        <v>4.96</v>
      </c>
      <c r="R320" s="261">
        <v>32.9</v>
      </c>
      <c r="S320" s="261">
        <v>5.69</v>
      </c>
      <c r="T320" s="261">
        <v>5.28</v>
      </c>
      <c r="U320" s="261">
        <v>5.14</v>
      </c>
      <c r="V320" s="261">
        <v>31.15</v>
      </c>
      <c r="W320" s="261">
        <v>45.75</v>
      </c>
      <c r="X320" s="261">
        <v>6.85</v>
      </c>
      <c r="Y320" s="261">
        <v>15.05</v>
      </c>
      <c r="Z320" s="261">
        <v>7.97</v>
      </c>
      <c r="AA320" s="261">
        <v>19.52</v>
      </c>
      <c r="AB320" s="261">
        <v>5.88</v>
      </c>
      <c r="AC320" s="261">
        <v>23.85</v>
      </c>
      <c r="AD320" s="261" t="s">
        <v>282</v>
      </c>
      <c r="AE320" s="261" t="s">
        <v>282</v>
      </c>
      <c r="AF320" s="261" t="s">
        <v>282</v>
      </c>
    </row>
    <row r="321" spans="2:32" s="256" customFormat="1" x14ac:dyDescent="0.25">
      <c r="B321" s="234">
        <v>0.16666666666666666</v>
      </c>
      <c r="C321" s="261">
        <v>6.75</v>
      </c>
      <c r="D321" s="261">
        <v>5.54</v>
      </c>
      <c r="E321" s="261">
        <v>5.29</v>
      </c>
      <c r="F321" s="261">
        <v>5.94</v>
      </c>
      <c r="G321" s="261">
        <v>5.57</v>
      </c>
      <c r="H321" s="261">
        <v>5.17</v>
      </c>
      <c r="I321" s="261">
        <v>6.13</v>
      </c>
      <c r="J321" s="261">
        <v>12.41</v>
      </c>
      <c r="K321" s="261">
        <v>5.54</v>
      </c>
      <c r="L321" s="269">
        <v>5.27</v>
      </c>
      <c r="M321" s="261">
        <v>7.84</v>
      </c>
      <c r="N321" s="261">
        <v>14.61</v>
      </c>
      <c r="O321" s="261">
        <v>5.79</v>
      </c>
      <c r="P321" s="261">
        <v>4.8099999999999996</v>
      </c>
      <c r="Q321" s="261">
        <v>4.79</v>
      </c>
      <c r="R321" s="261">
        <v>59.4</v>
      </c>
      <c r="S321" s="261">
        <v>5.55</v>
      </c>
      <c r="T321" s="261">
        <v>5.17</v>
      </c>
      <c r="U321" s="261">
        <v>5.22</v>
      </c>
      <c r="V321" s="261">
        <v>66.13</v>
      </c>
      <c r="W321" s="261">
        <v>40.76</v>
      </c>
      <c r="X321" s="261">
        <v>7.6</v>
      </c>
      <c r="Y321" s="261">
        <v>18.510000000000002</v>
      </c>
      <c r="Z321" s="261">
        <v>6.93</v>
      </c>
      <c r="AA321" s="261">
        <v>16.91</v>
      </c>
      <c r="AB321" s="261">
        <v>6.02</v>
      </c>
      <c r="AC321" s="261">
        <v>19.760000000000002</v>
      </c>
      <c r="AD321" s="261" t="s">
        <v>282</v>
      </c>
      <c r="AE321" s="261" t="s">
        <v>282</v>
      </c>
      <c r="AF321" s="261" t="s">
        <v>282</v>
      </c>
    </row>
    <row r="322" spans="2:32" s="256" customFormat="1" x14ac:dyDescent="0.25">
      <c r="B322" s="234">
        <v>0.20833333333333334</v>
      </c>
      <c r="C322" s="261">
        <v>6.56</v>
      </c>
      <c r="D322" s="261">
        <v>5.49</v>
      </c>
      <c r="E322" s="261">
        <v>5.47</v>
      </c>
      <c r="F322" s="261">
        <v>8.23</v>
      </c>
      <c r="G322" s="261">
        <v>5.49</v>
      </c>
      <c r="H322" s="261">
        <v>5.62</v>
      </c>
      <c r="I322" s="261">
        <v>6.15</v>
      </c>
      <c r="J322" s="261">
        <v>10.65</v>
      </c>
      <c r="K322" s="261">
        <v>5.81</v>
      </c>
      <c r="L322" s="261">
        <v>7.14</v>
      </c>
      <c r="M322" s="261">
        <v>8.11</v>
      </c>
      <c r="N322" s="261">
        <v>15.35</v>
      </c>
      <c r="O322" s="261">
        <v>5.93</v>
      </c>
      <c r="P322" s="261">
        <v>4.9000000000000004</v>
      </c>
      <c r="Q322" s="261">
        <v>4.6900000000000004</v>
      </c>
      <c r="R322" s="261">
        <v>60.67</v>
      </c>
      <c r="S322" s="261">
        <v>5.37</v>
      </c>
      <c r="T322" s="261">
        <v>5.16</v>
      </c>
      <c r="U322" s="261">
        <v>5.61</v>
      </c>
      <c r="V322" s="261">
        <v>72.099999999999994</v>
      </c>
      <c r="W322" s="261">
        <v>30.84</v>
      </c>
      <c r="X322" s="261">
        <v>9.15</v>
      </c>
      <c r="Y322" s="261">
        <v>18.36</v>
      </c>
      <c r="Z322" s="261">
        <v>6.57</v>
      </c>
      <c r="AA322" s="261">
        <v>11.79</v>
      </c>
      <c r="AB322" s="261">
        <v>6.1</v>
      </c>
      <c r="AC322" s="261">
        <v>14.73</v>
      </c>
      <c r="AD322" s="261" t="s">
        <v>282</v>
      </c>
      <c r="AE322" s="261" t="s">
        <v>282</v>
      </c>
      <c r="AF322" s="261" t="s">
        <v>282</v>
      </c>
    </row>
    <row r="323" spans="2:32" s="256" customFormat="1" x14ac:dyDescent="0.25">
      <c r="B323" s="234">
        <v>0.25</v>
      </c>
      <c r="C323" s="261">
        <v>6.42</v>
      </c>
      <c r="D323" s="261">
        <v>5.54</v>
      </c>
      <c r="E323" s="261">
        <v>5.78</v>
      </c>
      <c r="F323" s="261">
        <v>10.1</v>
      </c>
      <c r="G323" s="261">
        <v>5.63</v>
      </c>
      <c r="H323" s="261">
        <v>5.73</v>
      </c>
      <c r="I323" s="261">
        <v>6.51</v>
      </c>
      <c r="J323" s="261">
        <v>10.59</v>
      </c>
      <c r="K323" s="261">
        <v>6.19</v>
      </c>
      <c r="L323" s="261">
        <v>9.09</v>
      </c>
      <c r="M323" s="261">
        <v>7.49</v>
      </c>
      <c r="N323" s="261">
        <v>12.8</v>
      </c>
      <c r="O323" s="261">
        <v>5.84</v>
      </c>
      <c r="P323" s="261">
        <v>5.43</v>
      </c>
      <c r="Q323" s="261">
        <v>4.6500000000000004</v>
      </c>
      <c r="R323" s="261">
        <v>37.6</v>
      </c>
      <c r="S323" s="261">
        <v>5.37</v>
      </c>
      <c r="T323" s="261">
        <v>5.24</v>
      </c>
      <c r="U323" s="261">
        <v>5.59</v>
      </c>
      <c r="V323" s="261">
        <v>64.349999999999994</v>
      </c>
      <c r="W323" s="261">
        <v>15.54</v>
      </c>
      <c r="X323" s="261">
        <v>9.9700000000000006</v>
      </c>
      <c r="Y323" s="261">
        <v>14.62</v>
      </c>
      <c r="Z323" s="261">
        <v>7.12</v>
      </c>
      <c r="AA323" s="261">
        <v>10.4</v>
      </c>
      <c r="AB323" s="261">
        <v>6.1</v>
      </c>
      <c r="AC323" s="261">
        <v>10.83</v>
      </c>
      <c r="AD323" s="261" t="s">
        <v>282</v>
      </c>
      <c r="AE323" s="261" t="s">
        <v>282</v>
      </c>
      <c r="AF323" s="261" t="s">
        <v>282</v>
      </c>
    </row>
    <row r="324" spans="2:32" s="256" customFormat="1" x14ac:dyDescent="0.25">
      <c r="B324" s="234">
        <v>0.29166666666666669</v>
      </c>
      <c r="C324" s="261">
        <v>6.42</v>
      </c>
      <c r="D324" s="261">
        <v>5.61</v>
      </c>
      <c r="E324" s="261">
        <v>5.76</v>
      </c>
      <c r="F324" s="261">
        <v>12.01</v>
      </c>
      <c r="G324" s="261">
        <v>5.82</v>
      </c>
      <c r="H324" s="261">
        <v>6.28</v>
      </c>
      <c r="I324" s="261">
        <v>14.79</v>
      </c>
      <c r="J324" s="261">
        <v>12.75</v>
      </c>
      <c r="K324" s="261">
        <v>6.83</v>
      </c>
      <c r="L324" s="261">
        <v>40.08</v>
      </c>
      <c r="M324" s="261">
        <v>85.62</v>
      </c>
      <c r="N324" s="261">
        <v>21.31</v>
      </c>
      <c r="O324" s="261">
        <v>5.82</v>
      </c>
      <c r="P324" s="261">
        <v>6.26</v>
      </c>
      <c r="Q324" s="261">
        <v>5.81</v>
      </c>
      <c r="R324" s="261">
        <v>12.58</v>
      </c>
      <c r="S324" s="261">
        <v>12.69</v>
      </c>
      <c r="T324" s="261">
        <v>5.33</v>
      </c>
      <c r="U324" s="261">
        <v>5.49</v>
      </c>
      <c r="V324" s="261">
        <v>31.4</v>
      </c>
      <c r="W324" s="261">
        <v>13.44</v>
      </c>
      <c r="X324" s="261">
        <v>12.93</v>
      </c>
      <c r="Y324" s="261">
        <v>16.09</v>
      </c>
      <c r="Z324" s="261">
        <v>8.1199999999999992</v>
      </c>
      <c r="AA324" s="261">
        <v>10.91</v>
      </c>
      <c r="AB324" s="261">
        <v>6.35</v>
      </c>
      <c r="AC324" s="261">
        <v>15.9</v>
      </c>
      <c r="AD324" s="261" t="s">
        <v>282</v>
      </c>
      <c r="AE324" s="261" t="s">
        <v>282</v>
      </c>
      <c r="AF324" s="261" t="s">
        <v>282</v>
      </c>
    </row>
    <row r="325" spans="2:32" s="256" customFormat="1" x14ac:dyDescent="0.25">
      <c r="B325" s="234">
        <v>0.33333333333333331</v>
      </c>
      <c r="C325" s="261">
        <v>6.31</v>
      </c>
      <c r="D325" s="261">
        <v>5.75</v>
      </c>
      <c r="E325" s="261">
        <v>13.15</v>
      </c>
      <c r="F325" s="261">
        <v>11.43</v>
      </c>
      <c r="G325" s="261">
        <v>25.34</v>
      </c>
      <c r="H325" s="261">
        <v>7.46</v>
      </c>
      <c r="I325" s="261">
        <v>503.64</v>
      </c>
      <c r="J325" s="261">
        <v>15.16</v>
      </c>
      <c r="K325" s="261">
        <v>7.68</v>
      </c>
      <c r="L325" s="261">
        <v>956.9</v>
      </c>
      <c r="M325" s="261">
        <v>110.82</v>
      </c>
      <c r="N325" s="261">
        <v>32.979999999999997</v>
      </c>
      <c r="O325" s="261">
        <v>5.91</v>
      </c>
      <c r="P325" s="261">
        <v>7.01</v>
      </c>
      <c r="Q325" s="261">
        <v>38.840000000000003</v>
      </c>
      <c r="R325" s="261">
        <v>16.670000000000002</v>
      </c>
      <c r="S325" s="261">
        <v>41.87</v>
      </c>
      <c r="T325" s="261">
        <v>5.29</v>
      </c>
      <c r="U325" s="261">
        <v>5.05</v>
      </c>
      <c r="V325" s="261">
        <v>23.7</v>
      </c>
      <c r="W325" s="261">
        <v>18.260000000000002</v>
      </c>
      <c r="X325" s="261">
        <v>15.21</v>
      </c>
      <c r="Y325" s="261">
        <v>17.989999999999998</v>
      </c>
      <c r="Z325" s="261">
        <v>8.74</v>
      </c>
      <c r="AA325" s="261">
        <v>20.27</v>
      </c>
      <c r="AB325" s="261">
        <v>6.33</v>
      </c>
      <c r="AC325" s="261" t="s">
        <v>282</v>
      </c>
      <c r="AD325" s="261" t="s">
        <v>282</v>
      </c>
      <c r="AE325" s="261" t="s">
        <v>282</v>
      </c>
      <c r="AF325" s="261" t="s">
        <v>282</v>
      </c>
    </row>
    <row r="326" spans="2:32" s="256" customFormat="1" x14ac:dyDescent="0.25">
      <c r="B326" s="234">
        <v>0.375</v>
      </c>
      <c r="C326" s="261">
        <v>6.1</v>
      </c>
      <c r="D326" s="261">
        <v>5.76</v>
      </c>
      <c r="E326" s="261">
        <v>324.38</v>
      </c>
      <c r="F326" s="261">
        <v>11.08</v>
      </c>
      <c r="G326" s="261">
        <v>230.26</v>
      </c>
      <c r="H326" s="261">
        <v>7.51</v>
      </c>
      <c r="I326" s="261">
        <v>1427.27</v>
      </c>
      <c r="J326" s="261">
        <v>16.98</v>
      </c>
      <c r="K326" s="261">
        <v>7.86</v>
      </c>
      <c r="L326" s="261">
        <v>1212.83</v>
      </c>
      <c r="M326" s="261">
        <v>431.8</v>
      </c>
      <c r="N326" s="261">
        <v>35</v>
      </c>
      <c r="O326" s="261">
        <v>6.1</v>
      </c>
      <c r="P326" s="261">
        <v>54.87</v>
      </c>
      <c r="Q326" s="261">
        <v>118.01</v>
      </c>
      <c r="R326" s="261">
        <v>40.79</v>
      </c>
      <c r="S326" s="261">
        <v>49.11</v>
      </c>
      <c r="T326" s="261">
        <v>5.17</v>
      </c>
      <c r="U326" s="261">
        <v>4.76</v>
      </c>
      <c r="V326" s="261">
        <v>14.4</v>
      </c>
      <c r="W326" s="261">
        <v>27.64</v>
      </c>
      <c r="X326" s="261">
        <v>15.65</v>
      </c>
      <c r="Y326" s="261">
        <v>16.760000000000002</v>
      </c>
      <c r="Z326" s="261">
        <v>7.47</v>
      </c>
      <c r="AA326" s="261">
        <v>287.92</v>
      </c>
      <c r="AB326" s="261">
        <v>16.32</v>
      </c>
      <c r="AC326" s="261" t="s">
        <v>282</v>
      </c>
      <c r="AD326" s="261" t="s">
        <v>282</v>
      </c>
      <c r="AE326" s="261" t="s">
        <v>282</v>
      </c>
      <c r="AF326" s="261" t="s">
        <v>282</v>
      </c>
    </row>
    <row r="327" spans="2:32" s="256" customFormat="1" x14ac:dyDescent="0.25">
      <c r="B327" s="234">
        <v>0.41666666666666669</v>
      </c>
      <c r="C327" s="261">
        <v>6.68</v>
      </c>
      <c r="D327" s="261">
        <v>5.74</v>
      </c>
      <c r="E327" s="261">
        <v>606.49</v>
      </c>
      <c r="F327" s="261">
        <v>9.15</v>
      </c>
      <c r="G327" s="261">
        <v>400.99</v>
      </c>
      <c r="H327" s="261">
        <v>43.63</v>
      </c>
      <c r="I327" s="261">
        <v>1467.51</v>
      </c>
      <c r="J327" s="261">
        <v>15.84</v>
      </c>
      <c r="K327" s="261">
        <v>7.23</v>
      </c>
      <c r="L327" s="261">
        <v>1303.81</v>
      </c>
      <c r="M327" s="261">
        <v>441.99</v>
      </c>
      <c r="N327" s="261">
        <v>22.7</v>
      </c>
      <c r="O327" s="261">
        <v>78.67</v>
      </c>
      <c r="P327" s="261">
        <v>82.57</v>
      </c>
      <c r="Q327" s="261">
        <v>117.73</v>
      </c>
      <c r="R327" s="261">
        <v>61.32</v>
      </c>
      <c r="S327" s="261">
        <v>42.52</v>
      </c>
      <c r="T327" s="261">
        <v>4.96</v>
      </c>
      <c r="U327" s="261">
        <v>4.79</v>
      </c>
      <c r="V327" s="261">
        <v>10.53</v>
      </c>
      <c r="W327" s="261">
        <v>192.19</v>
      </c>
      <c r="X327" s="261">
        <v>97.61</v>
      </c>
      <c r="Y327" s="261">
        <v>10.24</v>
      </c>
      <c r="Z327" s="261">
        <v>5.93</v>
      </c>
      <c r="AA327" s="261">
        <v>357.18</v>
      </c>
      <c r="AB327" s="261">
        <v>16.079999999999998</v>
      </c>
      <c r="AC327" s="261" t="s">
        <v>282</v>
      </c>
      <c r="AD327" s="261" t="s">
        <v>282</v>
      </c>
      <c r="AE327" s="261" t="s">
        <v>282</v>
      </c>
      <c r="AF327" s="261" t="s">
        <v>282</v>
      </c>
    </row>
    <row r="328" spans="2:32" s="256" customFormat="1" x14ac:dyDescent="0.25">
      <c r="B328" s="234">
        <v>0.45833333333333331</v>
      </c>
      <c r="C328" s="261">
        <v>7.44</v>
      </c>
      <c r="D328" s="261">
        <v>5.6</v>
      </c>
      <c r="E328" s="261">
        <v>772.38</v>
      </c>
      <c r="F328" s="261">
        <v>7.25</v>
      </c>
      <c r="G328" s="261">
        <v>442.63</v>
      </c>
      <c r="H328" s="261">
        <v>156.15</v>
      </c>
      <c r="I328" s="261">
        <v>1143.5</v>
      </c>
      <c r="J328" s="261">
        <v>14.89</v>
      </c>
      <c r="K328" s="261">
        <v>6.2</v>
      </c>
      <c r="L328" s="261">
        <v>386.02</v>
      </c>
      <c r="M328" s="261">
        <v>427.9</v>
      </c>
      <c r="N328" s="261">
        <v>14.6</v>
      </c>
      <c r="O328" s="261">
        <v>93.66</v>
      </c>
      <c r="P328" s="261">
        <v>81.819999999999993</v>
      </c>
      <c r="Q328" s="261">
        <v>84.89</v>
      </c>
      <c r="R328" s="261">
        <v>64.52</v>
      </c>
      <c r="S328" s="261">
        <v>13.29</v>
      </c>
      <c r="T328" s="261">
        <v>4.8</v>
      </c>
      <c r="U328" s="261">
        <v>4.92</v>
      </c>
      <c r="V328" s="261">
        <v>7.44</v>
      </c>
      <c r="W328" s="261">
        <v>253.6</v>
      </c>
      <c r="X328" s="261">
        <v>167.78</v>
      </c>
      <c r="Y328" s="261">
        <v>7.23</v>
      </c>
      <c r="Z328" s="261">
        <v>4.7699999999999996</v>
      </c>
      <c r="AA328" s="261">
        <v>347.2</v>
      </c>
      <c r="AB328" s="261">
        <v>28.14</v>
      </c>
      <c r="AC328" s="261" t="s">
        <v>282</v>
      </c>
      <c r="AD328" s="261" t="s">
        <v>282</v>
      </c>
      <c r="AE328" s="261" t="s">
        <v>282</v>
      </c>
      <c r="AF328" s="261" t="s">
        <v>282</v>
      </c>
    </row>
    <row r="329" spans="2:32" s="256" customFormat="1" x14ac:dyDescent="0.25">
      <c r="B329" s="234">
        <v>0.5</v>
      </c>
      <c r="C329" s="261">
        <v>7.3</v>
      </c>
      <c r="D329" s="261">
        <v>5.56</v>
      </c>
      <c r="E329" s="261">
        <v>471.57</v>
      </c>
      <c r="F329" s="261">
        <v>5.28</v>
      </c>
      <c r="G329" s="261">
        <v>237.69</v>
      </c>
      <c r="H329" s="261">
        <v>156.15</v>
      </c>
      <c r="I329" s="261">
        <v>534.52</v>
      </c>
      <c r="J329" s="261">
        <v>13.62</v>
      </c>
      <c r="K329" s="261">
        <v>5.57</v>
      </c>
      <c r="L329" s="261">
        <v>128.69</v>
      </c>
      <c r="M329" s="261">
        <v>106.49</v>
      </c>
      <c r="N329" s="261">
        <v>14.63</v>
      </c>
      <c r="O329" s="261">
        <v>93.52</v>
      </c>
      <c r="P329" s="261">
        <v>33.57</v>
      </c>
      <c r="Q329" s="261">
        <v>5.78</v>
      </c>
      <c r="R329" s="261">
        <v>39.94</v>
      </c>
      <c r="S329" s="261">
        <v>9.36</v>
      </c>
      <c r="T329" s="261">
        <v>4.7300000000000004</v>
      </c>
      <c r="U329" s="261">
        <v>5.24</v>
      </c>
      <c r="V329" s="261">
        <v>6.3</v>
      </c>
      <c r="W329" s="261">
        <v>247.94</v>
      </c>
      <c r="X329" s="261">
        <v>175.5</v>
      </c>
      <c r="Y329" s="261">
        <v>6.85</v>
      </c>
      <c r="Z329" s="261">
        <v>5.12</v>
      </c>
      <c r="AA329" s="261">
        <v>78.06</v>
      </c>
      <c r="AB329" s="261">
        <v>17.809999999999999</v>
      </c>
      <c r="AC329" s="261" t="s">
        <v>282</v>
      </c>
      <c r="AD329" s="261" t="s">
        <v>282</v>
      </c>
      <c r="AE329" s="261" t="s">
        <v>282</v>
      </c>
      <c r="AF329" s="261" t="s">
        <v>282</v>
      </c>
    </row>
    <row r="330" spans="2:32" s="256" customFormat="1" x14ac:dyDescent="0.25">
      <c r="B330" s="234">
        <v>0.54166666666666663</v>
      </c>
      <c r="C330" s="261">
        <v>6.38</v>
      </c>
      <c r="D330" s="261">
        <v>5.41</v>
      </c>
      <c r="E330" s="261">
        <v>189.69</v>
      </c>
      <c r="F330" s="261">
        <v>5.1100000000000003</v>
      </c>
      <c r="G330" s="261">
        <v>66.680000000000007</v>
      </c>
      <c r="H330" s="261">
        <v>119.56</v>
      </c>
      <c r="I330" s="261">
        <v>509.22</v>
      </c>
      <c r="J330" s="261">
        <v>12.61</v>
      </c>
      <c r="K330" s="261">
        <v>5.32</v>
      </c>
      <c r="L330" s="261">
        <v>7.1</v>
      </c>
      <c r="M330" s="261">
        <v>17.55</v>
      </c>
      <c r="N330" s="261">
        <v>12.96</v>
      </c>
      <c r="O330" s="261">
        <v>21.04</v>
      </c>
      <c r="P330" s="261">
        <v>5.09</v>
      </c>
      <c r="Q330" s="261">
        <v>4.97</v>
      </c>
      <c r="R330" s="261">
        <v>18.22</v>
      </c>
      <c r="S330" s="261">
        <v>8.4499999999999993</v>
      </c>
      <c r="T330" s="261">
        <v>4.67</v>
      </c>
      <c r="U330" s="261">
        <v>5.24</v>
      </c>
      <c r="V330" s="261">
        <v>5.37</v>
      </c>
      <c r="W330" s="261">
        <v>81.89</v>
      </c>
      <c r="X330" s="261">
        <v>89.45</v>
      </c>
      <c r="Y330" s="261">
        <v>6.65</v>
      </c>
      <c r="Z330" s="261">
        <v>5</v>
      </c>
      <c r="AA330" s="261">
        <v>5.83</v>
      </c>
      <c r="AB330" s="261">
        <v>17.809999999999999</v>
      </c>
      <c r="AC330" s="261" t="s">
        <v>282</v>
      </c>
      <c r="AD330" s="261" t="s">
        <v>282</v>
      </c>
      <c r="AE330" s="261" t="s">
        <v>282</v>
      </c>
      <c r="AF330" s="261" t="s">
        <v>282</v>
      </c>
    </row>
    <row r="331" spans="2:32" s="256" customFormat="1" x14ac:dyDescent="0.25">
      <c r="B331" s="234">
        <v>0.58333333333333337</v>
      </c>
      <c r="C331" s="261">
        <v>5.4</v>
      </c>
      <c r="D331" s="261">
        <v>5.27</v>
      </c>
      <c r="E331" s="261">
        <v>16.39</v>
      </c>
      <c r="F331" s="261">
        <v>5.04</v>
      </c>
      <c r="G331" s="261">
        <v>5.46</v>
      </c>
      <c r="H331" s="261">
        <v>5.4</v>
      </c>
      <c r="I331" s="261">
        <v>349.86</v>
      </c>
      <c r="J331" s="261">
        <v>10.45</v>
      </c>
      <c r="K331" s="261">
        <v>5.12</v>
      </c>
      <c r="L331" s="261">
        <v>6.64</v>
      </c>
      <c r="M331" s="261">
        <v>6.16</v>
      </c>
      <c r="N331" s="261">
        <v>8.36</v>
      </c>
      <c r="O331" s="261">
        <v>5.85</v>
      </c>
      <c r="P331" s="261">
        <v>5.22</v>
      </c>
      <c r="Q331" s="261">
        <v>5.24</v>
      </c>
      <c r="R331" s="261">
        <v>7.54</v>
      </c>
      <c r="S331" s="261">
        <v>8.3800000000000008</v>
      </c>
      <c r="T331" s="261">
        <v>4.59</v>
      </c>
      <c r="U331" s="261">
        <v>5.21</v>
      </c>
      <c r="V331" s="261">
        <v>5.18</v>
      </c>
      <c r="W331" s="261">
        <v>12.63</v>
      </c>
      <c r="X331" s="261">
        <v>15.18</v>
      </c>
      <c r="Y331" s="261">
        <v>6.11</v>
      </c>
      <c r="Z331" s="261">
        <v>4.99</v>
      </c>
      <c r="AA331" s="261">
        <v>6.93</v>
      </c>
      <c r="AB331" s="261">
        <v>5.57</v>
      </c>
      <c r="AC331" s="261" t="s">
        <v>282</v>
      </c>
      <c r="AD331" s="261" t="s">
        <v>282</v>
      </c>
      <c r="AE331" s="261" t="s">
        <v>282</v>
      </c>
      <c r="AF331" s="261" t="s">
        <v>282</v>
      </c>
    </row>
    <row r="332" spans="2:32" s="256" customFormat="1" x14ac:dyDescent="0.25">
      <c r="B332" s="234">
        <v>0.625</v>
      </c>
      <c r="C332" s="261">
        <v>5.34</v>
      </c>
      <c r="D332" s="261">
        <v>5.32</v>
      </c>
      <c r="E332" s="261">
        <v>5.78</v>
      </c>
      <c r="F332" s="261">
        <v>5.03</v>
      </c>
      <c r="G332" s="261">
        <v>5.35</v>
      </c>
      <c r="H332" s="261">
        <v>5.33</v>
      </c>
      <c r="I332" s="261">
        <v>36.01</v>
      </c>
      <c r="J332" s="261">
        <v>8.41</v>
      </c>
      <c r="K332" s="261">
        <v>5</v>
      </c>
      <c r="L332" s="261">
        <v>6.9</v>
      </c>
      <c r="M332" s="261">
        <v>6.11</v>
      </c>
      <c r="N332" s="261">
        <v>5.59</v>
      </c>
      <c r="O332" s="261">
        <v>5.73</v>
      </c>
      <c r="P332" s="261">
        <v>5.28</v>
      </c>
      <c r="Q332" s="261">
        <v>5.45</v>
      </c>
      <c r="R332" s="261">
        <v>6.05</v>
      </c>
      <c r="S332" s="261">
        <v>4.96</v>
      </c>
      <c r="T332" s="261">
        <v>4.59</v>
      </c>
      <c r="U332" s="261">
        <v>5.13</v>
      </c>
      <c r="V332" s="261">
        <v>5.13</v>
      </c>
      <c r="W332" s="261">
        <v>52.05</v>
      </c>
      <c r="X332" s="261">
        <v>5.86</v>
      </c>
      <c r="Y332" s="261">
        <v>5.99</v>
      </c>
      <c r="Z332" s="261">
        <v>4.74</v>
      </c>
      <c r="AA332" s="261">
        <v>6.67</v>
      </c>
      <c r="AB332" s="261">
        <v>5.61</v>
      </c>
      <c r="AC332" s="261" t="s">
        <v>282</v>
      </c>
      <c r="AD332" s="261" t="s">
        <v>282</v>
      </c>
      <c r="AE332" s="261" t="s">
        <v>282</v>
      </c>
      <c r="AF332" s="261" t="s">
        <v>282</v>
      </c>
    </row>
    <row r="333" spans="2:32" s="256" customFormat="1" x14ac:dyDescent="0.25">
      <c r="B333" s="234">
        <v>0.66666666666666663</v>
      </c>
      <c r="C333" s="261">
        <v>5.34</v>
      </c>
      <c r="D333" s="261">
        <v>5.43</v>
      </c>
      <c r="E333" s="261">
        <v>5.78</v>
      </c>
      <c r="F333" s="261">
        <v>5.14</v>
      </c>
      <c r="G333" s="261">
        <v>5.24</v>
      </c>
      <c r="H333" s="261">
        <v>5.43</v>
      </c>
      <c r="I333" s="261">
        <v>14.62</v>
      </c>
      <c r="J333" s="261">
        <v>7.65</v>
      </c>
      <c r="K333" s="261">
        <v>5.0199999999999996</v>
      </c>
      <c r="L333" s="261" t="s">
        <v>272</v>
      </c>
      <c r="M333" s="261">
        <v>6.89</v>
      </c>
      <c r="N333" s="261">
        <v>6.15</v>
      </c>
      <c r="O333" s="261">
        <v>5.49</v>
      </c>
      <c r="P333" s="261">
        <v>5.32</v>
      </c>
      <c r="Q333" s="261">
        <v>5.71</v>
      </c>
      <c r="R333" s="261">
        <v>5.74</v>
      </c>
      <c r="S333" s="261">
        <v>5.34</v>
      </c>
      <c r="T333" s="261">
        <v>4.63</v>
      </c>
      <c r="U333" s="261">
        <v>5.0599999999999996</v>
      </c>
      <c r="V333" s="261">
        <v>5.4</v>
      </c>
      <c r="W333" s="261">
        <v>145.31</v>
      </c>
      <c r="X333" s="261">
        <v>6.7</v>
      </c>
      <c r="Y333" s="261">
        <v>5.92</v>
      </c>
      <c r="Z333" s="261">
        <v>5.04</v>
      </c>
      <c r="AA333" s="261">
        <v>6.69</v>
      </c>
      <c r="AB333" s="261">
        <v>24.21</v>
      </c>
      <c r="AC333" s="261" t="s">
        <v>282</v>
      </c>
      <c r="AD333" s="261" t="s">
        <v>282</v>
      </c>
      <c r="AE333" s="261" t="s">
        <v>282</v>
      </c>
      <c r="AF333" s="261" t="s">
        <v>282</v>
      </c>
    </row>
    <row r="334" spans="2:32" s="256" customFormat="1" x14ac:dyDescent="0.25">
      <c r="B334" s="234">
        <v>0.70833333333333337</v>
      </c>
      <c r="C334" s="261">
        <v>5.58</v>
      </c>
      <c r="D334" s="261">
        <v>5.55</v>
      </c>
      <c r="E334" s="261">
        <v>7.08</v>
      </c>
      <c r="F334" s="261">
        <v>5.46</v>
      </c>
      <c r="G334" s="261">
        <v>5.42</v>
      </c>
      <c r="H334" s="261">
        <v>5.65</v>
      </c>
      <c r="I334" s="261">
        <v>10.54</v>
      </c>
      <c r="J334" s="261">
        <v>6.94</v>
      </c>
      <c r="K334" s="261">
        <v>5.27</v>
      </c>
      <c r="L334" s="261" t="s">
        <v>272</v>
      </c>
      <c r="M334" s="261">
        <v>8.5</v>
      </c>
      <c r="N334" s="261">
        <v>6.69</v>
      </c>
      <c r="O334" s="261">
        <v>5.31</v>
      </c>
      <c r="P334" s="261">
        <v>5.45</v>
      </c>
      <c r="Q334" s="261">
        <v>5.5</v>
      </c>
      <c r="R334" s="261">
        <v>5.82</v>
      </c>
      <c r="S334" s="261">
        <v>6.03</v>
      </c>
      <c r="T334" s="261">
        <v>4.76</v>
      </c>
      <c r="U334" s="261">
        <v>5.01</v>
      </c>
      <c r="V334" s="261">
        <v>5.94</v>
      </c>
      <c r="W334" s="261">
        <v>149.93</v>
      </c>
      <c r="X334" s="261">
        <v>7.28</v>
      </c>
      <c r="Y334" s="261">
        <v>6.23</v>
      </c>
      <c r="Z334" s="261">
        <v>5.73</v>
      </c>
      <c r="AA334" s="261">
        <v>5</v>
      </c>
      <c r="AB334" s="261">
        <v>45.7</v>
      </c>
      <c r="AC334" s="261" t="s">
        <v>282</v>
      </c>
      <c r="AD334" s="261" t="s">
        <v>282</v>
      </c>
      <c r="AE334" s="261" t="s">
        <v>282</v>
      </c>
      <c r="AF334" s="261" t="s">
        <v>282</v>
      </c>
    </row>
    <row r="335" spans="2:32" s="256" customFormat="1" x14ac:dyDescent="0.25">
      <c r="B335" s="234">
        <v>0.75</v>
      </c>
      <c r="C335" s="261">
        <v>5.92</v>
      </c>
      <c r="D335" s="261">
        <v>5.58</v>
      </c>
      <c r="E335" s="261">
        <v>7.71</v>
      </c>
      <c r="F335" s="261">
        <v>5.89</v>
      </c>
      <c r="G335" s="261">
        <v>5.97</v>
      </c>
      <c r="H335" s="261">
        <v>5.96</v>
      </c>
      <c r="I335" s="261">
        <v>10.36</v>
      </c>
      <c r="J335" s="261">
        <v>6.73</v>
      </c>
      <c r="K335" s="261">
        <v>5.71</v>
      </c>
      <c r="L335" s="261" t="s">
        <v>254</v>
      </c>
      <c r="M335" s="261">
        <v>11.09</v>
      </c>
      <c r="N335" s="261">
        <v>7.23</v>
      </c>
      <c r="O335" s="261">
        <v>5.43</v>
      </c>
      <c r="P335" s="261">
        <v>5.57</v>
      </c>
      <c r="Q335" s="261">
        <v>5.45</v>
      </c>
      <c r="R335" s="261">
        <v>6.16</v>
      </c>
      <c r="S335" s="261">
        <v>6.66</v>
      </c>
      <c r="T335" s="261">
        <v>4.93</v>
      </c>
      <c r="U335" s="261">
        <v>5.05</v>
      </c>
      <c r="V335" s="261">
        <v>79.459999999999994</v>
      </c>
      <c r="W335" s="261">
        <v>107.23</v>
      </c>
      <c r="X335" s="261">
        <v>7.61</v>
      </c>
      <c r="Y335" s="261">
        <v>6.55</v>
      </c>
      <c r="Z335" s="261">
        <v>6.38</v>
      </c>
      <c r="AA335" s="261">
        <v>5.52</v>
      </c>
      <c r="AB335" s="261">
        <v>46.63</v>
      </c>
      <c r="AC335" s="261" t="s">
        <v>282</v>
      </c>
      <c r="AD335" s="261" t="s">
        <v>282</v>
      </c>
      <c r="AE335" s="261" t="s">
        <v>282</v>
      </c>
      <c r="AF335" s="261" t="s">
        <v>282</v>
      </c>
    </row>
    <row r="336" spans="2:32" s="256" customFormat="1" x14ac:dyDescent="0.25">
      <c r="B336" s="234">
        <v>0.79166666666666663</v>
      </c>
      <c r="C336" s="261">
        <v>6.1</v>
      </c>
      <c r="D336" s="261">
        <v>5.41</v>
      </c>
      <c r="E336" s="261">
        <v>7.83</v>
      </c>
      <c r="F336" s="261">
        <v>6.1</v>
      </c>
      <c r="G336" s="261">
        <v>6.68</v>
      </c>
      <c r="H336" s="261">
        <v>6.25</v>
      </c>
      <c r="I336" s="261">
        <v>8.86</v>
      </c>
      <c r="J336" s="261">
        <v>6.61</v>
      </c>
      <c r="K336" s="261">
        <v>6.04</v>
      </c>
      <c r="L336" s="261" t="s">
        <v>254</v>
      </c>
      <c r="M336" s="261">
        <v>12.7</v>
      </c>
      <c r="N336" s="261">
        <v>7.46</v>
      </c>
      <c r="O336" s="261">
        <v>5.69</v>
      </c>
      <c r="P336" s="261">
        <v>5.84</v>
      </c>
      <c r="Q336" s="261">
        <v>5.36</v>
      </c>
      <c r="R336" s="261">
        <v>6.35</v>
      </c>
      <c r="S336" s="261">
        <v>6.79</v>
      </c>
      <c r="T336" s="261">
        <v>5.0599999999999996</v>
      </c>
      <c r="U336" s="261">
        <v>5.08</v>
      </c>
      <c r="V336" s="261">
        <v>346.75</v>
      </c>
      <c r="W336" s="261">
        <v>14.74</v>
      </c>
      <c r="X336" s="261">
        <v>7.22</v>
      </c>
      <c r="Y336" s="261">
        <v>6.79</v>
      </c>
      <c r="Z336" s="261">
        <v>6.82</v>
      </c>
      <c r="AA336" s="261">
        <v>6.18</v>
      </c>
      <c r="AB336" s="261">
        <v>28.56</v>
      </c>
      <c r="AC336" s="261" t="s">
        <v>282</v>
      </c>
      <c r="AD336" s="261" t="s">
        <v>282</v>
      </c>
      <c r="AE336" s="261" t="s">
        <v>282</v>
      </c>
      <c r="AF336" s="261" t="s">
        <v>282</v>
      </c>
    </row>
    <row r="337" spans="2:32" s="256" customFormat="1" x14ac:dyDescent="0.25">
      <c r="B337" s="234">
        <v>0.83333333333333337</v>
      </c>
      <c r="C337" s="261">
        <v>6.03</v>
      </c>
      <c r="D337" s="261">
        <v>5.46</v>
      </c>
      <c r="E337" s="261">
        <v>6.74</v>
      </c>
      <c r="F337" s="261">
        <v>6.08</v>
      </c>
      <c r="G337" s="261">
        <v>7.22</v>
      </c>
      <c r="H337" s="261">
        <v>6.33</v>
      </c>
      <c r="I337" s="261">
        <v>7.74</v>
      </c>
      <c r="J337" s="261">
        <v>6.48</v>
      </c>
      <c r="K337" s="261">
        <v>6.52</v>
      </c>
      <c r="L337" s="261">
        <v>12.18</v>
      </c>
      <c r="M337" s="261">
        <v>12.72</v>
      </c>
      <c r="N337" s="261">
        <v>7.43</v>
      </c>
      <c r="O337" s="261">
        <v>5.63</v>
      </c>
      <c r="P337" s="261">
        <v>5.73</v>
      </c>
      <c r="Q337" s="261">
        <v>5.25</v>
      </c>
      <c r="R337" s="261">
        <v>5.99</v>
      </c>
      <c r="S337" s="261">
        <v>6.53</v>
      </c>
      <c r="T337" s="261">
        <v>5.25</v>
      </c>
      <c r="U337" s="261">
        <v>5.55</v>
      </c>
      <c r="V337" s="261">
        <v>408.11</v>
      </c>
      <c r="W337" s="261">
        <v>11.65</v>
      </c>
      <c r="X337" s="261">
        <v>184.76</v>
      </c>
      <c r="Y337" s="261">
        <v>6.91</v>
      </c>
      <c r="Z337" s="261">
        <v>6.78</v>
      </c>
      <c r="AA337" s="261">
        <v>6.6</v>
      </c>
      <c r="AB337" s="261">
        <v>15.57</v>
      </c>
      <c r="AC337" s="261" t="s">
        <v>282</v>
      </c>
      <c r="AD337" s="261" t="s">
        <v>282</v>
      </c>
      <c r="AE337" s="261" t="s">
        <v>282</v>
      </c>
      <c r="AF337" s="261" t="s">
        <v>282</v>
      </c>
    </row>
    <row r="338" spans="2:32" s="256" customFormat="1" x14ac:dyDescent="0.25">
      <c r="B338" s="234">
        <v>0.875</v>
      </c>
      <c r="C338" s="261">
        <v>5.94</v>
      </c>
      <c r="D338" s="261">
        <v>5.41</v>
      </c>
      <c r="E338" s="261">
        <v>6.15</v>
      </c>
      <c r="F338" s="261">
        <v>5.88</v>
      </c>
      <c r="G338" s="261">
        <v>7.09</v>
      </c>
      <c r="H338" s="261">
        <v>6.15</v>
      </c>
      <c r="I338" s="261">
        <v>6.94</v>
      </c>
      <c r="J338" s="261">
        <v>6.45</v>
      </c>
      <c r="K338" s="261">
        <v>6.56</v>
      </c>
      <c r="L338" s="261">
        <v>11.09</v>
      </c>
      <c r="M338" s="261">
        <v>10.93</v>
      </c>
      <c r="N338" s="261">
        <v>7.07</v>
      </c>
      <c r="O338" s="261">
        <v>5.42</v>
      </c>
      <c r="P338" s="261">
        <v>5.54</v>
      </c>
      <c r="Q338" s="261">
        <v>5.41</v>
      </c>
      <c r="R338" s="261">
        <v>6.19</v>
      </c>
      <c r="S338" s="261">
        <v>6.28</v>
      </c>
      <c r="T338" s="261">
        <v>5.34</v>
      </c>
      <c r="U338" s="261">
        <v>5.58</v>
      </c>
      <c r="V338" s="261">
        <v>344.45</v>
      </c>
      <c r="W338" s="261">
        <v>10.69</v>
      </c>
      <c r="X338" s="261">
        <v>500.54</v>
      </c>
      <c r="Y338" s="261">
        <v>7.76</v>
      </c>
      <c r="Z338" s="261">
        <v>7.73</v>
      </c>
      <c r="AA338" s="261">
        <v>6.88</v>
      </c>
      <c r="AB338" s="261">
        <v>27.94</v>
      </c>
      <c r="AC338" s="261" t="s">
        <v>282</v>
      </c>
      <c r="AD338" s="261" t="s">
        <v>282</v>
      </c>
      <c r="AE338" s="261" t="s">
        <v>282</v>
      </c>
      <c r="AF338" s="261" t="s">
        <v>282</v>
      </c>
    </row>
    <row r="339" spans="2:32" s="256" customFormat="1" x14ac:dyDescent="0.25">
      <c r="B339" s="234">
        <v>0.91666666666666663</v>
      </c>
      <c r="C339" s="261">
        <v>5.87</v>
      </c>
      <c r="D339" s="261">
        <v>5.54</v>
      </c>
      <c r="E339" s="261">
        <v>6.03</v>
      </c>
      <c r="F339" s="261">
        <v>5.73</v>
      </c>
      <c r="G339" s="261">
        <v>6.81</v>
      </c>
      <c r="H339" s="261">
        <v>6.01</v>
      </c>
      <c r="I339" s="261">
        <v>6.39</v>
      </c>
      <c r="J339" s="261">
        <v>6.17</v>
      </c>
      <c r="K339" s="261">
        <v>6.36</v>
      </c>
      <c r="L339" s="261">
        <v>10.23</v>
      </c>
      <c r="M339" s="261">
        <v>9.2200000000000006</v>
      </c>
      <c r="N339" s="261">
        <v>6.6</v>
      </c>
      <c r="O339" s="261">
        <v>5.25</v>
      </c>
      <c r="P339" s="261">
        <v>5.31</v>
      </c>
      <c r="Q339" s="261">
        <v>5.5</v>
      </c>
      <c r="R339" s="261">
        <v>6.25</v>
      </c>
      <c r="S339" s="261">
        <v>6.04</v>
      </c>
      <c r="T339" s="261">
        <v>5.36</v>
      </c>
      <c r="U339" s="261">
        <v>5.64</v>
      </c>
      <c r="V339" s="261">
        <v>82.07</v>
      </c>
      <c r="W339" s="261">
        <v>9.82</v>
      </c>
      <c r="X339" s="261">
        <v>521.11</v>
      </c>
      <c r="Y339" s="261">
        <v>9.76</v>
      </c>
      <c r="Z339" s="261">
        <v>7.53</v>
      </c>
      <c r="AA339" s="261">
        <v>6.87</v>
      </c>
      <c r="AB339" s="261">
        <v>44.12</v>
      </c>
      <c r="AC339" s="261" t="s">
        <v>282</v>
      </c>
      <c r="AD339" s="261" t="s">
        <v>282</v>
      </c>
      <c r="AE339" s="261" t="s">
        <v>282</v>
      </c>
      <c r="AF339" s="261" t="s">
        <v>282</v>
      </c>
    </row>
    <row r="340" spans="2:32" s="256" customFormat="1" x14ac:dyDescent="0.25">
      <c r="B340" s="234">
        <v>0.95833333333333337</v>
      </c>
      <c r="C340" s="261">
        <v>5.75</v>
      </c>
      <c r="D340" s="261">
        <v>5.43</v>
      </c>
      <c r="E340" s="261">
        <v>5.9</v>
      </c>
      <c r="F340" s="261">
        <v>5.72</v>
      </c>
      <c r="G340" s="261">
        <v>6.32</v>
      </c>
      <c r="H340" s="261">
        <v>5.87</v>
      </c>
      <c r="I340" s="261">
        <v>6</v>
      </c>
      <c r="J340" s="261">
        <v>5.86</v>
      </c>
      <c r="K340" s="261">
        <v>5.77</v>
      </c>
      <c r="L340" s="261">
        <v>9.08</v>
      </c>
      <c r="M340" s="261">
        <v>8.0299999999999994</v>
      </c>
      <c r="N340" s="261">
        <v>6.29</v>
      </c>
      <c r="O340" s="261">
        <v>5.28</v>
      </c>
      <c r="P340" s="261">
        <v>5.23</v>
      </c>
      <c r="Q340" s="261">
        <v>5.55</v>
      </c>
      <c r="R340" s="261">
        <v>6.77</v>
      </c>
      <c r="S340" s="261">
        <v>5.86</v>
      </c>
      <c r="T340" s="261">
        <v>5.17</v>
      </c>
      <c r="U340" s="261">
        <v>5.45</v>
      </c>
      <c r="V340" s="261">
        <v>25.65</v>
      </c>
      <c r="W340" s="261">
        <v>9.1300000000000008</v>
      </c>
      <c r="X340" s="261">
        <v>350.97</v>
      </c>
      <c r="Y340" s="261">
        <v>19.22</v>
      </c>
      <c r="Z340" s="261">
        <v>7.39</v>
      </c>
      <c r="AA340" s="261">
        <v>6.66</v>
      </c>
      <c r="AB340" s="261">
        <v>39.090000000000003</v>
      </c>
      <c r="AC340" s="261" t="s">
        <v>282</v>
      </c>
      <c r="AD340" s="261" t="s">
        <v>282</v>
      </c>
      <c r="AE340" s="261" t="s">
        <v>282</v>
      </c>
      <c r="AF340" s="261" t="s">
        <v>282</v>
      </c>
    </row>
    <row r="341" spans="2:32" s="257" customFormat="1" ht="18" customHeight="1" x14ac:dyDescent="0.3">
      <c r="B341" s="270"/>
      <c r="C341" s="427" t="s">
        <v>215</v>
      </c>
      <c r="D341" s="427"/>
      <c r="E341" s="427"/>
      <c r="F341" s="427"/>
      <c r="G341" s="427"/>
      <c r="H341" s="427"/>
      <c r="I341" s="427"/>
      <c r="J341" s="427"/>
      <c r="K341" s="427"/>
      <c r="L341" s="427"/>
      <c r="M341" s="427"/>
      <c r="N341" s="427"/>
      <c r="O341" s="259"/>
      <c r="P341" s="259"/>
      <c r="Q341" s="259"/>
      <c r="R341" s="259"/>
      <c r="S341" s="259"/>
      <c r="T341" s="259"/>
      <c r="U341" s="259"/>
      <c r="V341" s="259"/>
      <c r="W341" s="259"/>
      <c r="X341" s="259"/>
      <c r="Y341" s="259"/>
      <c r="Z341" s="259"/>
      <c r="AA341" s="259"/>
      <c r="AB341" s="259"/>
      <c r="AC341" s="259"/>
      <c r="AD341" s="259"/>
      <c r="AE341" s="259"/>
      <c r="AF341" s="259"/>
    </row>
    <row r="342" spans="2:32" s="245" customFormat="1" ht="13.5" customHeight="1" x14ac:dyDescent="0.3">
      <c r="B342" s="260" t="s">
        <v>214</v>
      </c>
      <c r="C342" s="176"/>
      <c r="D342" s="176"/>
      <c r="E342" s="176"/>
      <c r="F342" s="176"/>
      <c r="G342" s="176"/>
      <c r="H342" s="176"/>
      <c r="I342" s="176"/>
      <c r="J342" s="176"/>
      <c r="K342" s="176"/>
      <c r="L342" s="259"/>
      <c r="M342" s="259"/>
      <c r="N342" s="259"/>
      <c r="O342" s="259"/>
      <c r="P342" s="259"/>
      <c r="Q342" s="259"/>
      <c r="R342" s="259"/>
      <c r="S342" s="259"/>
      <c r="T342" s="259"/>
      <c r="U342" s="259"/>
      <c r="V342" s="259"/>
      <c r="W342" s="259"/>
      <c r="X342" s="259"/>
      <c r="Y342" s="259"/>
      <c r="Z342" s="259"/>
      <c r="AA342" s="259"/>
      <c r="AB342" s="259"/>
      <c r="AC342" s="259"/>
      <c r="AD342" s="259"/>
      <c r="AE342" s="259"/>
      <c r="AF342" s="259"/>
    </row>
    <row r="343" spans="2:32" s="245" customFormat="1" ht="13.5" customHeight="1" x14ac:dyDescent="0.3">
      <c r="B343" s="262" t="s">
        <v>287</v>
      </c>
      <c r="C343" s="176"/>
      <c r="D343" s="176"/>
      <c r="E343" s="176"/>
      <c r="F343" s="176"/>
      <c r="G343" s="176"/>
      <c r="H343" s="176"/>
      <c r="I343" s="176"/>
      <c r="J343" s="176"/>
      <c r="K343" s="176"/>
      <c r="L343" s="259"/>
      <c r="M343" s="259"/>
      <c r="N343" s="259"/>
      <c r="O343" s="259"/>
      <c r="P343" s="259"/>
      <c r="Q343" s="259"/>
      <c r="R343" s="259"/>
      <c r="S343" s="259"/>
      <c r="T343" s="259"/>
      <c r="U343" s="259"/>
      <c r="V343" s="259"/>
      <c r="W343" s="259"/>
      <c r="X343" s="259"/>
      <c r="Y343" s="259"/>
      <c r="Z343" s="259"/>
      <c r="AA343" s="259"/>
      <c r="AB343" s="259"/>
      <c r="AC343" s="259"/>
      <c r="AD343" s="259"/>
      <c r="AE343" s="259"/>
      <c r="AF343" s="259"/>
    </row>
    <row r="344" spans="2:32" s="245" customFormat="1" ht="13.5" customHeight="1" x14ac:dyDescent="0.3">
      <c r="B344" s="262" t="s">
        <v>276</v>
      </c>
      <c r="C344" s="176"/>
      <c r="D344" s="176"/>
      <c r="E344" s="176"/>
      <c r="F344" s="176"/>
      <c r="G344" s="176"/>
      <c r="H344" s="176"/>
      <c r="I344" s="176"/>
      <c r="J344" s="176"/>
      <c r="K344" s="176"/>
      <c r="L344" s="259"/>
      <c r="M344" s="259"/>
      <c r="N344" s="259"/>
      <c r="O344" s="259"/>
      <c r="P344" s="259"/>
      <c r="Q344" s="259"/>
      <c r="R344" s="259"/>
      <c r="S344" s="259"/>
      <c r="T344" s="259"/>
      <c r="U344" s="259"/>
      <c r="V344" s="259"/>
      <c r="W344" s="259"/>
      <c r="X344" s="259"/>
      <c r="Y344" s="259"/>
      <c r="Z344" s="259"/>
      <c r="AA344" s="259"/>
      <c r="AB344" s="259"/>
      <c r="AC344" s="259"/>
      <c r="AD344" s="259"/>
      <c r="AE344" s="259"/>
      <c r="AF344" s="259"/>
    </row>
    <row r="345" spans="2:32" s="245" customFormat="1" ht="13.5" customHeight="1" x14ac:dyDescent="0.3">
      <c r="B345" s="265" t="s">
        <v>283</v>
      </c>
      <c r="C345" s="176"/>
      <c r="D345" s="176"/>
      <c r="E345" s="176"/>
      <c r="F345" s="176"/>
      <c r="G345" s="176"/>
      <c r="H345" s="176"/>
      <c r="I345" s="176"/>
      <c r="J345" s="176"/>
      <c r="K345" s="176"/>
      <c r="L345" s="259"/>
      <c r="M345" s="259"/>
      <c r="N345" s="259"/>
      <c r="O345" s="259"/>
      <c r="P345" s="259"/>
      <c r="Q345" s="259"/>
      <c r="R345" s="259"/>
      <c r="S345" s="259"/>
      <c r="T345" s="259"/>
      <c r="U345" s="259"/>
      <c r="V345" s="259"/>
      <c r="W345" s="259"/>
      <c r="X345" s="259"/>
      <c r="Y345" s="259"/>
      <c r="Z345" s="259"/>
      <c r="AA345" s="259"/>
      <c r="AB345" s="259"/>
      <c r="AC345" s="259"/>
      <c r="AD345" s="259"/>
      <c r="AE345" s="259"/>
      <c r="AF345" s="259"/>
    </row>
    <row r="346" spans="2:32" s="245" customFormat="1" x14ac:dyDescent="0.3">
      <c r="B346" s="259"/>
    </row>
    <row r="347" spans="2:32" s="245" customFormat="1" ht="15.75" customHeight="1" x14ac:dyDescent="0.3"/>
    <row r="348" spans="2:32" s="245" customFormat="1" ht="15.75" customHeight="1" x14ac:dyDescent="0.3">
      <c r="B348" s="417"/>
      <c r="C348" s="417"/>
      <c r="D348" s="417"/>
      <c r="E348" s="417"/>
      <c r="F348" s="422" t="s">
        <v>355</v>
      </c>
      <c r="G348" s="422"/>
      <c r="H348" s="422"/>
      <c r="I348" s="422"/>
      <c r="J348" s="422"/>
      <c r="K348" s="422"/>
      <c r="L348" s="422"/>
      <c r="M348" s="422"/>
      <c r="N348" s="422"/>
      <c r="O348" s="422"/>
      <c r="P348" s="422"/>
      <c r="Q348" s="422"/>
      <c r="R348" s="422"/>
      <c r="S348" s="422"/>
      <c r="T348" s="422"/>
      <c r="U348" s="422"/>
      <c r="V348" s="422"/>
      <c r="W348" s="422"/>
      <c r="X348" s="422"/>
      <c r="Y348" s="422"/>
      <c r="Z348" s="422"/>
      <c r="AA348" s="422"/>
      <c r="AB348" s="422"/>
      <c r="AC348" s="422"/>
      <c r="AD348" s="422"/>
      <c r="AE348" s="422"/>
      <c r="AF348" s="422"/>
    </row>
    <row r="349" spans="2:32" s="245" customFormat="1" ht="15.75" customHeight="1" x14ac:dyDescent="0.3">
      <c r="B349" s="417"/>
      <c r="C349" s="417"/>
      <c r="D349" s="417"/>
      <c r="E349" s="417"/>
      <c r="F349" s="422"/>
      <c r="G349" s="422"/>
      <c r="H349" s="422"/>
      <c r="I349" s="422"/>
      <c r="J349" s="422"/>
      <c r="K349" s="422"/>
      <c r="L349" s="422"/>
      <c r="M349" s="422"/>
      <c r="N349" s="422"/>
      <c r="O349" s="422"/>
      <c r="P349" s="422"/>
      <c r="Q349" s="422"/>
      <c r="R349" s="422"/>
      <c r="S349" s="422"/>
      <c r="T349" s="422"/>
      <c r="U349" s="422"/>
      <c r="V349" s="422"/>
      <c r="W349" s="422"/>
      <c r="X349" s="422"/>
      <c r="Y349" s="422"/>
      <c r="Z349" s="422"/>
      <c r="AA349" s="422"/>
      <c r="AB349" s="422"/>
      <c r="AC349" s="422"/>
      <c r="AD349" s="422"/>
      <c r="AE349" s="422"/>
      <c r="AF349" s="422"/>
    </row>
    <row r="350" spans="2:32" s="245" customFormat="1" ht="15.75" customHeight="1" x14ac:dyDescent="0.3">
      <c r="B350" s="417"/>
      <c r="C350" s="417"/>
      <c r="D350" s="417"/>
      <c r="E350" s="417"/>
      <c r="F350" s="422"/>
      <c r="G350" s="422"/>
      <c r="H350" s="422"/>
      <c r="I350" s="422"/>
      <c r="J350" s="422"/>
      <c r="K350" s="422"/>
      <c r="L350" s="422"/>
      <c r="M350" s="422"/>
      <c r="N350" s="422"/>
      <c r="O350" s="422"/>
      <c r="P350" s="422"/>
      <c r="Q350" s="422"/>
      <c r="R350" s="422"/>
      <c r="S350" s="422"/>
      <c r="T350" s="422"/>
      <c r="U350" s="422"/>
      <c r="V350" s="422"/>
      <c r="W350" s="422"/>
      <c r="X350" s="422"/>
      <c r="Y350" s="422"/>
      <c r="Z350" s="422"/>
      <c r="AA350" s="422"/>
      <c r="AB350" s="422"/>
      <c r="AC350" s="422"/>
      <c r="AD350" s="422"/>
      <c r="AE350" s="422"/>
      <c r="AF350" s="422"/>
    </row>
    <row r="351" spans="2:32" s="245" customFormat="1" ht="11.25" customHeight="1" x14ac:dyDescent="0.3">
      <c r="B351" s="246"/>
      <c r="C351" s="246"/>
      <c r="D351" s="246"/>
      <c r="E351" s="246"/>
      <c r="F351" s="247"/>
      <c r="G351" s="247"/>
      <c r="H351" s="247"/>
      <c r="I351" s="247"/>
      <c r="J351" s="247"/>
      <c r="K351" s="247"/>
      <c r="L351" s="247"/>
      <c r="M351" s="247"/>
      <c r="N351" s="247"/>
      <c r="O351" s="247"/>
      <c r="P351" s="247"/>
      <c r="Q351" s="247"/>
      <c r="R351" s="247"/>
      <c r="S351" s="247"/>
      <c r="T351" s="247"/>
      <c r="U351" s="247"/>
      <c r="V351" s="247"/>
      <c r="W351" s="247"/>
      <c r="X351" s="247"/>
      <c r="Y351" s="247"/>
      <c r="Z351" s="247"/>
      <c r="AA351" s="247"/>
      <c r="AB351" s="247"/>
      <c r="AC351" s="247"/>
      <c r="AD351" s="247"/>
      <c r="AE351" s="247"/>
      <c r="AF351" s="247"/>
    </row>
    <row r="352" spans="2:32" s="245" customFormat="1" ht="24" customHeight="1" x14ac:dyDescent="0.3">
      <c r="B352" s="248" t="s">
        <v>171</v>
      </c>
      <c r="C352" s="248"/>
      <c r="D352" s="248"/>
      <c r="E352" s="248"/>
      <c r="F352" s="428" t="s">
        <v>284</v>
      </c>
      <c r="G352" s="428"/>
      <c r="H352" s="428"/>
      <c r="I352" s="428"/>
      <c r="J352" s="428"/>
      <c r="K352" s="428"/>
      <c r="L352" s="428"/>
      <c r="M352" s="428"/>
      <c r="N352" s="428"/>
      <c r="O352" s="428"/>
      <c r="P352" s="428"/>
      <c r="Q352" s="428"/>
      <c r="R352" s="428"/>
      <c r="S352" s="428"/>
      <c r="T352" s="428"/>
      <c r="U352" s="428"/>
      <c r="V352" s="428"/>
      <c r="W352" s="428"/>
      <c r="X352" s="428"/>
      <c r="Y352" s="428"/>
      <c r="Z352" s="428"/>
      <c r="AA352" s="428"/>
      <c r="AB352" s="428"/>
      <c r="AC352" s="428"/>
      <c r="AD352" s="428"/>
      <c r="AE352" s="428"/>
      <c r="AF352" s="428"/>
    </row>
    <row r="353" spans="2:33" s="245" customFormat="1" ht="7.5" customHeight="1" x14ac:dyDescent="0.3">
      <c r="B353" s="251"/>
      <c r="C353" s="251"/>
      <c r="D353" s="251"/>
      <c r="E353" s="251"/>
      <c r="F353" s="252"/>
      <c r="G353" s="252"/>
      <c r="H353" s="252"/>
      <c r="I353" s="252"/>
      <c r="J353" s="252"/>
      <c r="K353" s="252"/>
      <c r="L353" s="252"/>
      <c r="M353" s="252"/>
      <c r="N353" s="252"/>
      <c r="O353" s="252"/>
      <c r="P353" s="252"/>
      <c r="Q353" s="252"/>
      <c r="R353" s="252"/>
      <c r="S353" s="252"/>
      <c r="T353" s="252"/>
      <c r="U353" s="252"/>
      <c r="V353" s="252"/>
      <c r="W353" s="252"/>
      <c r="X353" s="252"/>
      <c r="Y353" s="252"/>
      <c r="Z353" s="252"/>
      <c r="AA353" s="252"/>
      <c r="AB353" s="252"/>
      <c r="AC353" s="252"/>
      <c r="AD353" s="252"/>
      <c r="AE353" s="252"/>
      <c r="AF353" s="252"/>
    </row>
    <row r="354" spans="2:33" s="245" customFormat="1" ht="15.75" customHeight="1" x14ac:dyDescent="0.3">
      <c r="B354" s="127" t="s">
        <v>174</v>
      </c>
      <c r="C354" s="248"/>
      <c r="D354" s="248"/>
      <c r="E354" s="248"/>
      <c r="F354" s="249" t="s">
        <v>210</v>
      </c>
      <c r="G354" s="253"/>
      <c r="H354" s="253"/>
      <c r="I354" s="253"/>
      <c r="J354" s="253"/>
      <c r="K354" s="253"/>
      <c r="L354" s="253"/>
      <c r="M354" s="253"/>
      <c r="N354" s="253"/>
      <c r="O354" s="253"/>
      <c r="P354" s="253"/>
      <c r="Q354" s="127" t="s">
        <v>243</v>
      </c>
      <c r="R354" s="248"/>
      <c r="S354" s="248"/>
      <c r="T354" s="248"/>
      <c r="U354" s="248"/>
      <c r="V354" s="254" t="s">
        <v>280</v>
      </c>
      <c r="W354" s="253"/>
      <c r="X354" s="253"/>
      <c r="Y354" s="253"/>
      <c r="Z354" s="253"/>
      <c r="AA354" s="253"/>
      <c r="AB354" s="253"/>
      <c r="AC354" s="253"/>
      <c r="AD354" s="253"/>
      <c r="AE354" s="253"/>
      <c r="AF354" s="253"/>
    </row>
    <row r="355" spans="2:33" s="245" customFormat="1" ht="11.25" customHeight="1" x14ac:dyDescent="0.3">
      <c r="B355" s="266"/>
      <c r="C355" s="266"/>
      <c r="D355" s="266"/>
      <c r="E355" s="266"/>
      <c r="F355" s="266"/>
      <c r="G355" s="266"/>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6"/>
      <c r="AD355" s="266"/>
      <c r="AE355" s="266"/>
      <c r="AF355" s="266"/>
    </row>
    <row r="356" spans="2:33" s="245" customFormat="1" ht="29.4" customHeight="1" x14ac:dyDescent="0.3">
      <c r="B356" s="128" t="s">
        <v>173</v>
      </c>
      <c r="C356" s="128">
        <v>1</v>
      </c>
      <c r="D356" s="128">
        <v>2</v>
      </c>
      <c r="E356" s="128">
        <v>3</v>
      </c>
      <c r="F356" s="128">
        <v>4</v>
      </c>
      <c r="G356" s="128">
        <v>5</v>
      </c>
      <c r="H356" s="128">
        <v>6</v>
      </c>
      <c r="I356" s="128">
        <v>7</v>
      </c>
      <c r="J356" s="128">
        <v>8</v>
      </c>
      <c r="K356" s="128">
        <v>9</v>
      </c>
      <c r="L356" s="128">
        <v>10</v>
      </c>
      <c r="M356" s="128">
        <v>11</v>
      </c>
      <c r="N356" s="128">
        <v>12</v>
      </c>
      <c r="O356" s="128">
        <v>13</v>
      </c>
      <c r="P356" s="128">
        <v>14</v>
      </c>
      <c r="Q356" s="128">
        <v>15</v>
      </c>
      <c r="R356" s="128">
        <v>16</v>
      </c>
      <c r="S356" s="128">
        <v>17</v>
      </c>
      <c r="T356" s="128">
        <v>18</v>
      </c>
      <c r="U356" s="128">
        <v>19</v>
      </c>
      <c r="V356" s="128">
        <v>20</v>
      </c>
      <c r="W356" s="128">
        <v>21</v>
      </c>
      <c r="X356" s="128">
        <v>22</v>
      </c>
      <c r="Y356" s="128">
        <v>23</v>
      </c>
      <c r="Z356" s="128">
        <v>24</v>
      </c>
      <c r="AA356" s="128">
        <v>25</v>
      </c>
      <c r="AB356" s="128">
        <v>26</v>
      </c>
      <c r="AC356" s="128">
        <v>27</v>
      </c>
      <c r="AD356" s="128">
        <v>28</v>
      </c>
      <c r="AE356" s="128">
        <v>29</v>
      </c>
      <c r="AF356" s="128">
        <v>30</v>
      </c>
      <c r="AG356" s="128">
        <v>31</v>
      </c>
    </row>
    <row r="357" spans="2:33" s="256" customFormat="1" x14ac:dyDescent="0.25">
      <c r="B357" s="234">
        <v>0</v>
      </c>
      <c r="C357" s="261" t="s">
        <v>282</v>
      </c>
      <c r="D357" s="261" t="s">
        <v>282</v>
      </c>
      <c r="E357" s="261">
        <v>10.96</v>
      </c>
      <c r="F357" s="261">
        <v>10.96</v>
      </c>
      <c r="G357" s="261">
        <v>18.62</v>
      </c>
      <c r="H357" s="261">
        <v>9.4</v>
      </c>
      <c r="I357" s="261">
        <v>8.82</v>
      </c>
      <c r="J357" s="261">
        <v>242.63</v>
      </c>
      <c r="K357" s="261">
        <v>8.91</v>
      </c>
      <c r="L357" s="261">
        <v>13.93</v>
      </c>
      <c r="M357" s="261">
        <v>9.36</v>
      </c>
      <c r="N357" s="261">
        <v>12.29</v>
      </c>
      <c r="O357" s="261">
        <v>8.8000000000000007</v>
      </c>
      <c r="P357" s="261">
        <v>8.86</v>
      </c>
      <c r="Q357" s="261">
        <v>8.52</v>
      </c>
      <c r="R357" s="261">
        <v>9.06</v>
      </c>
      <c r="S357" s="261">
        <v>45.43</v>
      </c>
      <c r="T357" s="261">
        <v>15.54</v>
      </c>
      <c r="U357" s="261">
        <v>9.35</v>
      </c>
      <c r="V357" s="261">
        <v>9.14</v>
      </c>
      <c r="W357" s="261">
        <v>9.09</v>
      </c>
      <c r="X357" s="261">
        <v>9.19</v>
      </c>
      <c r="Y357" s="261">
        <v>26.66</v>
      </c>
      <c r="Z357" s="261">
        <v>206.8</v>
      </c>
      <c r="AA357" s="261">
        <v>22.76</v>
      </c>
      <c r="AB357" s="261">
        <v>13.89</v>
      </c>
      <c r="AC357" s="261">
        <v>47.96</v>
      </c>
      <c r="AD357" s="261">
        <v>10.51</v>
      </c>
      <c r="AE357" s="261">
        <v>25.27</v>
      </c>
      <c r="AF357" s="261">
        <v>9.61</v>
      </c>
      <c r="AG357" s="261">
        <v>9.7799999999999994</v>
      </c>
    </row>
    <row r="358" spans="2:33" s="256" customFormat="1" x14ac:dyDescent="0.25">
      <c r="B358" s="234">
        <v>4.1666666666666664E-2</v>
      </c>
      <c r="C358" s="261" t="s">
        <v>282</v>
      </c>
      <c r="D358" s="261" t="s">
        <v>282</v>
      </c>
      <c r="E358" s="261">
        <v>11.13</v>
      </c>
      <c r="F358" s="261">
        <v>10.72</v>
      </c>
      <c r="G358" s="261">
        <v>16.489999999999998</v>
      </c>
      <c r="H358" s="261">
        <v>9.26</v>
      </c>
      <c r="I358" s="261">
        <v>8.9</v>
      </c>
      <c r="J358" s="261">
        <v>98.8</v>
      </c>
      <c r="K358" s="261">
        <v>9.2799999999999994</v>
      </c>
      <c r="L358" s="261">
        <v>16.149999999999999</v>
      </c>
      <c r="M358" s="261">
        <v>9.0500000000000007</v>
      </c>
      <c r="N358" s="261">
        <v>12.72</v>
      </c>
      <c r="O358" s="261">
        <v>8.76</v>
      </c>
      <c r="P358" s="261">
        <v>8.85</v>
      </c>
      <c r="Q358" s="261">
        <v>8.61</v>
      </c>
      <c r="R358" s="261">
        <v>9.1300000000000008</v>
      </c>
      <c r="S358" s="261">
        <v>45.62</v>
      </c>
      <c r="T358" s="261">
        <v>16.37</v>
      </c>
      <c r="U358" s="261">
        <v>9.39</v>
      </c>
      <c r="V358" s="261">
        <v>13.62</v>
      </c>
      <c r="W358" s="261">
        <v>9.0299999999999994</v>
      </c>
      <c r="X358" s="261">
        <v>9.07</v>
      </c>
      <c r="Y358" s="261">
        <v>23.43</v>
      </c>
      <c r="Z358" s="261">
        <v>331.36</v>
      </c>
      <c r="AA358" s="261">
        <v>23.27</v>
      </c>
      <c r="AB358" s="261">
        <v>27.8</v>
      </c>
      <c r="AC358" s="261">
        <v>42.58</v>
      </c>
      <c r="AD358" s="261">
        <v>10.36</v>
      </c>
      <c r="AE358" s="261">
        <v>20.149999999999999</v>
      </c>
      <c r="AF358" s="261">
        <v>9.6</v>
      </c>
      <c r="AG358" s="261">
        <v>9.64</v>
      </c>
    </row>
    <row r="359" spans="2:33" s="256" customFormat="1" x14ac:dyDescent="0.25">
      <c r="B359" s="234">
        <v>8.3333333333333329E-2</v>
      </c>
      <c r="C359" s="261" t="s">
        <v>282</v>
      </c>
      <c r="D359" s="261" t="s">
        <v>282</v>
      </c>
      <c r="E359" s="261">
        <v>11.39</v>
      </c>
      <c r="F359" s="261">
        <v>10.63</v>
      </c>
      <c r="G359" s="261">
        <v>17.649999999999999</v>
      </c>
      <c r="H359" s="261">
        <v>9.2100000000000009</v>
      </c>
      <c r="I359" s="261">
        <v>8.93</v>
      </c>
      <c r="J359" s="261">
        <v>145.30000000000001</v>
      </c>
      <c r="K359" s="261">
        <v>18.53</v>
      </c>
      <c r="L359" s="261">
        <v>15.28</v>
      </c>
      <c r="M359" s="261">
        <v>8.98</v>
      </c>
      <c r="N359" s="261">
        <v>12.59</v>
      </c>
      <c r="O359" s="261">
        <v>8.86</v>
      </c>
      <c r="P359" s="261">
        <v>9.25</v>
      </c>
      <c r="Q359" s="261">
        <v>8.58</v>
      </c>
      <c r="R359" s="261">
        <v>9.1199999999999992</v>
      </c>
      <c r="S359" s="261">
        <v>50.22</v>
      </c>
      <c r="T359" s="261">
        <v>14.54</v>
      </c>
      <c r="U359" s="261">
        <v>9.4</v>
      </c>
      <c r="V359" s="261">
        <v>18.559999999999999</v>
      </c>
      <c r="W359" s="261">
        <v>8.9600000000000009</v>
      </c>
      <c r="X359" s="261">
        <v>8.98</v>
      </c>
      <c r="Y359" s="261">
        <v>16.36</v>
      </c>
      <c r="Z359" s="261">
        <v>411.3</v>
      </c>
      <c r="AA359" s="261">
        <v>22.24</v>
      </c>
      <c r="AB359" s="261">
        <v>86.37</v>
      </c>
      <c r="AC359" s="261">
        <v>46.56</v>
      </c>
      <c r="AD359" s="261">
        <v>10.06</v>
      </c>
      <c r="AE359" s="261">
        <v>10.37</v>
      </c>
      <c r="AF359" s="261">
        <v>9.86</v>
      </c>
      <c r="AG359" s="261">
        <v>9.42</v>
      </c>
    </row>
    <row r="360" spans="2:33" s="256" customFormat="1" x14ac:dyDescent="0.25">
      <c r="B360" s="234">
        <v>0.125</v>
      </c>
      <c r="C360" s="261" t="s">
        <v>282</v>
      </c>
      <c r="D360" s="261" t="s">
        <v>282</v>
      </c>
      <c r="E360" s="261">
        <v>11.65</v>
      </c>
      <c r="F360" s="261">
        <v>10.79</v>
      </c>
      <c r="G360" s="261">
        <v>17.3</v>
      </c>
      <c r="H360" s="261">
        <v>9.1</v>
      </c>
      <c r="I360" s="261">
        <v>9</v>
      </c>
      <c r="J360" s="261">
        <v>101.55</v>
      </c>
      <c r="K360" s="261">
        <v>21.31</v>
      </c>
      <c r="L360" s="261">
        <v>11.34</v>
      </c>
      <c r="M360" s="261">
        <v>8.83</v>
      </c>
      <c r="N360" s="261">
        <v>13.72</v>
      </c>
      <c r="O360" s="261">
        <v>8.7799999999999994</v>
      </c>
      <c r="P360" s="261">
        <v>35.869999999999997</v>
      </c>
      <c r="Q360" s="261">
        <v>8.5</v>
      </c>
      <c r="R360" s="261">
        <v>8.8800000000000008</v>
      </c>
      <c r="S360" s="261">
        <v>17.68</v>
      </c>
      <c r="T360" s="261">
        <v>13.2</v>
      </c>
      <c r="U360" s="261">
        <v>9.4</v>
      </c>
      <c r="V360" s="261">
        <v>51.68</v>
      </c>
      <c r="W360" s="261">
        <v>8.93</v>
      </c>
      <c r="X360" s="261">
        <v>8.98</v>
      </c>
      <c r="Y360" s="261">
        <v>15.44</v>
      </c>
      <c r="Z360" s="261">
        <v>398.66</v>
      </c>
      <c r="AA360" s="261">
        <v>10.41</v>
      </c>
      <c r="AB360" s="261">
        <v>198.23</v>
      </c>
      <c r="AC360" s="261">
        <v>49.57</v>
      </c>
      <c r="AD360" s="261">
        <v>10.050000000000001</v>
      </c>
      <c r="AE360" s="261">
        <v>11.14</v>
      </c>
      <c r="AF360" s="261">
        <v>10.02</v>
      </c>
      <c r="AG360" s="261">
        <v>10.79</v>
      </c>
    </row>
    <row r="361" spans="2:33" s="256" customFormat="1" x14ac:dyDescent="0.25">
      <c r="B361" s="234">
        <v>0.16666666666666666</v>
      </c>
      <c r="C361" s="261" t="s">
        <v>282</v>
      </c>
      <c r="D361" s="261" t="s">
        <v>282</v>
      </c>
      <c r="E361" s="261">
        <v>11.42</v>
      </c>
      <c r="F361" s="261">
        <v>10.79</v>
      </c>
      <c r="G361" s="261">
        <v>19.100000000000001</v>
      </c>
      <c r="H361" s="261">
        <v>9.0299999999999994</v>
      </c>
      <c r="I361" s="261">
        <v>9.0500000000000007</v>
      </c>
      <c r="J361" s="261">
        <v>108.71</v>
      </c>
      <c r="K361" s="261">
        <v>20.95</v>
      </c>
      <c r="L361" s="269">
        <v>9.06</v>
      </c>
      <c r="M361" s="261">
        <v>9.14</v>
      </c>
      <c r="N361" s="261">
        <v>14.27</v>
      </c>
      <c r="O361" s="261">
        <v>8.7799999999999994</v>
      </c>
      <c r="P361" s="261">
        <v>90.79</v>
      </c>
      <c r="Q361" s="261">
        <v>8.4700000000000006</v>
      </c>
      <c r="R361" s="261">
        <v>8.6300000000000008</v>
      </c>
      <c r="S361" s="261">
        <v>18.489999999999998</v>
      </c>
      <c r="T361" s="261">
        <v>11.14</v>
      </c>
      <c r="U361" s="261">
        <v>9.3800000000000008</v>
      </c>
      <c r="V361" s="261">
        <v>102.49</v>
      </c>
      <c r="W361" s="261">
        <v>8.93</v>
      </c>
      <c r="X361" s="261">
        <v>9</v>
      </c>
      <c r="Y361" s="261">
        <v>17.21</v>
      </c>
      <c r="Z361" s="261">
        <v>264.58999999999997</v>
      </c>
      <c r="AA361" s="261">
        <v>9.83</v>
      </c>
      <c r="AB361" s="261">
        <v>199.74</v>
      </c>
      <c r="AC361" s="261">
        <v>51.32</v>
      </c>
      <c r="AD361" s="261">
        <v>10.07</v>
      </c>
      <c r="AE361" s="261">
        <v>11</v>
      </c>
      <c r="AF361" s="261">
        <v>10.1</v>
      </c>
      <c r="AG361" s="261">
        <v>13.62</v>
      </c>
    </row>
    <row r="362" spans="2:33" s="256" customFormat="1" x14ac:dyDescent="0.25">
      <c r="B362" s="234">
        <v>0.20833333333333334</v>
      </c>
      <c r="C362" s="261" t="s">
        <v>282</v>
      </c>
      <c r="D362" s="261" t="s">
        <v>282</v>
      </c>
      <c r="E362" s="261">
        <v>11.12</v>
      </c>
      <c r="F362" s="261">
        <v>10.76</v>
      </c>
      <c r="G362" s="261">
        <v>18.559999999999999</v>
      </c>
      <c r="H362" s="261">
        <v>8.8699999999999992</v>
      </c>
      <c r="I362" s="261">
        <v>9.1300000000000008</v>
      </c>
      <c r="J362" s="261">
        <v>243.99</v>
      </c>
      <c r="K362" s="261">
        <v>98.37</v>
      </c>
      <c r="L362" s="261">
        <v>9.2899999999999991</v>
      </c>
      <c r="M362" s="261">
        <v>9.5</v>
      </c>
      <c r="N362" s="261">
        <v>21.47</v>
      </c>
      <c r="O362" s="261">
        <v>8.7899999999999991</v>
      </c>
      <c r="P362" s="261">
        <v>90.57</v>
      </c>
      <c r="Q362" s="261">
        <v>8.43</v>
      </c>
      <c r="R362" s="261">
        <v>8.68</v>
      </c>
      <c r="S362" s="261">
        <v>11.96</v>
      </c>
      <c r="T362" s="261">
        <v>10.119999999999999</v>
      </c>
      <c r="U362" s="261">
        <v>10.029999999999999</v>
      </c>
      <c r="V362" s="261">
        <v>136.76</v>
      </c>
      <c r="W362" s="261">
        <v>8.93</v>
      </c>
      <c r="X362" s="261">
        <v>9.0299999999999994</v>
      </c>
      <c r="Y362" s="261">
        <v>69.010000000000005</v>
      </c>
      <c r="Z362" s="261">
        <v>267.06</v>
      </c>
      <c r="AA362" s="261">
        <v>9.76</v>
      </c>
      <c r="AB362" s="261">
        <v>141.69</v>
      </c>
      <c r="AC362" s="261">
        <v>41.2</v>
      </c>
      <c r="AD362" s="261">
        <v>10.17</v>
      </c>
      <c r="AE362" s="261">
        <v>10.44</v>
      </c>
      <c r="AF362" s="261">
        <v>12.52</v>
      </c>
      <c r="AG362" s="261">
        <v>13.47</v>
      </c>
    </row>
    <row r="363" spans="2:33" s="256" customFormat="1" x14ac:dyDescent="0.25">
      <c r="B363" s="234">
        <v>0.25</v>
      </c>
      <c r="C363" s="261" t="s">
        <v>282</v>
      </c>
      <c r="D363" s="261" t="s">
        <v>282</v>
      </c>
      <c r="E363" s="261">
        <v>11.64</v>
      </c>
      <c r="F363" s="261">
        <v>10.54</v>
      </c>
      <c r="G363" s="261">
        <v>26.99</v>
      </c>
      <c r="H363" s="261">
        <v>8.89</v>
      </c>
      <c r="I363" s="261">
        <v>9.14</v>
      </c>
      <c r="J363" s="261">
        <v>255.3</v>
      </c>
      <c r="K363" s="261">
        <v>143.93</v>
      </c>
      <c r="L363" s="261">
        <v>11.28</v>
      </c>
      <c r="M363" s="261">
        <v>9.58</v>
      </c>
      <c r="N363" s="261">
        <v>82.94</v>
      </c>
      <c r="O363" s="261">
        <v>8.81</v>
      </c>
      <c r="P363" s="261">
        <v>64.58</v>
      </c>
      <c r="Q363" s="261">
        <v>16.41</v>
      </c>
      <c r="R363" s="261">
        <v>11.75</v>
      </c>
      <c r="S363" s="261">
        <v>47.82</v>
      </c>
      <c r="T363" s="261">
        <v>9.6</v>
      </c>
      <c r="U363" s="261">
        <v>10.18</v>
      </c>
      <c r="V363" s="261">
        <v>109.77</v>
      </c>
      <c r="W363" s="261">
        <v>8.92</v>
      </c>
      <c r="X363" s="261">
        <v>9.2899999999999991</v>
      </c>
      <c r="Y363" s="261">
        <v>111.55</v>
      </c>
      <c r="Z363" s="261">
        <v>237.7</v>
      </c>
      <c r="AA363" s="261">
        <v>9.85</v>
      </c>
      <c r="AB363" s="261">
        <v>27.51</v>
      </c>
      <c r="AC363" s="261">
        <v>28.33</v>
      </c>
      <c r="AD363" s="261">
        <v>11.69</v>
      </c>
      <c r="AE363" s="261">
        <v>9.64</v>
      </c>
      <c r="AF363" s="261">
        <v>12.68</v>
      </c>
      <c r="AG363" s="261">
        <v>12.07</v>
      </c>
    </row>
    <row r="364" spans="2:33" s="256" customFormat="1" x14ac:dyDescent="0.25">
      <c r="B364" s="234">
        <v>0.29166666666666669</v>
      </c>
      <c r="C364" s="261" t="s">
        <v>282</v>
      </c>
      <c r="D364" s="261" t="s">
        <v>282</v>
      </c>
      <c r="E364" s="261">
        <v>11.78</v>
      </c>
      <c r="F364" s="261">
        <v>10.52</v>
      </c>
      <c r="G364" s="261">
        <v>25.13</v>
      </c>
      <c r="H364" s="261">
        <v>9.14</v>
      </c>
      <c r="I364" s="261">
        <v>9.1300000000000008</v>
      </c>
      <c r="J364" s="261">
        <v>265.19</v>
      </c>
      <c r="K364" s="261">
        <v>148.19</v>
      </c>
      <c r="L364" s="261">
        <v>14.6</v>
      </c>
      <c r="M364" s="261">
        <v>16.66</v>
      </c>
      <c r="N364" s="261">
        <v>131.78</v>
      </c>
      <c r="O364" s="261">
        <v>8.8000000000000007</v>
      </c>
      <c r="P364" s="261">
        <v>10.16</v>
      </c>
      <c r="Q364" s="261">
        <v>24.41</v>
      </c>
      <c r="R364" s="261">
        <v>119.59</v>
      </c>
      <c r="S364" s="261">
        <v>120.26</v>
      </c>
      <c r="T364" s="261">
        <v>29.79</v>
      </c>
      <c r="U364" s="261">
        <v>10.66</v>
      </c>
      <c r="V364" s="261">
        <v>83.66</v>
      </c>
      <c r="W364" s="261">
        <v>8.86</v>
      </c>
      <c r="X364" s="261">
        <v>9.4700000000000006</v>
      </c>
      <c r="Y364" s="261">
        <v>193.27</v>
      </c>
      <c r="Z364" s="261">
        <v>491.08</v>
      </c>
      <c r="AA364" s="261">
        <v>16.16</v>
      </c>
      <c r="AB364" s="261">
        <v>13.29</v>
      </c>
      <c r="AC364" s="261">
        <v>152.19999999999999</v>
      </c>
      <c r="AD364" s="261">
        <v>132.84</v>
      </c>
      <c r="AE364" s="261">
        <v>52.14</v>
      </c>
      <c r="AF364" s="261">
        <v>12.71</v>
      </c>
      <c r="AG364" s="261">
        <v>9.2200000000000006</v>
      </c>
    </row>
    <row r="365" spans="2:33" s="256" customFormat="1" x14ac:dyDescent="0.25">
      <c r="B365" s="234">
        <v>0.33333333333333331</v>
      </c>
      <c r="C365" s="261" t="s">
        <v>282</v>
      </c>
      <c r="D365" s="261" t="s">
        <v>282</v>
      </c>
      <c r="E365" s="261">
        <v>12.18</v>
      </c>
      <c r="F365" s="261">
        <v>10.49</v>
      </c>
      <c r="G365" s="261">
        <v>38.31</v>
      </c>
      <c r="H365" s="261">
        <v>9.42</v>
      </c>
      <c r="I365" s="261">
        <v>275.62</v>
      </c>
      <c r="J365" s="261">
        <v>244.2</v>
      </c>
      <c r="K365" s="261">
        <v>321.27999999999997</v>
      </c>
      <c r="L365" s="261">
        <v>54.08</v>
      </c>
      <c r="M365" s="261">
        <v>21.99</v>
      </c>
      <c r="N365" s="261">
        <v>739.11</v>
      </c>
      <c r="O365" s="261">
        <v>8.65</v>
      </c>
      <c r="P365" s="261">
        <v>136.75</v>
      </c>
      <c r="Q365" s="261">
        <v>24.92</v>
      </c>
      <c r="R365" s="261">
        <v>842.42</v>
      </c>
      <c r="S365" s="261">
        <v>373.45</v>
      </c>
      <c r="T365" s="261">
        <v>47.22</v>
      </c>
      <c r="U365" s="261">
        <v>23.66</v>
      </c>
      <c r="V365" s="261">
        <v>243.42</v>
      </c>
      <c r="W365" s="261">
        <v>8.9</v>
      </c>
      <c r="X365" s="261">
        <v>9.5500000000000007</v>
      </c>
      <c r="Y365" s="261">
        <v>293.66000000000003</v>
      </c>
      <c r="Z365" s="261">
        <v>692.63</v>
      </c>
      <c r="AA365" s="261">
        <v>28.19</v>
      </c>
      <c r="AB365" s="261">
        <v>13.91</v>
      </c>
      <c r="AC365" s="261">
        <v>195.13</v>
      </c>
      <c r="AD365" s="261">
        <v>241.28</v>
      </c>
      <c r="AE365" s="261">
        <v>279.98</v>
      </c>
      <c r="AF365" s="261">
        <v>10.3</v>
      </c>
      <c r="AG365" s="261">
        <v>9.41</v>
      </c>
    </row>
    <row r="366" spans="2:33" s="256" customFormat="1" x14ac:dyDescent="0.25">
      <c r="B366" s="234">
        <v>0.375</v>
      </c>
      <c r="C366" s="261" t="s">
        <v>282</v>
      </c>
      <c r="D366" s="261" t="s">
        <v>282</v>
      </c>
      <c r="E366" s="261">
        <v>11.39</v>
      </c>
      <c r="F366" s="261">
        <v>11.07</v>
      </c>
      <c r="G366" s="261">
        <v>44.72</v>
      </c>
      <c r="H366" s="261">
        <v>67.72</v>
      </c>
      <c r="I366" s="261">
        <v>328.34</v>
      </c>
      <c r="J366" s="261">
        <v>461.76</v>
      </c>
      <c r="K366" s="261">
        <v>722.94</v>
      </c>
      <c r="L366" s="261">
        <v>59.45</v>
      </c>
      <c r="M366" s="261">
        <v>364.99</v>
      </c>
      <c r="N366" s="261">
        <v>674.82</v>
      </c>
      <c r="O366" s="261">
        <v>8.5299999999999994</v>
      </c>
      <c r="P366" s="261">
        <v>366.15</v>
      </c>
      <c r="Q366" s="261">
        <v>17.010000000000002</v>
      </c>
      <c r="R366" s="261">
        <v>1081.98</v>
      </c>
      <c r="S366" s="261">
        <v>746.93</v>
      </c>
      <c r="T366" s="261">
        <v>132.41</v>
      </c>
      <c r="U366" s="261">
        <v>496.96</v>
      </c>
      <c r="V366" s="261">
        <v>620.97</v>
      </c>
      <c r="W366" s="261">
        <v>8.9499999999999993</v>
      </c>
      <c r="X366" s="261">
        <v>9.6</v>
      </c>
      <c r="Y366" s="261">
        <v>541.45000000000005</v>
      </c>
      <c r="Z366" s="261">
        <v>942.42</v>
      </c>
      <c r="AA366" s="261">
        <v>34.57</v>
      </c>
      <c r="AB366" s="261">
        <v>18.62</v>
      </c>
      <c r="AC366" s="261">
        <v>323.24</v>
      </c>
      <c r="AD366" s="261">
        <v>366.84</v>
      </c>
      <c r="AE366" s="261">
        <v>762.79</v>
      </c>
      <c r="AF366" s="261">
        <v>10.41</v>
      </c>
      <c r="AG366" s="261">
        <v>9.4</v>
      </c>
    </row>
    <row r="367" spans="2:33" s="256" customFormat="1" x14ac:dyDescent="0.25">
      <c r="B367" s="234">
        <v>0.41666666666666669</v>
      </c>
      <c r="C367" s="261" t="s">
        <v>282</v>
      </c>
      <c r="D367" s="261" t="s">
        <v>282</v>
      </c>
      <c r="E367" s="261">
        <v>11.3</v>
      </c>
      <c r="F367" s="261">
        <v>11.08</v>
      </c>
      <c r="G367" s="261">
        <v>42.77</v>
      </c>
      <c r="H367" s="261">
        <v>75.819999999999993</v>
      </c>
      <c r="I367" s="261">
        <v>357.68</v>
      </c>
      <c r="J367" s="261">
        <v>601.9</v>
      </c>
      <c r="K367" s="261">
        <v>1074.58</v>
      </c>
      <c r="L367" s="261">
        <v>56.17</v>
      </c>
      <c r="M367" s="261">
        <v>504.34</v>
      </c>
      <c r="N367" s="261">
        <v>624.88</v>
      </c>
      <c r="O367" s="261">
        <v>8.41</v>
      </c>
      <c r="P367" s="261">
        <v>407.99</v>
      </c>
      <c r="Q367" s="261">
        <v>9.07</v>
      </c>
      <c r="R367" s="261">
        <v>974.62</v>
      </c>
      <c r="S367" s="261">
        <v>734.62</v>
      </c>
      <c r="T367" s="261">
        <v>117.81</v>
      </c>
      <c r="U367" s="261">
        <v>675.82</v>
      </c>
      <c r="V367" s="261">
        <v>593.48</v>
      </c>
      <c r="W367" s="261">
        <v>9.08</v>
      </c>
      <c r="X367" s="261">
        <v>9.42</v>
      </c>
      <c r="Y367" s="261">
        <v>485.51</v>
      </c>
      <c r="Z367" s="261">
        <v>597.22</v>
      </c>
      <c r="AA367" s="261">
        <v>28.27</v>
      </c>
      <c r="AB367" s="261">
        <v>142.4</v>
      </c>
      <c r="AC367" s="261">
        <v>386.25</v>
      </c>
      <c r="AD367" s="261">
        <v>455.77</v>
      </c>
      <c r="AE367" s="261">
        <v>969.88</v>
      </c>
      <c r="AF367" s="261">
        <v>10.26</v>
      </c>
      <c r="AG367" s="261">
        <v>9.44</v>
      </c>
    </row>
    <row r="368" spans="2:33" s="256" customFormat="1" x14ac:dyDescent="0.25">
      <c r="B368" s="234">
        <v>0.45833333333333331</v>
      </c>
      <c r="C368" s="261" t="s">
        <v>282</v>
      </c>
      <c r="D368" s="261" t="s">
        <v>282</v>
      </c>
      <c r="E368" s="261">
        <v>10.86</v>
      </c>
      <c r="F368" s="261">
        <v>11.11</v>
      </c>
      <c r="G368" s="261">
        <v>27.6</v>
      </c>
      <c r="H368" s="261">
        <v>75.98</v>
      </c>
      <c r="I368" s="261">
        <v>91.14</v>
      </c>
      <c r="J368" s="261">
        <v>429.07</v>
      </c>
      <c r="K368" s="261">
        <v>894.87</v>
      </c>
      <c r="L368" s="261">
        <v>16.05</v>
      </c>
      <c r="M368" s="261">
        <v>501.88</v>
      </c>
      <c r="N368" s="261">
        <v>9.6199999999999992</v>
      </c>
      <c r="O368" s="261">
        <v>8.51</v>
      </c>
      <c r="P368" s="261">
        <v>281.29000000000002</v>
      </c>
      <c r="Q368" s="261">
        <v>8.65</v>
      </c>
      <c r="R368" s="261">
        <v>251.7</v>
      </c>
      <c r="S368" s="261">
        <v>481.56</v>
      </c>
      <c r="T368" s="261">
        <v>130.35</v>
      </c>
      <c r="U368" s="261">
        <v>664.68</v>
      </c>
      <c r="V368" s="261">
        <v>394.71</v>
      </c>
      <c r="W368" s="261">
        <v>8.99</v>
      </c>
      <c r="X368" s="261">
        <v>9.3699999999999992</v>
      </c>
      <c r="Y368" s="261">
        <v>425.86</v>
      </c>
      <c r="Z368" s="261">
        <v>479.56</v>
      </c>
      <c r="AA368" s="261">
        <v>16.05</v>
      </c>
      <c r="AB368" s="261">
        <v>263</v>
      </c>
      <c r="AC368" s="261">
        <v>357.28</v>
      </c>
      <c r="AD368" s="261">
        <v>408.59</v>
      </c>
      <c r="AE368" s="261">
        <v>781.13</v>
      </c>
      <c r="AF368" s="261">
        <v>10.23</v>
      </c>
      <c r="AG368" s="261">
        <v>20.47</v>
      </c>
    </row>
    <row r="369" spans="2:33" s="256" customFormat="1" x14ac:dyDescent="0.25">
      <c r="B369" s="234">
        <v>0.5</v>
      </c>
      <c r="C369" s="261" t="s">
        <v>282</v>
      </c>
      <c r="D369" s="261" t="s">
        <v>282</v>
      </c>
      <c r="E369" s="261">
        <v>10.76</v>
      </c>
      <c r="F369" s="261">
        <v>10.6</v>
      </c>
      <c r="G369" s="261">
        <v>11.3</v>
      </c>
      <c r="H369" s="261">
        <v>18.079999999999998</v>
      </c>
      <c r="I369" s="261">
        <v>38.409999999999997</v>
      </c>
      <c r="J369" s="261">
        <v>341.52</v>
      </c>
      <c r="K369" s="261">
        <v>445.04</v>
      </c>
      <c r="L369" s="261">
        <v>8.73</v>
      </c>
      <c r="M369" s="261">
        <v>158.94999999999999</v>
      </c>
      <c r="N369" s="261">
        <v>9.16</v>
      </c>
      <c r="O369" s="261">
        <v>8.5500000000000007</v>
      </c>
      <c r="P369" s="261">
        <v>51.18</v>
      </c>
      <c r="Q369" s="261">
        <v>8.6199999999999992</v>
      </c>
      <c r="R369" s="261">
        <v>9.2200000000000006</v>
      </c>
      <c r="S369" s="261">
        <v>70.3</v>
      </c>
      <c r="T369" s="261">
        <v>49.2</v>
      </c>
      <c r="U369" s="261">
        <v>195.29</v>
      </c>
      <c r="V369" s="261">
        <v>11.11</v>
      </c>
      <c r="W369" s="261">
        <v>8.86</v>
      </c>
      <c r="X369" s="261">
        <v>9</v>
      </c>
      <c r="Y369" s="261">
        <v>287.07</v>
      </c>
      <c r="Z369" s="261">
        <v>260.67</v>
      </c>
      <c r="AA369" s="261">
        <v>9.5299999999999994</v>
      </c>
      <c r="AB369" s="261">
        <v>327.08999999999997</v>
      </c>
      <c r="AC369" s="261">
        <v>227.15</v>
      </c>
      <c r="AD369" s="261">
        <v>323.98</v>
      </c>
      <c r="AE369" s="261">
        <v>369.97</v>
      </c>
      <c r="AF369" s="261">
        <v>64.790000000000006</v>
      </c>
      <c r="AG369" s="261">
        <v>24.23</v>
      </c>
    </row>
    <row r="370" spans="2:33" s="256" customFormat="1" x14ac:dyDescent="0.25">
      <c r="B370" s="234">
        <v>0.54166666666666663</v>
      </c>
      <c r="C370" s="261" t="s">
        <v>282</v>
      </c>
      <c r="D370" s="261" t="s">
        <v>282</v>
      </c>
      <c r="E370" s="261">
        <v>384.18</v>
      </c>
      <c r="F370" s="261">
        <v>10.61</v>
      </c>
      <c r="G370" s="261">
        <v>11.27</v>
      </c>
      <c r="H370" s="261">
        <v>10.15</v>
      </c>
      <c r="I370" s="261">
        <v>9.1199999999999992</v>
      </c>
      <c r="J370" s="261">
        <v>280.77999999999997</v>
      </c>
      <c r="K370" s="261">
        <v>89.16</v>
      </c>
      <c r="L370" s="261">
        <v>8.69</v>
      </c>
      <c r="M370" s="261">
        <v>12.24</v>
      </c>
      <c r="N370" s="261">
        <v>9.02</v>
      </c>
      <c r="O370" s="261">
        <v>8.6</v>
      </c>
      <c r="P370" s="261">
        <v>8.7899999999999991</v>
      </c>
      <c r="Q370" s="261">
        <v>8.6199999999999992</v>
      </c>
      <c r="R370" s="261">
        <v>8.89</v>
      </c>
      <c r="S370" s="261">
        <v>9.26</v>
      </c>
      <c r="T370" s="261">
        <v>170.08</v>
      </c>
      <c r="U370" s="261">
        <v>17.78</v>
      </c>
      <c r="V370" s="261">
        <v>9.41</v>
      </c>
      <c r="W370" s="261">
        <v>9.0299999999999994</v>
      </c>
      <c r="X370" s="261">
        <v>8.98</v>
      </c>
      <c r="Y370" s="261">
        <v>357.33</v>
      </c>
      <c r="Z370" s="261">
        <v>319.27</v>
      </c>
      <c r="AA370" s="261">
        <v>34.47</v>
      </c>
      <c r="AB370" s="261">
        <v>201.97</v>
      </c>
      <c r="AC370" s="261">
        <v>33.270000000000003</v>
      </c>
      <c r="AD370" s="261">
        <v>142.72</v>
      </c>
      <c r="AE370" s="261">
        <v>129.4</v>
      </c>
      <c r="AF370" s="261">
        <v>123.24</v>
      </c>
      <c r="AG370" s="261">
        <v>24.14</v>
      </c>
    </row>
    <row r="371" spans="2:33" s="256" customFormat="1" x14ac:dyDescent="0.25">
      <c r="B371" s="234">
        <v>0.58333333333333337</v>
      </c>
      <c r="C371" s="261" t="s">
        <v>282</v>
      </c>
      <c r="D371" s="261" t="s">
        <v>282</v>
      </c>
      <c r="E371" s="261">
        <v>563.51</v>
      </c>
      <c r="F371" s="261">
        <v>10.62</v>
      </c>
      <c r="G371" s="261">
        <v>11.17</v>
      </c>
      <c r="H371" s="261">
        <v>9.69</v>
      </c>
      <c r="I371" s="261">
        <v>9.08</v>
      </c>
      <c r="J371" s="261">
        <v>452.04</v>
      </c>
      <c r="K371" s="261">
        <v>9.09</v>
      </c>
      <c r="L371" s="261">
        <v>8.69</v>
      </c>
      <c r="M371" s="261">
        <v>8.9700000000000006</v>
      </c>
      <c r="N371" s="261">
        <v>8.8000000000000007</v>
      </c>
      <c r="O371" s="261">
        <v>8.5299999999999994</v>
      </c>
      <c r="P371" s="261">
        <v>8.6300000000000008</v>
      </c>
      <c r="Q371" s="261">
        <v>8.6199999999999992</v>
      </c>
      <c r="R371" s="261">
        <v>8.83</v>
      </c>
      <c r="S371" s="261">
        <v>9.1199999999999992</v>
      </c>
      <c r="T371" s="261">
        <v>342.34</v>
      </c>
      <c r="U371" s="261">
        <v>15.43</v>
      </c>
      <c r="V371" s="261">
        <v>9.24</v>
      </c>
      <c r="W371" s="261">
        <v>9.11</v>
      </c>
      <c r="X371" s="261">
        <v>8.9700000000000006</v>
      </c>
      <c r="Y371" s="261">
        <v>301.18</v>
      </c>
      <c r="Z371" s="261">
        <v>322.39</v>
      </c>
      <c r="AA371" s="261">
        <v>269.62</v>
      </c>
      <c r="AB371" s="261">
        <v>80.040000000000006</v>
      </c>
      <c r="AC371" s="261">
        <v>15.67</v>
      </c>
      <c r="AD371" s="261">
        <v>88.15</v>
      </c>
      <c r="AE371" s="261">
        <v>91.27</v>
      </c>
      <c r="AF371" s="261">
        <v>203.78</v>
      </c>
      <c r="AG371" s="261">
        <v>21.53</v>
      </c>
    </row>
    <row r="372" spans="2:33" s="256" customFormat="1" x14ac:dyDescent="0.25">
      <c r="B372" s="234">
        <v>0.625</v>
      </c>
      <c r="C372" s="261" t="s">
        <v>282</v>
      </c>
      <c r="D372" s="261" t="s">
        <v>282</v>
      </c>
      <c r="E372" s="261">
        <v>642.6</v>
      </c>
      <c r="F372" s="261">
        <v>10.59</v>
      </c>
      <c r="G372" s="261">
        <v>10.38</v>
      </c>
      <c r="H372" s="261">
        <v>9.43</v>
      </c>
      <c r="I372" s="261">
        <v>9.01</v>
      </c>
      <c r="J372" s="261">
        <v>358.91</v>
      </c>
      <c r="K372" s="261">
        <v>8.8000000000000007</v>
      </c>
      <c r="L372" s="261">
        <v>8.8800000000000008</v>
      </c>
      <c r="M372" s="261">
        <v>8.82</v>
      </c>
      <c r="N372" s="261">
        <v>8.6300000000000008</v>
      </c>
      <c r="O372" s="261">
        <v>8.5</v>
      </c>
      <c r="P372" s="261">
        <v>8.58</v>
      </c>
      <c r="Q372" s="261">
        <v>8.6</v>
      </c>
      <c r="R372" s="261">
        <v>8.74</v>
      </c>
      <c r="S372" s="261">
        <v>9.07</v>
      </c>
      <c r="T372" s="261">
        <v>398.92</v>
      </c>
      <c r="U372" s="261">
        <v>11.33</v>
      </c>
      <c r="V372" s="261">
        <v>9.27</v>
      </c>
      <c r="W372" s="261">
        <v>9.16</v>
      </c>
      <c r="X372" s="261">
        <v>9.0299999999999994</v>
      </c>
      <c r="Y372" s="261">
        <v>148.21</v>
      </c>
      <c r="Z372" s="261">
        <v>350</v>
      </c>
      <c r="AA372" s="261">
        <v>546.46</v>
      </c>
      <c r="AB372" s="261">
        <v>9.9499999999999993</v>
      </c>
      <c r="AC372" s="261">
        <v>74.53</v>
      </c>
      <c r="AD372" s="261">
        <v>46.61</v>
      </c>
      <c r="AE372" s="261">
        <v>19.77</v>
      </c>
      <c r="AF372" s="261">
        <v>148.96</v>
      </c>
      <c r="AG372" s="261">
        <v>18</v>
      </c>
    </row>
    <row r="373" spans="2:33" s="256" customFormat="1" x14ac:dyDescent="0.25">
      <c r="B373" s="234">
        <v>0.66666666666666663</v>
      </c>
      <c r="C373" s="261" t="s">
        <v>282</v>
      </c>
      <c r="D373" s="261">
        <v>11.6</v>
      </c>
      <c r="E373" s="261">
        <v>269.24</v>
      </c>
      <c r="F373" s="261">
        <v>38.58</v>
      </c>
      <c r="G373" s="261" t="s">
        <v>285</v>
      </c>
      <c r="H373" s="261">
        <v>9.75</v>
      </c>
      <c r="I373" s="261">
        <v>8.89</v>
      </c>
      <c r="J373" s="261">
        <v>252.17</v>
      </c>
      <c r="K373" s="261">
        <v>8.65</v>
      </c>
      <c r="L373" s="261">
        <v>9.57</v>
      </c>
      <c r="M373" s="261">
        <v>8.6999999999999993</v>
      </c>
      <c r="N373" s="261">
        <v>8.59</v>
      </c>
      <c r="O373" s="261">
        <v>8.44</v>
      </c>
      <c r="P373" s="261">
        <v>8.9</v>
      </c>
      <c r="Q373" s="261">
        <v>8.56</v>
      </c>
      <c r="R373" s="261">
        <v>8.7200000000000006</v>
      </c>
      <c r="S373" s="261">
        <v>9.06</v>
      </c>
      <c r="T373" s="261">
        <v>314.33999999999997</v>
      </c>
      <c r="U373" s="261">
        <v>9.4499999999999993</v>
      </c>
      <c r="V373" s="261">
        <v>9.25</v>
      </c>
      <c r="W373" s="261">
        <v>8.93</v>
      </c>
      <c r="X373" s="261">
        <v>9.0299999999999994</v>
      </c>
      <c r="Y373" s="261">
        <v>48.33</v>
      </c>
      <c r="Z373" s="261">
        <v>255.08</v>
      </c>
      <c r="AA373" s="261">
        <v>632.41999999999996</v>
      </c>
      <c r="AB373" s="261">
        <v>9.57</v>
      </c>
      <c r="AC373" s="261">
        <v>70.3</v>
      </c>
      <c r="AD373" s="261">
        <v>17.690000000000001</v>
      </c>
      <c r="AE373" s="261">
        <v>11.07</v>
      </c>
      <c r="AF373" s="261">
        <v>90.5</v>
      </c>
      <c r="AG373" s="261">
        <v>18.18</v>
      </c>
    </row>
    <row r="374" spans="2:33" s="256" customFormat="1" x14ac:dyDescent="0.25">
      <c r="B374" s="234">
        <v>0.70833333333333337</v>
      </c>
      <c r="C374" s="261" t="s">
        <v>282</v>
      </c>
      <c r="D374" s="261">
        <v>11</v>
      </c>
      <c r="E374" s="261">
        <v>89.98</v>
      </c>
      <c r="F374" s="261">
        <v>38.619999999999997</v>
      </c>
      <c r="G374" s="261" t="s">
        <v>285</v>
      </c>
      <c r="H374" s="261">
        <v>9.7799999999999994</v>
      </c>
      <c r="I374" s="261">
        <v>8.7899999999999991</v>
      </c>
      <c r="J374" s="261">
        <v>62.42</v>
      </c>
      <c r="K374" s="261">
        <v>8.75</v>
      </c>
      <c r="L374" s="261">
        <v>9.89</v>
      </c>
      <c r="M374" s="261">
        <v>8.7200000000000006</v>
      </c>
      <c r="N374" s="261">
        <v>8.64</v>
      </c>
      <c r="O374" s="261">
        <v>8.43</v>
      </c>
      <c r="P374" s="261">
        <v>9.01</v>
      </c>
      <c r="Q374" s="261">
        <v>8.52</v>
      </c>
      <c r="R374" s="261">
        <v>8.7799999999999994</v>
      </c>
      <c r="S374" s="261">
        <v>9.08</v>
      </c>
      <c r="T374" s="261">
        <v>111.99</v>
      </c>
      <c r="U374" s="261">
        <v>9.33</v>
      </c>
      <c r="V374" s="261">
        <v>9.34</v>
      </c>
      <c r="W374" s="261">
        <v>8.9499999999999993</v>
      </c>
      <c r="X374" s="261">
        <v>8.86</v>
      </c>
      <c r="Y374" s="261">
        <v>10.64</v>
      </c>
      <c r="Z374" s="261">
        <v>84.45</v>
      </c>
      <c r="AA374" s="261">
        <v>473.29</v>
      </c>
      <c r="AB374" s="261">
        <v>9.6999999999999993</v>
      </c>
      <c r="AC374" s="261">
        <v>70.19</v>
      </c>
      <c r="AD374" s="261">
        <v>10.71</v>
      </c>
      <c r="AE374" s="261">
        <v>10.23</v>
      </c>
      <c r="AF374" s="261">
        <v>10.029999999999999</v>
      </c>
      <c r="AG374" s="261">
        <v>9.74</v>
      </c>
    </row>
    <row r="375" spans="2:33" s="256" customFormat="1" x14ac:dyDescent="0.25">
      <c r="B375" s="234">
        <v>0.75</v>
      </c>
      <c r="C375" s="261" t="s">
        <v>282</v>
      </c>
      <c r="D375" s="261">
        <v>11.12</v>
      </c>
      <c r="E375" s="261">
        <v>11</v>
      </c>
      <c r="F375" s="261">
        <v>38.6</v>
      </c>
      <c r="G375" s="261" t="s">
        <v>254</v>
      </c>
      <c r="H375" s="261">
        <v>9.57</v>
      </c>
      <c r="I375" s="261">
        <v>8.8699999999999992</v>
      </c>
      <c r="J375" s="261">
        <v>9.5399999999999991</v>
      </c>
      <c r="K375" s="261">
        <v>8.89</v>
      </c>
      <c r="L375" s="261">
        <v>9.8000000000000007</v>
      </c>
      <c r="M375" s="261">
        <v>8.83</v>
      </c>
      <c r="N375" s="261">
        <v>8.7200000000000006</v>
      </c>
      <c r="O375" s="261">
        <v>8.61</v>
      </c>
      <c r="P375" s="261">
        <v>9.07</v>
      </c>
      <c r="Q375" s="261">
        <v>8.52</v>
      </c>
      <c r="R375" s="261">
        <v>9</v>
      </c>
      <c r="S375" s="261">
        <v>38.83</v>
      </c>
      <c r="T375" s="261">
        <v>53.11</v>
      </c>
      <c r="U375" s="261">
        <v>9.2899999999999991</v>
      </c>
      <c r="V375" s="261">
        <v>9.14</v>
      </c>
      <c r="W375" s="261">
        <v>9.01</v>
      </c>
      <c r="X375" s="261">
        <v>8.8000000000000007</v>
      </c>
      <c r="Y375" s="261">
        <v>10.23</v>
      </c>
      <c r="Z375" s="261">
        <v>10.51</v>
      </c>
      <c r="AA375" s="261">
        <v>585.99</v>
      </c>
      <c r="AB375" s="261">
        <v>23.42</v>
      </c>
      <c r="AC375" s="261">
        <v>11.43</v>
      </c>
      <c r="AD375" s="261">
        <v>10.52</v>
      </c>
      <c r="AE375" s="261">
        <v>10.16</v>
      </c>
      <c r="AF375" s="261">
        <v>10.33</v>
      </c>
      <c r="AG375" s="261">
        <v>9.89</v>
      </c>
    </row>
    <row r="376" spans="2:33" s="256" customFormat="1" x14ac:dyDescent="0.25">
      <c r="B376" s="234">
        <v>0.79166666666666663</v>
      </c>
      <c r="C376" s="261" t="s">
        <v>282</v>
      </c>
      <c r="D376" s="261">
        <v>11.21</v>
      </c>
      <c r="E376" s="261">
        <v>10.85</v>
      </c>
      <c r="F376" s="261">
        <v>10.6</v>
      </c>
      <c r="G376" s="261" t="s">
        <v>254</v>
      </c>
      <c r="H376" s="261">
        <v>8.82</v>
      </c>
      <c r="I376" s="261">
        <v>8.86</v>
      </c>
      <c r="J376" s="261">
        <v>9.83</v>
      </c>
      <c r="K376" s="261">
        <v>9.01</v>
      </c>
      <c r="L376" s="261">
        <v>9.15</v>
      </c>
      <c r="M376" s="261">
        <v>9.81</v>
      </c>
      <c r="N376" s="261">
        <v>8.8000000000000007</v>
      </c>
      <c r="O376" s="261">
        <v>8.84</v>
      </c>
      <c r="P376" s="261">
        <v>8.7200000000000006</v>
      </c>
      <c r="Q376" s="261">
        <v>8.52</v>
      </c>
      <c r="R376" s="261">
        <v>9.11</v>
      </c>
      <c r="S376" s="261">
        <v>55.42</v>
      </c>
      <c r="T376" s="261">
        <v>34.520000000000003</v>
      </c>
      <c r="U376" s="261">
        <v>9.41</v>
      </c>
      <c r="V376" s="261">
        <v>9.1300000000000008</v>
      </c>
      <c r="W376" s="261">
        <v>9.06</v>
      </c>
      <c r="X376" s="261">
        <v>725.63</v>
      </c>
      <c r="Y376" s="261">
        <v>10.14</v>
      </c>
      <c r="Z376" s="261">
        <v>10.36</v>
      </c>
      <c r="AA376" s="261">
        <v>561.07000000000005</v>
      </c>
      <c r="AB376" s="261">
        <v>142.78</v>
      </c>
      <c r="AC376" s="261">
        <v>12.24</v>
      </c>
      <c r="AD376" s="261">
        <v>12.57</v>
      </c>
      <c r="AE376" s="261">
        <v>9.9600000000000009</v>
      </c>
      <c r="AF376" s="261">
        <v>10.64</v>
      </c>
      <c r="AG376" s="261">
        <v>75.75</v>
      </c>
    </row>
    <row r="377" spans="2:33" s="256" customFormat="1" x14ac:dyDescent="0.25">
      <c r="B377" s="234">
        <v>0.83333333333333337</v>
      </c>
      <c r="C377" s="261" t="s">
        <v>282</v>
      </c>
      <c r="D377" s="261">
        <v>11.16</v>
      </c>
      <c r="E377" s="261">
        <v>10.69</v>
      </c>
      <c r="F377" s="261">
        <v>10.57</v>
      </c>
      <c r="G377" s="261">
        <v>9.69</v>
      </c>
      <c r="H377" s="261">
        <v>8.8000000000000007</v>
      </c>
      <c r="I377" s="261">
        <v>8.92</v>
      </c>
      <c r="J377" s="261">
        <v>9.65</v>
      </c>
      <c r="K377" s="261">
        <v>9.14</v>
      </c>
      <c r="L377" s="261">
        <v>9</v>
      </c>
      <c r="M377" s="261">
        <v>10.199999999999999</v>
      </c>
      <c r="N377" s="261">
        <v>8.75</v>
      </c>
      <c r="O377" s="261">
        <v>9.15</v>
      </c>
      <c r="P377" s="261">
        <v>8.65</v>
      </c>
      <c r="Q377" s="261">
        <v>8.9</v>
      </c>
      <c r="R377" s="261">
        <v>9</v>
      </c>
      <c r="S377" s="261">
        <v>55.91</v>
      </c>
      <c r="T377" s="261">
        <v>86.2</v>
      </c>
      <c r="U377" s="261">
        <v>9.42</v>
      </c>
      <c r="V377" s="261">
        <v>9.1199999999999992</v>
      </c>
      <c r="W377" s="261">
        <v>9.09</v>
      </c>
      <c r="X377" s="261">
        <v>821.8</v>
      </c>
      <c r="Y377" s="261">
        <v>76.22</v>
      </c>
      <c r="Z377" s="261">
        <v>10.29</v>
      </c>
      <c r="AA377" s="261">
        <v>489.61</v>
      </c>
      <c r="AB377" s="261">
        <v>163.93</v>
      </c>
      <c r="AC377" s="261">
        <v>13.43</v>
      </c>
      <c r="AD377" s="261">
        <v>12.92</v>
      </c>
      <c r="AE377" s="261">
        <v>9.84</v>
      </c>
      <c r="AF377" s="261">
        <v>10.44</v>
      </c>
      <c r="AG377" s="261">
        <v>93.43</v>
      </c>
    </row>
    <row r="378" spans="2:33" s="256" customFormat="1" x14ac:dyDescent="0.25">
      <c r="B378" s="234">
        <v>0.875</v>
      </c>
      <c r="C378" s="261" t="s">
        <v>282</v>
      </c>
      <c r="D378" s="261">
        <v>11.05</v>
      </c>
      <c r="E378" s="261">
        <v>13.69</v>
      </c>
      <c r="F378" s="261">
        <v>11.24</v>
      </c>
      <c r="G378" s="261">
        <v>9.26</v>
      </c>
      <c r="H378" s="261">
        <v>8.69</v>
      </c>
      <c r="I378" s="261">
        <v>39.130000000000003</v>
      </c>
      <c r="J378" s="261">
        <v>9.58</v>
      </c>
      <c r="K378" s="261">
        <v>9.3000000000000007</v>
      </c>
      <c r="L378" s="261">
        <v>9.2799999999999994</v>
      </c>
      <c r="M378" s="261">
        <v>12.67</v>
      </c>
      <c r="N378" s="261">
        <v>8.66</v>
      </c>
      <c r="O378" s="261">
        <v>9.1999999999999993</v>
      </c>
      <c r="P378" s="261">
        <v>8.65</v>
      </c>
      <c r="Q378" s="261">
        <v>9.01</v>
      </c>
      <c r="R378" s="261">
        <v>8.8000000000000007</v>
      </c>
      <c r="S378" s="261">
        <v>32.32</v>
      </c>
      <c r="T378" s="261">
        <v>85.25</v>
      </c>
      <c r="U378" s="261">
        <v>9.49</v>
      </c>
      <c r="V378" s="261">
        <v>9.1199999999999992</v>
      </c>
      <c r="W378" s="261">
        <v>9.3000000000000007</v>
      </c>
      <c r="X378" s="261">
        <v>822.47</v>
      </c>
      <c r="Y378" s="261">
        <v>347.54</v>
      </c>
      <c r="Z378" s="261">
        <v>10.220000000000001</v>
      </c>
      <c r="AA378" s="261">
        <v>101.89</v>
      </c>
      <c r="AB378" s="261">
        <v>308.51</v>
      </c>
      <c r="AC378" s="261">
        <v>12.34</v>
      </c>
      <c r="AD378" s="261">
        <v>12.03</v>
      </c>
      <c r="AE378" s="261">
        <v>9.7899999999999991</v>
      </c>
      <c r="AF378" s="261">
        <v>10.07</v>
      </c>
      <c r="AG378" s="261">
        <v>295.54000000000002</v>
      </c>
    </row>
    <row r="379" spans="2:33" s="256" customFormat="1" x14ac:dyDescent="0.25">
      <c r="B379" s="234">
        <v>0.91666666666666663</v>
      </c>
      <c r="C379" s="261" t="s">
        <v>282</v>
      </c>
      <c r="D379" s="261">
        <v>11.02</v>
      </c>
      <c r="E379" s="261">
        <v>13.94</v>
      </c>
      <c r="F379" s="261">
        <v>15.38</v>
      </c>
      <c r="G379" s="261">
        <v>9.34</v>
      </c>
      <c r="H379" s="261">
        <v>8.68</v>
      </c>
      <c r="I379" s="261">
        <v>193.65</v>
      </c>
      <c r="J379" s="261">
        <v>8.9600000000000009</v>
      </c>
      <c r="K379" s="261">
        <v>9.31</v>
      </c>
      <c r="L379" s="261">
        <v>9.56</v>
      </c>
      <c r="M379" s="261">
        <v>12.01</v>
      </c>
      <c r="N379" s="261">
        <v>8.7100000000000009</v>
      </c>
      <c r="O379" s="261">
        <v>9.15</v>
      </c>
      <c r="P379" s="261">
        <v>8.57</v>
      </c>
      <c r="Q379" s="261">
        <v>9.09</v>
      </c>
      <c r="R379" s="261">
        <v>8.73</v>
      </c>
      <c r="S379" s="261">
        <v>17.309999999999999</v>
      </c>
      <c r="T379" s="261">
        <v>61.68</v>
      </c>
      <c r="U379" s="261">
        <v>9.3699999999999992</v>
      </c>
      <c r="V379" s="261">
        <v>9.1</v>
      </c>
      <c r="W379" s="261">
        <v>9.35</v>
      </c>
      <c r="X379" s="261">
        <v>111.41</v>
      </c>
      <c r="Y379" s="261">
        <v>485.43</v>
      </c>
      <c r="Z379" s="261">
        <v>10.19</v>
      </c>
      <c r="AA379" s="261">
        <v>16.27</v>
      </c>
      <c r="AB379" s="261">
        <v>204.53</v>
      </c>
      <c r="AC379" s="261">
        <v>11.24</v>
      </c>
      <c r="AD379" s="261">
        <v>15.25</v>
      </c>
      <c r="AE379" s="261">
        <v>9.76</v>
      </c>
      <c r="AF379" s="261">
        <v>9.8000000000000007</v>
      </c>
      <c r="AG379" s="261">
        <v>297.74</v>
      </c>
    </row>
    <row r="380" spans="2:33" s="256" customFormat="1" x14ac:dyDescent="0.25">
      <c r="B380" s="234">
        <v>0.95833333333333337</v>
      </c>
      <c r="C380" s="261" t="s">
        <v>282</v>
      </c>
      <c r="D380" s="261">
        <v>10.96</v>
      </c>
      <c r="E380" s="261">
        <v>14.03</v>
      </c>
      <c r="F380" s="261">
        <v>16.760000000000002</v>
      </c>
      <c r="G380" s="261">
        <v>9.42</v>
      </c>
      <c r="H380" s="261">
        <v>8.7100000000000009</v>
      </c>
      <c r="I380" s="261">
        <v>224.41</v>
      </c>
      <c r="J380" s="261">
        <v>8.9</v>
      </c>
      <c r="K380" s="261">
        <v>10.25</v>
      </c>
      <c r="L380" s="261">
        <v>9.6300000000000008</v>
      </c>
      <c r="M380" s="261">
        <v>12.6</v>
      </c>
      <c r="N380" s="261">
        <v>8.68</v>
      </c>
      <c r="O380" s="261">
        <v>8.91</v>
      </c>
      <c r="P380" s="261">
        <v>8.56</v>
      </c>
      <c r="Q380" s="261">
        <v>8.94</v>
      </c>
      <c r="R380" s="261">
        <v>10.75</v>
      </c>
      <c r="S380" s="261">
        <v>19.920000000000002</v>
      </c>
      <c r="T380" s="261">
        <v>10</v>
      </c>
      <c r="U380" s="261">
        <v>9.1999999999999993</v>
      </c>
      <c r="V380" s="261">
        <v>9.0500000000000007</v>
      </c>
      <c r="W380" s="261">
        <v>9.35</v>
      </c>
      <c r="X380" s="261">
        <v>24.23</v>
      </c>
      <c r="Y380" s="261">
        <v>420.5</v>
      </c>
      <c r="Z380" s="261">
        <v>11.22</v>
      </c>
      <c r="AA380" s="261">
        <v>12.09</v>
      </c>
      <c r="AB380" s="261">
        <v>193.28</v>
      </c>
      <c r="AC380" s="261">
        <v>10.36</v>
      </c>
      <c r="AD380" s="261">
        <v>25.28</v>
      </c>
      <c r="AE380" s="261">
        <v>9.67</v>
      </c>
      <c r="AF380" s="261">
        <v>9.94</v>
      </c>
      <c r="AG380" s="261">
        <v>281.24</v>
      </c>
    </row>
    <row r="381" spans="2:33" s="257" customFormat="1" ht="18" customHeight="1" x14ac:dyDescent="0.3">
      <c r="B381" s="270"/>
      <c r="C381" s="427" t="s">
        <v>215</v>
      </c>
      <c r="D381" s="427"/>
      <c r="E381" s="427"/>
      <c r="F381" s="427"/>
      <c r="G381" s="427"/>
      <c r="H381" s="427"/>
      <c r="I381" s="427"/>
      <c r="J381" s="427"/>
      <c r="K381" s="427"/>
      <c r="L381" s="427"/>
      <c r="M381" s="427"/>
      <c r="N381" s="427"/>
      <c r="O381" s="259"/>
      <c r="P381" s="259"/>
      <c r="Q381" s="259"/>
      <c r="R381" s="259"/>
      <c r="S381" s="259"/>
      <c r="T381" s="259"/>
      <c r="U381" s="259"/>
      <c r="V381" s="259"/>
      <c r="W381" s="259"/>
      <c r="X381" s="259"/>
      <c r="Y381" s="259"/>
      <c r="Z381" s="259"/>
      <c r="AA381" s="259"/>
      <c r="AB381" s="259"/>
      <c r="AC381" s="259"/>
      <c r="AD381" s="259"/>
      <c r="AE381" s="259"/>
      <c r="AF381" s="259"/>
    </row>
    <row r="382" spans="2:33" s="245" customFormat="1" ht="13.5" customHeight="1" x14ac:dyDescent="0.3">
      <c r="B382" s="260" t="s">
        <v>214</v>
      </c>
      <c r="C382" s="176"/>
      <c r="D382" s="176"/>
      <c r="E382" s="176"/>
      <c r="F382" s="176"/>
      <c r="G382" s="176"/>
      <c r="H382" s="176"/>
      <c r="I382" s="176"/>
      <c r="J382" s="176"/>
      <c r="K382" s="176"/>
      <c r="L382" s="259"/>
      <c r="M382" s="259"/>
      <c r="N382" s="259"/>
      <c r="O382" s="259"/>
      <c r="P382" s="259"/>
      <c r="Q382" s="259"/>
      <c r="R382" s="259"/>
      <c r="S382" s="259"/>
      <c r="T382" s="259"/>
      <c r="U382" s="259"/>
      <c r="V382" s="259"/>
      <c r="W382" s="259"/>
      <c r="X382" s="259"/>
      <c r="Y382" s="259"/>
      <c r="Z382" s="259"/>
      <c r="AA382" s="259"/>
      <c r="AB382" s="259"/>
      <c r="AC382" s="259"/>
      <c r="AD382" s="259"/>
      <c r="AE382" s="259"/>
      <c r="AF382" s="259"/>
    </row>
    <row r="383" spans="2:33" s="245" customFormat="1" ht="13.5" customHeight="1" x14ac:dyDescent="0.3">
      <c r="B383" s="265" t="s">
        <v>283</v>
      </c>
      <c r="C383" s="176"/>
      <c r="D383" s="176"/>
      <c r="E383" s="176"/>
      <c r="F383" s="176"/>
      <c r="G383" s="176"/>
      <c r="H383" s="176"/>
      <c r="I383" s="176"/>
      <c r="J383" s="176"/>
      <c r="K383" s="176"/>
      <c r="L383" s="259"/>
      <c r="M383" s="259"/>
      <c r="N383" s="259"/>
      <c r="O383" s="259"/>
      <c r="P383" s="259"/>
      <c r="Q383" s="259"/>
      <c r="R383" s="259"/>
      <c r="S383" s="259"/>
      <c r="T383" s="259"/>
      <c r="U383" s="259"/>
      <c r="V383" s="259"/>
      <c r="W383" s="259"/>
      <c r="X383" s="259"/>
      <c r="Y383" s="259"/>
      <c r="Z383" s="259"/>
      <c r="AA383" s="259"/>
      <c r="AB383" s="259"/>
      <c r="AC383" s="259"/>
      <c r="AD383" s="259"/>
      <c r="AE383" s="259"/>
      <c r="AF383" s="259"/>
    </row>
    <row r="384" spans="2:33" s="245" customFormat="1" ht="13.5" customHeight="1" x14ac:dyDescent="0.3">
      <c r="B384" s="262" t="s">
        <v>287</v>
      </c>
      <c r="C384" s="176"/>
      <c r="D384" s="176"/>
      <c r="E384" s="176"/>
      <c r="F384" s="176"/>
      <c r="G384" s="176"/>
      <c r="H384" s="176"/>
      <c r="I384" s="176"/>
      <c r="J384" s="176"/>
      <c r="K384" s="176"/>
      <c r="L384" s="259"/>
      <c r="M384" s="259"/>
      <c r="N384" s="259"/>
      <c r="O384" s="259"/>
      <c r="P384" s="259"/>
      <c r="Q384" s="259"/>
      <c r="R384" s="259"/>
      <c r="S384" s="259"/>
      <c r="T384" s="259"/>
      <c r="U384" s="259"/>
      <c r="V384" s="259"/>
      <c r="W384" s="259"/>
      <c r="X384" s="259"/>
      <c r="Y384" s="259"/>
      <c r="Z384" s="259"/>
      <c r="AA384" s="259"/>
      <c r="AB384" s="259"/>
      <c r="AC384" s="259"/>
      <c r="AD384" s="259"/>
      <c r="AE384" s="259"/>
      <c r="AF384" s="259"/>
    </row>
    <row r="385" spans="2:32" s="245" customFormat="1" ht="13.5" customHeight="1" x14ac:dyDescent="0.3">
      <c r="B385" s="265" t="s">
        <v>286</v>
      </c>
      <c r="C385" s="176"/>
      <c r="D385" s="176"/>
      <c r="E385" s="176"/>
      <c r="F385" s="176"/>
      <c r="G385" s="176"/>
      <c r="H385" s="176"/>
      <c r="I385" s="176"/>
      <c r="J385" s="176"/>
      <c r="K385" s="176"/>
      <c r="L385" s="259"/>
      <c r="M385" s="259"/>
      <c r="N385" s="259"/>
      <c r="O385" s="259"/>
      <c r="P385" s="259"/>
      <c r="Q385" s="259"/>
      <c r="R385" s="259"/>
      <c r="S385" s="259"/>
      <c r="T385" s="259"/>
      <c r="U385" s="259"/>
      <c r="V385" s="259"/>
      <c r="W385" s="259"/>
      <c r="X385" s="259"/>
      <c r="Y385" s="259"/>
      <c r="Z385" s="259"/>
      <c r="AA385" s="259"/>
      <c r="AB385" s="259"/>
      <c r="AC385" s="259"/>
      <c r="AD385" s="259"/>
      <c r="AE385" s="259"/>
      <c r="AF385" s="259"/>
    </row>
    <row r="386" spans="2:32" s="245" customFormat="1" x14ac:dyDescent="0.3">
      <c r="B386" s="259"/>
    </row>
  </sheetData>
  <mergeCells count="37">
    <mergeCell ref="B348:E350"/>
    <mergeCell ref="F348:AF350"/>
    <mergeCell ref="F352:AF352"/>
    <mergeCell ref="C381:N381"/>
    <mergeCell ref="C302:N302"/>
    <mergeCell ref="B308:E310"/>
    <mergeCell ref="F308:AF310"/>
    <mergeCell ref="F312:AF312"/>
    <mergeCell ref="C341:N341"/>
    <mergeCell ref="F234:AG234"/>
    <mergeCell ref="C263:N263"/>
    <mergeCell ref="B269:E271"/>
    <mergeCell ref="F269:AG271"/>
    <mergeCell ref="F273:AG273"/>
    <mergeCell ref="F159:AG159"/>
    <mergeCell ref="B194:E196"/>
    <mergeCell ref="F194:AF196"/>
    <mergeCell ref="F198:AF198"/>
    <mergeCell ref="B230:E232"/>
    <mergeCell ref="F230:AG232"/>
    <mergeCell ref="C112:N112"/>
    <mergeCell ref="B119:E121"/>
    <mergeCell ref="F119:AF121"/>
    <mergeCell ref="F123:AF123"/>
    <mergeCell ref="B155:E157"/>
    <mergeCell ref="F155:AG157"/>
    <mergeCell ref="F45:AE45"/>
    <mergeCell ref="C74:N74"/>
    <mergeCell ref="B79:E81"/>
    <mergeCell ref="F79:AG81"/>
    <mergeCell ref="F83:AG83"/>
    <mergeCell ref="B2:E4"/>
    <mergeCell ref="F2:AG4"/>
    <mergeCell ref="F6:AG6"/>
    <mergeCell ref="C35:N35"/>
    <mergeCell ref="B41:E43"/>
    <mergeCell ref="F41:AE43"/>
  </mergeCells>
  <conditionalFormatting sqref="C50:AE56 C67:AE73 C57:K63 M57:AE61 M62:S63 C64:S66 U65:AE66 U62:U64 W62:AE64">
    <cfRule type="cellIs" dxfId="96" priority="95" operator="greaterThanOrEqual">
      <formula>2500</formula>
    </cfRule>
    <cfRule type="cellIs" dxfId="95" priority="96" operator="greaterThanOrEqual">
      <formula>1500</formula>
    </cfRule>
    <cfRule type="cellIs" dxfId="94" priority="97" operator="greaterThanOrEqual">
      <formula>500</formula>
    </cfRule>
  </conditionalFormatting>
  <conditionalFormatting sqref="C90:AG94 C110:AG111 C95:K98 M95:AG99 M100:S101 U103:AG104 U100:U102 W100:AG101 H102:S104 H99:K101 C99:F108 H105:L108 C109:L109 C88:T89 V88:AG89 X102:AG102 N105:AG108 N109:V109 X109:AG109">
    <cfRule type="cellIs" dxfId="93" priority="92" operator="greaterThanOrEqual">
      <formula>2500</formula>
    </cfRule>
    <cfRule type="cellIs" dxfId="92" priority="93" operator="greaterThanOrEqual">
      <formula>1500</formula>
    </cfRule>
    <cfRule type="cellIs" dxfId="91" priority="94" operator="greaterThanOrEqual">
      <formula>500</formula>
    </cfRule>
  </conditionalFormatting>
  <conditionalFormatting sqref="G99:G108">
    <cfRule type="cellIs" dxfId="90" priority="89" operator="greaterThanOrEqual">
      <formula>2500</formula>
    </cfRule>
    <cfRule type="cellIs" dxfId="89" priority="90" operator="greaterThanOrEqual">
      <formula>1500</formula>
    </cfRule>
    <cfRule type="cellIs" dxfId="88" priority="91" operator="greaterThanOrEqual">
      <formula>500</formula>
    </cfRule>
  </conditionalFormatting>
  <conditionalFormatting sqref="M105:M109">
    <cfRule type="cellIs" dxfId="87" priority="86" operator="greaterThanOrEqual">
      <formula>2500</formula>
    </cfRule>
    <cfRule type="cellIs" dxfId="86" priority="87" operator="greaterThanOrEqual">
      <formula>1500</formula>
    </cfRule>
    <cfRule type="cellIs" dxfId="85" priority="88" operator="greaterThanOrEqual">
      <formula>500</formula>
    </cfRule>
  </conditionalFormatting>
  <conditionalFormatting sqref="U88:U89">
    <cfRule type="cellIs" dxfId="84" priority="83" operator="greaterThanOrEqual">
      <formula>2500</formula>
    </cfRule>
    <cfRule type="cellIs" dxfId="83" priority="84" operator="greaterThanOrEqual">
      <formula>1500</formula>
    </cfRule>
    <cfRule type="cellIs" dxfId="82" priority="85" operator="greaterThanOrEqual">
      <formula>500</formula>
    </cfRule>
  </conditionalFormatting>
  <conditionalFormatting sqref="W102">
    <cfRule type="cellIs" dxfId="81" priority="80" operator="greaterThanOrEqual">
      <formula>2500</formula>
    </cfRule>
    <cfRule type="cellIs" dxfId="80" priority="81" operator="greaterThanOrEqual">
      <formula>1500</formula>
    </cfRule>
    <cfRule type="cellIs" dxfId="79" priority="82" operator="greaterThanOrEqual">
      <formula>500</formula>
    </cfRule>
  </conditionalFormatting>
  <conditionalFormatting sqref="W109">
    <cfRule type="cellIs" dxfId="78" priority="77" operator="greaterThanOrEqual">
      <formula>2500</formula>
    </cfRule>
    <cfRule type="cellIs" dxfId="77" priority="78" operator="greaterThanOrEqual">
      <formula>1500</formula>
    </cfRule>
    <cfRule type="cellIs" dxfId="76" priority="79" operator="greaterThanOrEqual">
      <formula>500</formula>
    </cfRule>
  </conditionalFormatting>
  <conditionalFormatting sqref="C88:AG111">
    <cfRule type="containsText" dxfId="75" priority="71" operator="containsText" text="ID">
      <formula>NOT(ISERROR(SEARCH("ID",C88)))</formula>
    </cfRule>
    <cfRule type="containsText" dxfId="74" priority="72" operator="containsText" text="IM">
      <formula>NOT(ISERROR(SEARCH("IM",C88)))</formula>
    </cfRule>
    <cfRule type="containsText" dxfId="73" priority="76" operator="containsText" text="IE">
      <formula>NOT(ISERROR(SEARCH("IE",C88)))</formula>
    </cfRule>
  </conditionalFormatting>
  <conditionalFormatting sqref="G99:G108">
    <cfRule type="cellIs" dxfId="72" priority="73" operator="greaterThanOrEqual">
      <formula>2500</formula>
    </cfRule>
    <cfRule type="cellIs" dxfId="71" priority="74" operator="greaterThanOrEqual">
      <formula>1500</formula>
    </cfRule>
    <cfRule type="cellIs" dxfId="70" priority="75" operator="greaterThanOrEqual">
      <formula>500</formula>
    </cfRule>
  </conditionalFormatting>
  <conditionalFormatting sqref="C130:AF134 C150:AF151 C135:K138 M135:AF139 U143:AF144 U140:U142 W140:AF141 H142:S144 H139:K141 C139:F148 H145:L148 C149:L149 C128:T129 V128:AF129 X142:AF142 N145:AF148 N149:V149 X149:AF149 M140:S141">
    <cfRule type="cellIs" dxfId="69" priority="68" operator="greaterThanOrEqual">
      <formula>2500</formula>
    </cfRule>
    <cfRule type="cellIs" dxfId="68" priority="69" operator="greaterThanOrEqual">
      <formula>1500</formula>
    </cfRule>
    <cfRule type="cellIs" dxfId="67" priority="70" operator="greaterThanOrEqual">
      <formula>500</formula>
    </cfRule>
  </conditionalFormatting>
  <conditionalFormatting sqref="G139:G148">
    <cfRule type="cellIs" dxfId="66" priority="65" operator="greaterThanOrEqual">
      <formula>2500</formula>
    </cfRule>
    <cfRule type="cellIs" dxfId="65" priority="66" operator="greaterThanOrEqual">
      <formula>1500</formula>
    </cfRule>
    <cfRule type="cellIs" dxfId="64" priority="67" operator="greaterThanOrEqual">
      <formula>500</formula>
    </cfRule>
  </conditionalFormatting>
  <conditionalFormatting sqref="M145:M149">
    <cfRule type="cellIs" dxfId="63" priority="62" operator="greaterThanOrEqual">
      <formula>2500</formula>
    </cfRule>
    <cfRule type="cellIs" dxfId="62" priority="63" operator="greaterThanOrEqual">
      <formula>1500</formula>
    </cfRule>
    <cfRule type="cellIs" dxfId="61" priority="64" operator="greaterThanOrEqual">
      <formula>500</formula>
    </cfRule>
  </conditionalFormatting>
  <conditionalFormatting sqref="U128:U129">
    <cfRule type="cellIs" dxfId="60" priority="59" operator="greaterThanOrEqual">
      <formula>2500</formula>
    </cfRule>
    <cfRule type="cellIs" dxfId="59" priority="60" operator="greaterThanOrEqual">
      <formula>1500</formula>
    </cfRule>
    <cfRule type="cellIs" dxfId="58" priority="61" operator="greaterThanOrEqual">
      <formula>500</formula>
    </cfRule>
  </conditionalFormatting>
  <conditionalFormatting sqref="W142">
    <cfRule type="cellIs" dxfId="57" priority="56" operator="greaterThanOrEqual">
      <formula>2500</formula>
    </cfRule>
    <cfRule type="cellIs" dxfId="56" priority="57" operator="greaterThanOrEqual">
      <formula>1500</formula>
    </cfRule>
    <cfRule type="cellIs" dxfId="55" priority="58" operator="greaterThanOrEqual">
      <formula>500</formula>
    </cfRule>
  </conditionalFormatting>
  <conditionalFormatting sqref="W149">
    <cfRule type="cellIs" dxfId="54" priority="53" operator="greaterThanOrEqual">
      <formula>2500</formula>
    </cfRule>
    <cfRule type="cellIs" dxfId="53" priority="54" operator="greaterThanOrEqual">
      <formula>1500</formula>
    </cfRule>
    <cfRule type="cellIs" dxfId="52" priority="55" operator="greaterThanOrEqual">
      <formula>500</formula>
    </cfRule>
  </conditionalFormatting>
  <conditionalFormatting sqref="C128:AF151">
    <cfRule type="containsText" dxfId="51" priority="47" operator="containsText" text="ID">
      <formula>NOT(ISERROR(SEARCH("ID",C128)))</formula>
    </cfRule>
    <cfRule type="containsText" dxfId="50" priority="48" operator="containsText" text="IM">
      <formula>NOT(ISERROR(SEARCH("IM",C128)))</formula>
    </cfRule>
    <cfRule type="containsText" dxfId="49" priority="52" operator="containsText" text="IE">
      <formula>NOT(ISERROR(SEARCH("IE",C128)))</formula>
    </cfRule>
  </conditionalFormatting>
  <conditionalFormatting sqref="G139:G148">
    <cfRule type="cellIs" dxfId="48" priority="49" operator="greaterThanOrEqual">
      <formula>2500</formula>
    </cfRule>
    <cfRule type="cellIs" dxfId="47" priority="50" operator="greaterThanOrEqual">
      <formula>1500</formula>
    </cfRule>
    <cfRule type="cellIs" dxfId="46" priority="51" operator="greaterThanOrEqual">
      <formula>500</formula>
    </cfRule>
  </conditionalFormatting>
  <conditionalFormatting sqref="AB250:AB251">
    <cfRule type="cellIs" dxfId="45" priority="44" operator="greaterThanOrEqual">
      <formula>2500</formula>
    </cfRule>
    <cfRule type="cellIs" dxfId="44" priority="45" operator="greaterThanOrEqual">
      <formula>1500</formula>
    </cfRule>
    <cfRule type="cellIs" dxfId="43" priority="46" operator="greaterThanOrEqual">
      <formula>500</formula>
    </cfRule>
  </conditionalFormatting>
  <conditionalFormatting sqref="C278:AG301">
    <cfRule type="containsText" dxfId="42" priority="39" operator="containsText" text="VF">
      <formula>NOT(ISERROR(SEARCH("VF",C278)))</formula>
    </cfRule>
    <cfRule type="containsText" dxfId="41" priority="40" operator="containsText" text="ID">
      <formula>NOT(ISERROR(SEARCH("ID",C278)))</formula>
    </cfRule>
    <cfRule type="cellIs" dxfId="40" priority="41" operator="greaterThanOrEqual">
      <formula>2500</formula>
    </cfRule>
    <cfRule type="cellIs" dxfId="39" priority="42" operator="greaterThanOrEqual">
      <formula>1500</formula>
    </cfRule>
    <cfRule type="cellIs" dxfId="38" priority="43" operator="greaterThanOrEqual">
      <formula>500</formula>
    </cfRule>
  </conditionalFormatting>
  <conditionalFormatting sqref="C317:AF340">
    <cfRule type="cellIs" dxfId="37" priority="33" operator="equal">
      <formula>"MA"</formula>
    </cfRule>
    <cfRule type="containsText" dxfId="36" priority="34" operator="containsText" text="VF">
      <formula>NOT(ISERROR(SEARCH("VF",C317)))</formula>
    </cfRule>
    <cfRule type="containsText" dxfId="35" priority="35" operator="containsText" text="ID">
      <formula>NOT(ISERROR(SEARCH("ID",C317)))</formula>
    </cfRule>
    <cfRule type="cellIs" dxfId="34" priority="36" operator="greaterThanOrEqual">
      <formula>2500</formula>
    </cfRule>
    <cfRule type="cellIs" dxfId="33" priority="37" operator="greaterThanOrEqual">
      <formula>1500</formula>
    </cfRule>
    <cfRule type="cellIs" dxfId="32" priority="38" operator="greaterThanOrEqual">
      <formula>500</formula>
    </cfRule>
  </conditionalFormatting>
  <conditionalFormatting sqref="C357:AG380">
    <cfRule type="containsText" dxfId="31" priority="26" operator="containsText" text="CA">
      <formula>NOT(ISERROR(SEARCH("CA",C357)))</formula>
    </cfRule>
    <cfRule type="cellIs" dxfId="30" priority="27" operator="equal">
      <formula>"MA"</formula>
    </cfRule>
    <cfRule type="containsText" dxfId="29" priority="28" operator="containsText" text="VF">
      <formula>NOT(ISERROR(SEARCH("VF",C357)))</formula>
    </cfRule>
    <cfRule type="containsText" dxfId="28" priority="29" operator="containsText" text="ID">
      <formula>NOT(ISERROR(SEARCH("ID",C357)))</formula>
    </cfRule>
    <cfRule type="cellIs" dxfId="27" priority="30" operator="greaterThanOrEqual">
      <formula>2500</formula>
    </cfRule>
    <cfRule type="cellIs" dxfId="26" priority="31" operator="greaterThanOrEqual">
      <formula>1500</formula>
    </cfRule>
    <cfRule type="cellIs" dxfId="25" priority="32" operator="greaterThanOrEqual">
      <formula>500</formula>
    </cfRule>
  </conditionalFormatting>
  <conditionalFormatting sqref="C13:AG17 C33:AG34 C18:K21 M18:AG22 M23:S24 U26:AG27 U23:U25 W23:AG24 H25:S27 H22:K24 C22:F31 H28:L31 C32:L32 C11:T12 V11:AG12 X25:AG25 N28:AG31 N32:V32 X32:AG32">
    <cfRule type="cellIs" dxfId="24" priority="23" operator="greaterThanOrEqual">
      <formula>2500</formula>
    </cfRule>
    <cfRule type="cellIs" dxfId="23" priority="24" operator="greaterThanOrEqual">
      <formula>1500</formula>
    </cfRule>
    <cfRule type="cellIs" dxfId="22" priority="25" operator="greaterThanOrEqual">
      <formula>500</formula>
    </cfRule>
  </conditionalFormatting>
  <conditionalFormatting sqref="G22:G31">
    <cfRule type="cellIs" dxfId="21" priority="20" operator="greaterThanOrEqual">
      <formula>2500</formula>
    </cfRule>
    <cfRule type="cellIs" dxfId="20" priority="21" operator="greaterThanOrEqual">
      <formula>1500</formula>
    </cfRule>
    <cfRule type="cellIs" dxfId="19" priority="22" operator="greaterThanOrEqual">
      <formula>500</formula>
    </cfRule>
  </conditionalFormatting>
  <conditionalFormatting sqref="M28:M32">
    <cfRule type="cellIs" dxfId="18" priority="17" operator="greaterThanOrEqual">
      <formula>2500</formula>
    </cfRule>
    <cfRule type="cellIs" dxfId="17" priority="18" operator="greaterThanOrEqual">
      <formula>1500</formula>
    </cfRule>
    <cfRule type="cellIs" dxfId="16" priority="19" operator="greaterThanOrEqual">
      <formula>500</formula>
    </cfRule>
  </conditionalFormatting>
  <conditionalFormatting sqref="U11:U12">
    <cfRule type="cellIs" dxfId="15" priority="14" operator="greaterThanOrEqual">
      <formula>2500</formula>
    </cfRule>
    <cfRule type="cellIs" dxfId="14" priority="15" operator="greaterThanOrEqual">
      <formula>1500</formula>
    </cfRule>
    <cfRule type="cellIs" dxfId="13" priority="16" operator="greaterThanOrEqual">
      <formula>500</formula>
    </cfRule>
  </conditionalFormatting>
  <conditionalFormatting sqref="W25">
    <cfRule type="cellIs" dxfId="12" priority="11" operator="greaterThanOrEqual">
      <formula>2500</formula>
    </cfRule>
    <cfRule type="cellIs" dxfId="11" priority="12" operator="greaterThanOrEqual">
      <formula>1500</formula>
    </cfRule>
    <cfRule type="cellIs" dxfId="10" priority="13" operator="greaterThanOrEqual">
      <formula>500</formula>
    </cfRule>
  </conditionalFormatting>
  <conditionalFormatting sqref="W32">
    <cfRule type="cellIs" dxfId="9" priority="8" operator="greaterThanOrEqual">
      <formula>2500</formula>
    </cfRule>
    <cfRule type="cellIs" dxfId="8" priority="9" operator="greaterThanOrEqual">
      <formula>1500</formula>
    </cfRule>
    <cfRule type="cellIs" dxfId="7" priority="10" operator="greaterThanOrEqual">
      <formula>500</formula>
    </cfRule>
  </conditionalFormatting>
  <conditionalFormatting sqref="C11:AG34">
    <cfRule type="containsText" dxfId="6" priority="1" operator="containsText" text="ND">
      <formula>NOT(ISERROR(SEARCH("ND",C11)))</formula>
    </cfRule>
    <cfRule type="containsText" dxfId="5" priority="2" operator="containsText" text="ID">
      <formula>NOT(ISERROR(SEARCH("ID",C11)))</formula>
    </cfRule>
    <cfRule type="containsText" dxfId="4" priority="3" operator="containsText" text="IM">
      <formula>NOT(ISERROR(SEARCH("IM",C11)))</formula>
    </cfRule>
    <cfRule type="containsText" dxfId="3" priority="7" operator="containsText" text="IE">
      <formula>NOT(ISERROR(SEARCH("IE",C11)))</formula>
    </cfRule>
  </conditionalFormatting>
  <conditionalFormatting sqref="G22:G31">
    <cfRule type="cellIs" dxfId="2" priority="4" operator="greaterThanOrEqual">
      <formula>2500</formula>
    </cfRule>
    <cfRule type="cellIs" dxfId="1" priority="5" operator="greaterThanOrEqual">
      <formula>1500</formula>
    </cfRule>
    <cfRule type="cellIs" dxfId="0" priority="6" operator="greaterThanOrEqual">
      <formula>500</formula>
    </cfRule>
  </conditionalFormatting>
  <printOptions horizontalCentered="1" verticalCentered="1"/>
  <pageMargins left="0" right="0" top="0.74803149606299213" bottom="0.74803149606299213" header="0.31496062992125984" footer="0.31496062992125984"/>
  <pageSetup paperSize="9" scale="69" orientation="landscape" r:id="rId1"/>
  <rowBreaks count="9" manualBreakCount="9">
    <brk id="39" max="33" man="1"/>
    <brk id="77" max="33" man="1"/>
    <brk id="117" max="33" man="1"/>
    <brk id="153" max="33" man="1"/>
    <brk id="192" max="33" man="1"/>
    <brk id="228" max="33" man="1"/>
    <brk id="267" max="33" man="1"/>
    <brk id="306" max="33" man="1"/>
    <brk id="346" max="3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7344"/>
  <sheetViews>
    <sheetView showGridLines="0" view="pageBreakPreview" zoomScale="80" zoomScaleNormal="85" zoomScaleSheetLayoutView="80" workbookViewId="0">
      <selection activeCell="C5" sqref="C5"/>
    </sheetView>
  </sheetViews>
  <sheetFormatPr baseColWidth="10" defaultColWidth="11.5546875" defaultRowHeight="13.2" x14ac:dyDescent="0.25"/>
  <cols>
    <col min="1" max="1" width="4.109375" style="189" bestFit="1" customWidth="1"/>
    <col min="2" max="2" width="25.33203125" style="175" customWidth="1"/>
    <col min="3" max="3" width="14.33203125" style="176" customWidth="1"/>
    <col min="4" max="4" width="11.6640625" style="176" customWidth="1"/>
    <col min="5" max="5" width="12.33203125" style="176" customWidth="1"/>
    <col min="6" max="6" width="10.6640625" style="176" customWidth="1"/>
    <col min="7" max="7" width="13.33203125" style="177" customWidth="1"/>
    <col min="8" max="8" width="12.109375" style="177" customWidth="1"/>
    <col min="9" max="9" width="3.109375" style="178" customWidth="1"/>
    <col min="10" max="10" width="15.44140625" customWidth="1"/>
    <col min="12" max="13" width="11.5546875" style="179"/>
    <col min="14" max="15" width="11.5546875" style="179" customWidth="1"/>
    <col min="16" max="16384" width="11.5546875" style="179"/>
  </cols>
  <sheetData>
    <row r="1" spans="1:11" ht="19.649999999999999" customHeight="1" x14ac:dyDescent="0.25"/>
    <row r="2" spans="1:11" ht="16.5" customHeight="1" x14ac:dyDescent="0.25">
      <c r="B2" s="430"/>
      <c r="C2" s="433" t="s">
        <v>356</v>
      </c>
      <c r="D2" s="434"/>
      <c r="E2" s="434"/>
      <c r="F2" s="434"/>
      <c r="G2" s="434"/>
      <c r="H2" s="435"/>
      <c r="I2" s="180"/>
    </row>
    <row r="3" spans="1:11" ht="15" customHeight="1" x14ac:dyDescent="0.25">
      <c r="B3" s="431"/>
      <c r="C3" s="436"/>
      <c r="D3" s="437"/>
      <c r="E3" s="437"/>
      <c r="F3" s="437"/>
      <c r="G3" s="437"/>
      <c r="H3" s="438"/>
      <c r="I3" s="180"/>
    </row>
    <row r="4" spans="1:11" ht="15" customHeight="1" x14ac:dyDescent="0.25">
      <c r="B4" s="432"/>
      <c r="C4" s="439"/>
      <c r="D4" s="440"/>
      <c r="E4" s="440"/>
      <c r="F4" s="440"/>
      <c r="G4" s="440"/>
      <c r="H4" s="441"/>
      <c r="I4" s="180"/>
    </row>
    <row r="5" spans="1:11" ht="11.25" customHeight="1" x14ac:dyDescent="0.3">
      <c r="B5" s="181"/>
      <c r="C5" s="181"/>
      <c r="D5" s="181"/>
      <c r="E5" s="181"/>
      <c r="F5" s="181"/>
      <c r="G5" s="181"/>
      <c r="H5" s="181"/>
      <c r="I5" s="182"/>
    </row>
    <row r="6" spans="1:11" s="185" customFormat="1" ht="30" customHeight="1" x14ac:dyDescent="0.25">
      <c r="A6" s="282"/>
      <c r="B6" s="183" t="s">
        <v>171</v>
      </c>
      <c r="C6" s="443" t="s">
        <v>288</v>
      </c>
      <c r="D6" s="443"/>
      <c r="E6" s="443"/>
      <c r="F6" s="443"/>
      <c r="G6" s="443"/>
      <c r="H6" s="443"/>
      <c r="I6" s="184"/>
      <c r="J6"/>
      <c r="K6"/>
    </row>
    <row r="7" spans="1:11" s="185" customFormat="1" ht="6.75" customHeight="1" x14ac:dyDescent="0.3">
      <c r="A7" s="282"/>
      <c r="B7" s="181"/>
      <c r="C7" s="181"/>
      <c r="D7" s="181"/>
      <c r="E7" s="181"/>
      <c r="F7" s="181"/>
      <c r="G7" s="181"/>
      <c r="H7" s="181"/>
      <c r="I7" s="182"/>
      <c r="J7"/>
      <c r="K7"/>
    </row>
    <row r="8" spans="1:11" s="185" customFormat="1" ht="37.200000000000003" customHeight="1" x14ac:dyDescent="0.25">
      <c r="A8" s="282"/>
      <c r="B8" s="168" t="s">
        <v>174</v>
      </c>
      <c r="C8" s="172" t="str">
        <f>+'4.1-4.10'!F8</f>
        <v>CA-CC-01</v>
      </c>
      <c r="D8" s="136"/>
      <c r="E8" s="183" t="s">
        <v>243</v>
      </c>
      <c r="F8" s="242"/>
      <c r="G8" s="444" t="s">
        <v>289</v>
      </c>
      <c r="H8" s="444"/>
      <c r="I8" s="186"/>
      <c r="J8"/>
      <c r="K8"/>
    </row>
    <row r="9" spans="1:11" s="185" customFormat="1" ht="8.25" customHeight="1" x14ac:dyDescent="0.3">
      <c r="A9" s="282"/>
      <c r="B9" s="181"/>
      <c r="C9" s="181"/>
      <c r="D9" s="181"/>
      <c r="E9" s="181"/>
      <c r="F9" s="181"/>
      <c r="G9" s="181"/>
      <c r="H9" s="181"/>
      <c r="I9" s="182"/>
      <c r="J9"/>
      <c r="K9"/>
    </row>
    <row r="10" spans="1:11" s="185" customFormat="1" ht="15.75" customHeight="1" x14ac:dyDescent="0.25">
      <c r="A10" s="282"/>
      <c r="B10" s="442" t="s">
        <v>172</v>
      </c>
      <c r="C10" s="442"/>
      <c r="D10" s="442"/>
      <c r="E10" s="442"/>
      <c r="F10" s="442"/>
      <c r="G10" s="442"/>
      <c r="H10" s="442"/>
      <c r="I10" s="197"/>
      <c r="J10"/>
      <c r="K10"/>
    </row>
    <row r="11" spans="1:11" s="185" customFormat="1" ht="8.25" customHeight="1" x14ac:dyDescent="0.3">
      <c r="A11" s="282"/>
      <c r="B11" s="181"/>
      <c r="C11" s="181"/>
      <c r="D11" s="181"/>
      <c r="E11" s="181"/>
      <c r="F11" s="181"/>
      <c r="G11" s="181"/>
      <c r="H11" s="181"/>
      <c r="I11" s="182"/>
      <c r="J11"/>
      <c r="K11"/>
    </row>
    <row r="12" spans="1:11" ht="15.75" customHeight="1" x14ac:dyDescent="0.25">
      <c r="B12" s="168" t="s">
        <v>33</v>
      </c>
      <c r="C12" s="136" t="s">
        <v>218</v>
      </c>
      <c r="D12" s="136"/>
      <c r="E12" s="136"/>
      <c r="F12" s="183" t="s">
        <v>8</v>
      </c>
      <c r="G12" s="221" t="s">
        <v>219</v>
      </c>
      <c r="H12" s="187"/>
      <c r="I12" s="188"/>
    </row>
    <row r="13" spans="1:11" ht="7.5" customHeight="1" x14ac:dyDescent="0.3">
      <c r="B13" s="181"/>
      <c r="C13" s="181"/>
      <c r="D13" s="181"/>
      <c r="E13" s="181"/>
      <c r="F13" s="181"/>
      <c r="G13" s="181"/>
      <c r="H13" s="181"/>
      <c r="I13" s="182"/>
    </row>
    <row r="14" spans="1:11" s="190" customFormat="1" ht="15.75" customHeight="1" x14ac:dyDescent="0.25">
      <c r="A14" s="189"/>
      <c r="B14" s="183" t="s">
        <v>9</v>
      </c>
      <c r="C14" s="136" t="s">
        <v>220</v>
      </c>
      <c r="D14" s="136"/>
      <c r="E14" s="136"/>
      <c r="F14" s="183" t="s">
        <v>10</v>
      </c>
      <c r="G14" s="202">
        <v>30822</v>
      </c>
      <c r="H14" s="136"/>
      <c r="I14" s="186"/>
      <c r="J14"/>
      <c r="K14"/>
    </row>
    <row r="15" spans="1:11" ht="11.25" customHeight="1" x14ac:dyDescent="0.3">
      <c r="B15" s="181"/>
      <c r="C15" s="181"/>
      <c r="D15" s="181"/>
      <c r="E15" s="181"/>
      <c r="F15" s="181"/>
      <c r="G15" s="181"/>
      <c r="H15" s="181"/>
      <c r="I15" s="182"/>
    </row>
    <row r="16" spans="1:11" ht="30.6" x14ac:dyDescent="0.25">
      <c r="B16" s="129" t="s">
        <v>175</v>
      </c>
      <c r="C16" s="129" t="s">
        <v>166</v>
      </c>
      <c r="D16" s="129" t="s">
        <v>176</v>
      </c>
      <c r="E16" s="129" t="s">
        <v>167</v>
      </c>
      <c r="F16" s="129" t="s">
        <v>145</v>
      </c>
      <c r="G16" s="129" t="s">
        <v>146</v>
      </c>
      <c r="H16" s="129" t="s">
        <v>177</v>
      </c>
      <c r="I16" s="191"/>
    </row>
    <row r="17" spans="1:34" x14ac:dyDescent="0.25">
      <c r="A17" s="429"/>
      <c r="B17" s="192">
        <v>43831</v>
      </c>
      <c r="C17" s="193">
        <v>489.7</v>
      </c>
      <c r="D17" s="193">
        <v>0</v>
      </c>
      <c r="E17" s="193">
        <v>10.199999999999999</v>
      </c>
      <c r="F17" s="193">
        <v>69.599999999999994</v>
      </c>
      <c r="G17" s="193">
        <v>0.8</v>
      </c>
      <c r="H17" s="193">
        <v>278.60000000000002</v>
      </c>
    </row>
    <row r="18" spans="1:34" x14ac:dyDescent="0.25">
      <c r="A18" s="429"/>
      <c r="B18" s="192">
        <v>43831.041666666664</v>
      </c>
      <c r="C18" s="193">
        <v>489.3</v>
      </c>
      <c r="D18" s="193">
        <v>0</v>
      </c>
      <c r="E18" s="193">
        <v>9.8000000000000007</v>
      </c>
      <c r="F18" s="193">
        <v>71.7</v>
      </c>
      <c r="G18" s="193">
        <v>0.7</v>
      </c>
      <c r="H18" s="193">
        <v>264.60000000000002</v>
      </c>
    </row>
    <row r="19" spans="1:34" x14ac:dyDescent="0.25">
      <c r="A19" s="429"/>
      <c r="B19" s="192">
        <v>43831.083333333336</v>
      </c>
      <c r="C19" s="193">
        <v>489.1</v>
      </c>
      <c r="D19" s="193">
        <v>0</v>
      </c>
      <c r="E19" s="193">
        <v>9.3000000000000007</v>
      </c>
      <c r="F19" s="193">
        <v>76.2</v>
      </c>
      <c r="G19" s="193">
        <v>0.9</v>
      </c>
      <c r="H19" s="193">
        <v>268.2</v>
      </c>
    </row>
    <row r="20" spans="1:34" x14ac:dyDescent="0.25">
      <c r="A20" s="429"/>
      <c r="B20" s="192">
        <v>43831.125</v>
      </c>
      <c r="C20" s="193">
        <v>489</v>
      </c>
      <c r="D20" s="193">
        <v>0</v>
      </c>
      <c r="E20" s="193">
        <v>9.1</v>
      </c>
      <c r="F20" s="193">
        <v>77.900000000000006</v>
      </c>
      <c r="G20" s="193">
        <v>1.1000000000000001</v>
      </c>
      <c r="H20" s="193">
        <v>268.2</v>
      </c>
    </row>
    <row r="21" spans="1:34" x14ac:dyDescent="0.25">
      <c r="A21" s="429"/>
      <c r="B21" s="192">
        <v>43831.166666666664</v>
      </c>
      <c r="C21" s="193">
        <v>489</v>
      </c>
      <c r="D21" s="193">
        <v>0</v>
      </c>
      <c r="E21" s="193">
        <v>9</v>
      </c>
      <c r="F21" s="193">
        <v>77</v>
      </c>
      <c r="G21" s="193">
        <v>0.7</v>
      </c>
      <c r="H21" s="193">
        <v>272.5</v>
      </c>
    </row>
    <row r="22" spans="1:34" x14ac:dyDescent="0.25">
      <c r="A22" s="429"/>
      <c r="B22" s="192">
        <v>43831.208333333336</v>
      </c>
      <c r="C22" s="193">
        <v>489.3</v>
      </c>
      <c r="D22" s="193">
        <v>0</v>
      </c>
      <c r="E22" s="193">
        <v>8.6999999999999993</v>
      </c>
      <c r="F22" s="193">
        <v>76.5</v>
      </c>
      <c r="G22" s="193">
        <v>0.8</v>
      </c>
      <c r="H22" s="193">
        <v>264.7</v>
      </c>
    </row>
    <row r="23" spans="1:34" x14ac:dyDescent="0.25">
      <c r="A23" s="429"/>
      <c r="B23" s="192">
        <v>43831.25</v>
      </c>
      <c r="C23" s="193">
        <v>489.8</v>
      </c>
      <c r="D23" s="193">
        <v>0</v>
      </c>
      <c r="E23" s="193">
        <v>8.8000000000000007</v>
      </c>
      <c r="F23" s="193">
        <v>74.3</v>
      </c>
      <c r="G23" s="193">
        <v>0.8</v>
      </c>
      <c r="H23" s="193">
        <v>267</v>
      </c>
    </row>
    <row r="24" spans="1:34" x14ac:dyDescent="0.25">
      <c r="A24" s="429"/>
      <c r="B24" s="192">
        <v>43831.291666666664</v>
      </c>
      <c r="C24" s="193">
        <v>490</v>
      </c>
      <c r="D24" s="193">
        <v>0</v>
      </c>
      <c r="E24" s="193">
        <v>10</v>
      </c>
      <c r="F24" s="193">
        <v>68.5</v>
      </c>
      <c r="G24" s="193">
        <v>0.5</v>
      </c>
      <c r="H24" s="193">
        <v>262.7</v>
      </c>
    </row>
    <row r="25" spans="1:34" x14ac:dyDescent="0.25">
      <c r="A25" s="429"/>
      <c r="B25" s="192">
        <v>43831.333333333336</v>
      </c>
      <c r="C25" s="193">
        <v>490.1</v>
      </c>
      <c r="D25" s="193">
        <v>0</v>
      </c>
      <c r="E25" s="193">
        <v>11.6</v>
      </c>
      <c r="F25" s="193">
        <v>61.8</v>
      </c>
      <c r="G25" s="193">
        <v>0.5</v>
      </c>
      <c r="H25" s="193">
        <v>100.8</v>
      </c>
    </row>
    <row r="26" spans="1:34" x14ac:dyDescent="0.25">
      <c r="A26" s="429"/>
      <c r="B26" s="192">
        <v>43831.375</v>
      </c>
      <c r="C26" s="193">
        <v>490</v>
      </c>
      <c r="D26" s="193">
        <v>0</v>
      </c>
      <c r="E26" s="193">
        <v>12.4</v>
      </c>
      <c r="F26" s="193">
        <v>59.3</v>
      </c>
      <c r="G26" s="193">
        <v>1</v>
      </c>
      <c r="H26" s="193">
        <v>149.30000000000001</v>
      </c>
    </row>
    <row r="27" spans="1:34" x14ac:dyDescent="0.25">
      <c r="A27" s="429"/>
      <c r="B27" s="192">
        <v>43831.416666666664</v>
      </c>
      <c r="C27" s="193">
        <v>489.6</v>
      </c>
      <c r="D27" s="193">
        <v>0</v>
      </c>
      <c r="E27" s="193">
        <v>14</v>
      </c>
      <c r="F27" s="193">
        <v>52.1</v>
      </c>
      <c r="G27" s="193">
        <v>0.8</v>
      </c>
      <c r="H27" s="193">
        <v>146.5</v>
      </c>
    </row>
    <row r="28" spans="1:34" x14ac:dyDescent="0.25">
      <c r="A28" s="429"/>
      <c r="B28" s="192">
        <v>43831.458333333336</v>
      </c>
      <c r="C28" s="193">
        <v>489.2</v>
      </c>
      <c r="D28" s="193">
        <v>0</v>
      </c>
      <c r="E28" s="193">
        <v>16</v>
      </c>
      <c r="F28" s="193">
        <v>44.2</v>
      </c>
      <c r="G28" s="193">
        <v>1</v>
      </c>
      <c r="H28" s="193">
        <v>6.3</v>
      </c>
    </row>
    <row r="29" spans="1:34" x14ac:dyDescent="0.25">
      <c r="A29" s="429"/>
      <c r="B29" s="192">
        <v>43831.5</v>
      </c>
      <c r="C29" s="193">
        <v>488.7</v>
      </c>
      <c r="D29" s="193">
        <v>0</v>
      </c>
      <c r="E29" s="193">
        <v>16.2</v>
      </c>
      <c r="F29" s="193">
        <v>42.9</v>
      </c>
      <c r="G29" s="193">
        <v>1.7</v>
      </c>
      <c r="H29" s="193">
        <v>26.9</v>
      </c>
    </row>
    <row r="30" spans="1:34" x14ac:dyDescent="0.25">
      <c r="A30" s="429"/>
      <c r="B30" s="192">
        <v>43831.541666666664</v>
      </c>
      <c r="C30" s="193">
        <v>488.1</v>
      </c>
      <c r="D30" s="193">
        <v>0</v>
      </c>
      <c r="E30" s="193">
        <v>16.8</v>
      </c>
      <c r="F30" s="193">
        <v>39.4</v>
      </c>
      <c r="G30" s="193">
        <v>1.5</v>
      </c>
      <c r="H30" s="193">
        <v>54.3</v>
      </c>
    </row>
    <row r="31" spans="1:34" ht="14.4" x14ac:dyDescent="0.3">
      <c r="A31" s="429"/>
      <c r="B31" s="192">
        <v>43831.583333333336</v>
      </c>
      <c r="C31" s="193">
        <v>487.5</v>
      </c>
      <c r="D31" s="193">
        <v>0</v>
      </c>
      <c r="E31" s="193">
        <v>16.899999999999999</v>
      </c>
      <c r="F31" s="193">
        <v>39.299999999999997</v>
      </c>
      <c r="G31" s="193">
        <v>2.2999999999999998</v>
      </c>
      <c r="H31" s="193">
        <v>34.299999999999997</v>
      </c>
      <c r="M31" s="165"/>
      <c r="O31" s="171"/>
      <c r="P31" s="171"/>
      <c r="Q31" s="171"/>
      <c r="R31" s="171"/>
      <c r="S31" s="171"/>
      <c r="T31" s="171"/>
      <c r="U31" s="171"/>
      <c r="V31" s="171"/>
      <c r="W31" s="171"/>
      <c r="X31" s="171"/>
      <c r="Y31" s="171"/>
      <c r="Z31" s="171"/>
      <c r="AA31" s="171"/>
      <c r="AB31" s="171"/>
      <c r="AC31" s="171"/>
      <c r="AD31" s="171"/>
      <c r="AE31" s="171"/>
      <c r="AF31" s="171"/>
      <c r="AG31" s="171"/>
      <c r="AH31" s="171"/>
    </row>
    <row r="32" spans="1:34" ht="13.8" x14ac:dyDescent="0.3">
      <c r="A32" s="429"/>
      <c r="B32" s="192">
        <v>43831.625</v>
      </c>
      <c r="C32" s="193">
        <v>487.3</v>
      </c>
      <c r="D32" s="193">
        <v>0</v>
      </c>
      <c r="E32" s="193">
        <v>15.6</v>
      </c>
      <c r="F32" s="193">
        <v>44.4</v>
      </c>
      <c r="G32" s="193">
        <v>2.2999999999999998</v>
      </c>
      <c r="H32" s="193">
        <v>119.6</v>
      </c>
      <c r="M32" s="165"/>
      <c r="O32" s="165"/>
      <c r="P32" s="165"/>
      <c r="Q32" s="165"/>
      <c r="R32" s="165"/>
      <c r="S32" s="165"/>
      <c r="T32" s="165"/>
      <c r="U32" s="165"/>
      <c r="V32" s="165"/>
      <c r="W32" s="165"/>
      <c r="X32" s="165"/>
      <c r="Y32" s="165"/>
      <c r="Z32" s="165"/>
      <c r="AA32" s="165"/>
      <c r="AB32" s="165"/>
      <c r="AC32" s="165"/>
      <c r="AD32" s="165"/>
      <c r="AE32" s="165"/>
      <c r="AF32" s="165"/>
      <c r="AG32" s="165"/>
      <c r="AH32" s="165"/>
    </row>
    <row r="33" spans="1:34" ht="13.8" x14ac:dyDescent="0.3">
      <c r="A33" s="429"/>
      <c r="B33" s="192">
        <v>43831.666666666664</v>
      </c>
      <c r="C33" s="193">
        <v>487.6</v>
      </c>
      <c r="D33" s="193">
        <v>0</v>
      </c>
      <c r="E33" s="193">
        <v>12.6</v>
      </c>
      <c r="F33" s="193">
        <v>55</v>
      </c>
      <c r="G33" s="193">
        <v>2.6</v>
      </c>
      <c r="H33" s="193">
        <v>71.400000000000006</v>
      </c>
      <c r="N33" s="165"/>
      <c r="O33" s="165"/>
      <c r="P33" s="165"/>
      <c r="Q33" s="165"/>
      <c r="R33" s="165"/>
      <c r="S33" s="165"/>
      <c r="T33" s="165"/>
      <c r="U33" s="165"/>
      <c r="V33" s="165"/>
      <c r="W33" s="165"/>
      <c r="X33" s="165"/>
      <c r="Y33" s="165"/>
      <c r="Z33" s="165"/>
      <c r="AA33" s="165"/>
      <c r="AB33" s="165"/>
      <c r="AC33" s="165"/>
      <c r="AD33" s="165"/>
      <c r="AE33" s="165"/>
      <c r="AF33" s="165"/>
      <c r="AG33" s="165"/>
      <c r="AH33" s="165"/>
    </row>
    <row r="34" spans="1:34" ht="13.8" x14ac:dyDescent="0.3">
      <c r="A34" s="429"/>
      <c r="B34" s="192">
        <v>43831.708333333336</v>
      </c>
      <c r="C34" s="193">
        <v>487.8</v>
      </c>
      <c r="D34" s="193">
        <v>0</v>
      </c>
      <c r="E34" s="193">
        <v>12.1</v>
      </c>
      <c r="F34" s="193">
        <v>55.6</v>
      </c>
      <c r="G34" s="193">
        <v>2.5</v>
      </c>
      <c r="H34" s="193">
        <v>289.3</v>
      </c>
      <c r="U34" s="165"/>
      <c r="V34" s="165"/>
      <c r="W34" s="165"/>
      <c r="X34" s="165"/>
      <c r="Y34" s="165"/>
      <c r="Z34" s="165"/>
      <c r="AA34" s="165"/>
      <c r="AB34" s="165"/>
      <c r="AC34" s="165"/>
      <c r="AD34" s="165"/>
      <c r="AE34" s="165"/>
      <c r="AF34" s="165"/>
      <c r="AG34" s="165"/>
      <c r="AH34" s="165"/>
    </row>
    <row r="35" spans="1:34" ht="13.8" x14ac:dyDescent="0.3">
      <c r="A35" s="429"/>
      <c r="B35" s="192">
        <v>43831.75</v>
      </c>
      <c r="C35" s="193">
        <v>488.3</v>
      </c>
      <c r="D35" s="193">
        <v>0</v>
      </c>
      <c r="E35" s="193">
        <v>11.5</v>
      </c>
      <c r="F35" s="193">
        <v>59.7</v>
      </c>
      <c r="G35" s="193">
        <v>1.6</v>
      </c>
      <c r="H35" s="193">
        <v>269.5</v>
      </c>
      <c r="U35" s="165"/>
      <c r="V35" s="165"/>
      <c r="W35" s="165"/>
      <c r="X35" s="165"/>
      <c r="Y35" s="165"/>
      <c r="Z35" s="165"/>
      <c r="AA35" s="165"/>
      <c r="AB35" s="165"/>
      <c r="AC35" s="165"/>
      <c r="AD35" s="165"/>
      <c r="AE35" s="165"/>
      <c r="AF35" s="165"/>
      <c r="AG35" s="165"/>
      <c r="AH35" s="165"/>
    </row>
    <row r="36" spans="1:34" ht="13.8" x14ac:dyDescent="0.3">
      <c r="A36" s="429"/>
      <c r="B36" s="192">
        <v>43831.791666666664</v>
      </c>
      <c r="C36" s="193">
        <v>488.9</v>
      </c>
      <c r="D36" s="193">
        <v>0</v>
      </c>
      <c r="E36" s="193">
        <v>11.7</v>
      </c>
      <c r="F36" s="193">
        <v>60.2</v>
      </c>
      <c r="G36" s="193">
        <v>1.1000000000000001</v>
      </c>
      <c r="H36" s="193">
        <v>20.2</v>
      </c>
      <c r="U36" s="165"/>
      <c r="V36" s="165"/>
      <c r="W36" s="165"/>
      <c r="X36" s="165"/>
      <c r="Y36" s="165"/>
      <c r="Z36" s="165"/>
      <c r="AA36" s="165"/>
      <c r="AB36" s="165"/>
      <c r="AC36" s="165"/>
      <c r="AD36" s="165"/>
      <c r="AE36" s="165"/>
      <c r="AF36" s="165"/>
      <c r="AG36" s="165"/>
      <c r="AH36" s="165"/>
    </row>
    <row r="37" spans="1:34" ht="13.8" x14ac:dyDescent="0.3">
      <c r="A37" s="429"/>
      <c r="B37" s="192">
        <v>43831.833333333336</v>
      </c>
      <c r="C37" s="193">
        <v>489.5</v>
      </c>
      <c r="D37" s="193">
        <v>0</v>
      </c>
      <c r="E37" s="193">
        <v>11.1</v>
      </c>
      <c r="F37" s="193">
        <v>65</v>
      </c>
      <c r="G37" s="193">
        <v>1.2</v>
      </c>
      <c r="H37" s="193">
        <v>97.7</v>
      </c>
      <c r="L37" s="179" t="s">
        <v>178</v>
      </c>
      <c r="U37" s="165"/>
      <c r="V37" s="165"/>
      <c r="W37" s="165"/>
      <c r="X37" s="165"/>
      <c r="Y37" s="165"/>
      <c r="Z37" s="165"/>
      <c r="AA37" s="165"/>
      <c r="AB37" s="165"/>
      <c r="AC37" s="165"/>
      <c r="AD37" s="165"/>
      <c r="AE37" s="165"/>
      <c r="AF37" s="165"/>
      <c r="AG37" s="165"/>
      <c r="AH37" s="165"/>
    </row>
    <row r="38" spans="1:34" ht="13.8" x14ac:dyDescent="0.3">
      <c r="A38" s="429"/>
      <c r="B38" s="192">
        <v>43831.875</v>
      </c>
      <c r="C38" s="193">
        <v>490</v>
      </c>
      <c r="D38" s="193">
        <v>0</v>
      </c>
      <c r="E38" s="193">
        <v>10.6</v>
      </c>
      <c r="F38" s="193">
        <v>68.2</v>
      </c>
      <c r="G38" s="193">
        <v>1.3</v>
      </c>
      <c r="H38" s="193">
        <v>64</v>
      </c>
      <c r="U38" s="165"/>
      <c r="V38" s="165"/>
      <c r="W38" s="165"/>
      <c r="X38" s="165"/>
      <c r="Y38" s="165"/>
      <c r="Z38" s="165"/>
      <c r="AA38" s="165"/>
      <c r="AB38" s="165"/>
      <c r="AC38" s="165"/>
      <c r="AD38" s="165"/>
      <c r="AE38" s="165"/>
      <c r="AF38" s="165"/>
      <c r="AG38" s="165"/>
      <c r="AH38" s="165"/>
    </row>
    <row r="39" spans="1:34" ht="13.8" x14ac:dyDescent="0.3">
      <c r="A39" s="429"/>
      <c r="B39" s="192">
        <v>43831.916666666664</v>
      </c>
      <c r="C39" s="193">
        <v>490.1</v>
      </c>
      <c r="D39" s="193">
        <v>0</v>
      </c>
      <c r="E39" s="193">
        <v>9.8000000000000007</v>
      </c>
      <c r="F39" s="193">
        <v>71.2</v>
      </c>
      <c r="G39" s="193">
        <v>1.4</v>
      </c>
      <c r="H39" s="193">
        <v>61.4</v>
      </c>
      <c r="U39" s="165"/>
      <c r="V39" s="165"/>
      <c r="W39" s="165"/>
      <c r="X39" s="165"/>
      <c r="Y39" s="165"/>
      <c r="Z39" s="165"/>
      <c r="AA39" s="165"/>
      <c r="AB39" s="165"/>
      <c r="AC39" s="165"/>
      <c r="AD39" s="165"/>
      <c r="AE39" s="165"/>
      <c r="AF39" s="165"/>
      <c r="AG39" s="165"/>
      <c r="AH39" s="165"/>
    </row>
    <row r="40" spans="1:34" ht="13.8" x14ac:dyDescent="0.3">
      <c r="A40" s="429"/>
      <c r="B40" s="192">
        <v>43831.958333333336</v>
      </c>
      <c r="C40" s="193">
        <v>490</v>
      </c>
      <c r="D40" s="193">
        <v>0</v>
      </c>
      <c r="E40" s="193">
        <v>9.1999999999999993</v>
      </c>
      <c r="F40" s="193">
        <v>75.099999999999994</v>
      </c>
      <c r="G40" s="193">
        <v>1.6</v>
      </c>
      <c r="H40" s="193">
        <v>277.60000000000002</v>
      </c>
      <c r="U40" s="165"/>
      <c r="V40" s="165"/>
      <c r="W40" s="165"/>
      <c r="X40" s="165"/>
      <c r="Y40" s="165"/>
      <c r="Z40" s="165"/>
      <c r="AA40" s="165"/>
      <c r="AB40" s="165"/>
      <c r="AC40" s="165"/>
      <c r="AD40" s="165"/>
      <c r="AE40" s="165"/>
      <c r="AF40" s="165"/>
      <c r="AG40" s="165"/>
      <c r="AH40" s="165"/>
    </row>
    <row r="41" spans="1:34" ht="13.8" x14ac:dyDescent="0.3">
      <c r="A41" s="429"/>
      <c r="B41" s="192">
        <v>43832</v>
      </c>
      <c r="C41" s="193">
        <v>489.7</v>
      </c>
      <c r="D41" s="193">
        <v>0</v>
      </c>
      <c r="E41" s="193">
        <v>9.1999999999999993</v>
      </c>
      <c r="F41" s="193">
        <v>74</v>
      </c>
      <c r="G41" s="193">
        <v>1.2</v>
      </c>
      <c r="H41" s="193">
        <v>274.2</v>
      </c>
      <c r="U41" s="165"/>
      <c r="V41" s="165"/>
      <c r="W41" s="165"/>
      <c r="X41" s="165"/>
      <c r="Y41" s="165"/>
      <c r="Z41" s="165"/>
      <c r="AA41" s="165"/>
      <c r="AB41" s="165"/>
      <c r="AC41" s="165"/>
      <c r="AD41" s="165"/>
      <c r="AE41" s="165"/>
      <c r="AF41" s="165"/>
      <c r="AG41" s="165"/>
      <c r="AH41" s="165"/>
    </row>
    <row r="42" spans="1:34" ht="13.8" x14ac:dyDescent="0.3">
      <c r="A42" s="429"/>
      <c r="B42" s="192">
        <v>43832.041666666664</v>
      </c>
      <c r="C42" s="193">
        <v>489.2</v>
      </c>
      <c r="D42" s="193">
        <v>0</v>
      </c>
      <c r="E42" s="193">
        <v>8.6</v>
      </c>
      <c r="F42" s="193">
        <v>81.5</v>
      </c>
      <c r="G42" s="193">
        <v>0.5</v>
      </c>
      <c r="H42" s="193">
        <v>162.69999999999999</v>
      </c>
      <c r="U42" s="165"/>
      <c r="V42" s="165"/>
      <c r="W42" s="165"/>
      <c r="X42" s="165"/>
      <c r="Y42" s="165"/>
      <c r="Z42" s="165"/>
      <c r="AA42" s="165"/>
      <c r="AB42" s="165"/>
      <c r="AC42" s="165"/>
      <c r="AD42" s="165"/>
      <c r="AE42" s="165"/>
      <c r="AF42" s="165"/>
      <c r="AG42" s="165"/>
      <c r="AH42" s="165"/>
    </row>
    <row r="43" spans="1:34" ht="13.8" x14ac:dyDescent="0.3">
      <c r="A43" s="429"/>
      <c r="B43" s="192">
        <v>43832.083333333336</v>
      </c>
      <c r="C43" s="193">
        <v>488.9</v>
      </c>
      <c r="D43" s="193">
        <v>0</v>
      </c>
      <c r="E43" s="193">
        <v>8.1999999999999993</v>
      </c>
      <c r="F43" s="193">
        <v>84.2</v>
      </c>
      <c r="G43" s="193">
        <v>0.9</v>
      </c>
      <c r="H43" s="193">
        <v>275.89999999999998</v>
      </c>
      <c r="U43" s="165"/>
      <c r="V43" s="165"/>
      <c r="W43" s="165"/>
      <c r="X43" s="165"/>
      <c r="Y43" s="165"/>
      <c r="Z43" s="165"/>
      <c r="AA43" s="165"/>
      <c r="AB43" s="165"/>
      <c r="AC43" s="165"/>
      <c r="AD43" s="165"/>
      <c r="AE43" s="165"/>
      <c r="AF43" s="165"/>
      <c r="AG43" s="165"/>
      <c r="AH43" s="165"/>
    </row>
    <row r="44" spans="1:34" ht="13.8" x14ac:dyDescent="0.3">
      <c r="A44" s="429"/>
      <c r="B44" s="192">
        <v>43832.125</v>
      </c>
      <c r="C44" s="193">
        <v>488.7</v>
      </c>
      <c r="D44" s="193">
        <v>0</v>
      </c>
      <c r="E44" s="193">
        <v>7.5</v>
      </c>
      <c r="F44" s="193">
        <v>91.9</v>
      </c>
      <c r="G44" s="193">
        <v>1.2</v>
      </c>
      <c r="H44" s="193">
        <v>264.3</v>
      </c>
      <c r="U44" s="165"/>
      <c r="V44" s="165"/>
      <c r="W44" s="165"/>
      <c r="X44" s="165"/>
      <c r="Y44" s="165"/>
      <c r="Z44" s="165"/>
      <c r="AA44" s="165"/>
      <c r="AB44" s="165"/>
      <c r="AC44" s="165"/>
      <c r="AD44" s="165"/>
      <c r="AE44" s="165"/>
      <c r="AF44" s="165"/>
      <c r="AG44" s="165"/>
      <c r="AH44" s="233"/>
    </row>
    <row r="45" spans="1:34" ht="13.8" x14ac:dyDescent="0.3">
      <c r="A45" s="429"/>
      <c r="B45" s="192">
        <v>43832.166666666664</v>
      </c>
      <c r="C45" s="193">
        <v>488.9</v>
      </c>
      <c r="D45" s="193">
        <v>0</v>
      </c>
      <c r="E45" s="193">
        <v>7.7</v>
      </c>
      <c r="F45" s="193">
        <v>83.4</v>
      </c>
      <c r="G45" s="193">
        <v>1</v>
      </c>
      <c r="H45" s="193">
        <v>264</v>
      </c>
      <c r="U45" s="165"/>
      <c r="V45" s="165"/>
      <c r="W45" s="165"/>
      <c r="X45" s="165"/>
      <c r="Y45" s="165"/>
      <c r="Z45" s="165"/>
      <c r="AA45" s="165"/>
      <c r="AB45" s="165"/>
      <c r="AC45" s="165"/>
      <c r="AD45" s="165"/>
      <c r="AE45" s="165"/>
      <c r="AF45" s="165"/>
      <c r="AG45" s="165"/>
      <c r="AH45" s="165"/>
    </row>
    <row r="46" spans="1:34" ht="13.8" x14ac:dyDescent="0.3">
      <c r="A46" s="429"/>
      <c r="B46" s="192">
        <v>43832.208333333336</v>
      </c>
      <c r="C46" s="193">
        <v>489.3</v>
      </c>
      <c r="D46" s="193">
        <v>0</v>
      </c>
      <c r="E46" s="193">
        <v>7.6</v>
      </c>
      <c r="F46" s="193">
        <v>79</v>
      </c>
      <c r="G46" s="193">
        <v>1.1000000000000001</v>
      </c>
      <c r="H46" s="193">
        <v>268.3</v>
      </c>
      <c r="L46"/>
      <c r="M46"/>
      <c r="N46"/>
      <c r="O46"/>
      <c r="P46"/>
      <c r="U46" s="165"/>
      <c r="V46" s="165"/>
      <c r="W46" s="165"/>
      <c r="X46" s="165"/>
      <c r="Y46" s="165"/>
      <c r="Z46" s="165"/>
      <c r="AA46" s="165"/>
      <c r="AB46" s="165"/>
      <c r="AC46" s="165"/>
      <c r="AD46" s="165"/>
      <c r="AE46" s="165"/>
      <c r="AF46" s="165"/>
      <c r="AG46" s="165"/>
      <c r="AH46" s="165"/>
    </row>
    <row r="47" spans="1:34" ht="13.8" x14ac:dyDescent="0.3">
      <c r="A47" s="429"/>
      <c r="B47" s="192">
        <v>43832.25</v>
      </c>
      <c r="C47" s="193">
        <v>489.8</v>
      </c>
      <c r="D47" s="193">
        <v>0</v>
      </c>
      <c r="E47" s="193">
        <v>7.6</v>
      </c>
      <c r="F47" s="193">
        <v>77.8</v>
      </c>
      <c r="G47" s="193">
        <v>1.2</v>
      </c>
      <c r="H47" s="193">
        <v>262.89999999999998</v>
      </c>
      <c r="L47"/>
      <c r="M47"/>
      <c r="N47"/>
      <c r="O47"/>
      <c r="P47"/>
      <c r="U47" s="165"/>
      <c r="V47" s="165"/>
      <c r="W47" s="165"/>
      <c r="X47" s="165"/>
      <c r="Y47" s="165"/>
      <c r="Z47" s="165"/>
      <c r="AA47" s="165"/>
      <c r="AB47" s="165"/>
      <c r="AC47" s="165"/>
      <c r="AD47" s="165"/>
      <c r="AE47" s="165"/>
      <c r="AF47" s="165"/>
      <c r="AG47" s="165"/>
      <c r="AH47" s="165"/>
    </row>
    <row r="48" spans="1:34" ht="13.8" x14ac:dyDescent="0.3">
      <c r="A48" s="429"/>
      <c r="B48" s="192">
        <v>43832.291666666664</v>
      </c>
      <c r="C48" s="193">
        <v>490.3</v>
      </c>
      <c r="D48" s="193">
        <v>0</v>
      </c>
      <c r="E48" s="193">
        <v>8.9</v>
      </c>
      <c r="F48" s="193">
        <v>72</v>
      </c>
      <c r="G48" s="193">
        <v>1</v>
      </c>
      <c r="H48" s="193">
        <v>224.7</v>
      </c>
      <c r="L48"/>
      <c r="M48"/>
      <c r="N48"/>
      <c r="O48"/>
      <c r="P48"/>
      <c r="U48" s="165"/>
      <c r="V48" s="165"/>
      <c r="W48" s="165"/>
      <c r="X48" s="165"/>
      <c r="Y48" s="165"/>
      <c r="Z48" s="165"/>
      <c r="AA48" s="165"/>
      <c r="AB48" s="165"/>
      <c r="AC48" s="165"/>
      <c r="AD48" s="165"/>
      <c r="AE48" s="165"/>
      <c r="AF48" s="165"/>
      <c r="AG48" s="165"/>
      <c r="AH48" s="165"/>
    </row>
    <row r="49" spans="1:34" ht="13.8" x14ac:dyDescent="0.3">
      <c r="A49" s="429"/>
      <c r="B49" s="192">
        <v>43832.333333333336</v>
      </c>
      <c r="C49" s="193">
        <v>490.4</v>
      </c>
      <c r="D49" s="193">
        <v>0</v>
      </c>
      <c r="E49" s="193">
        <v>10.4</v>
      </c>
      <c r="F49" s="193">
        <v>66.7</v>
      </c>
      <c r="G49" s="193">
        <v>0.9</v>
      </c>
      <c r="H49" s="193">
        <v>139.6</v>
      </c>
      <c r="L49"/>
      <c r="M49"/>
      <c r="N49"/>
      <c r="O49"/>
      <c r="P49"/>
      <c r="Q49" s="165"/>
      <c r="R49" s="165"/>
      <c r="S49" s="165"/>
      <c r="T49" s="165"/>
      <c r="U49" s="165"/>
      <c r="V49" s="165"/>
      <c r="W49" s="165"/>
      <c r="X49" s="165"/>
      <c r="Y49" s="165"/>
      <c r="Z49" s="165"/>
      <c r="AA49" s="165"/>
      <c r="AB49" s="165"/>
      <c r="AC49" s="165"/>
      <c r="AD49" s="165"/>
      <c r="AE49" s="165"/>
      <c r="AF49" s="165"/>
      <c r="AG49" s="165"/>
      <c r="AH49" s="165"/>
    </row>
    <row r="50" spans="1:34" ht="13.8" x14ac:dyDescent="0.3">
      <c r="A50" s="429"/>
      <c r="B50" s="192">
        <v>43832.375</v>
      </c>
      <c r="C50" s="193">
        <v>490.3</v>
      </c>
      <c r="D50" s="193">
        <v>0</v>
      </c>
      <c r="E50" s="193">
        <v>12</v>
      </c>
      <c r="F50" s="193">
        <v>60.4</v>
      </c>
      <c r="G50" s="193">
        <v>0.6</v>
      </c>
      <c r="H50" s="193">
        <v>244.5</v>
      </c>
      <c r="L50"/>
      <c r="M50"/>
      <c r="N50"/>
      <c r="O50"/>
      <c r="P50"/>
      <c r="Q50" s="165"/>
      <c r="R50" s="165"/>
      <c r="S50" s="165"/>
      <c r="T50" s="165"/>
    </row>
    <row r="51" spans="1:34" ht="13.8" x14ac:dyDescent="0.3">
      <c r="A51" s="429"/>
      <c r="B51" s="192">
        <v>43832.416666666664</v>
      </c>
      <c r="C51" s="193">
        <v>489.9</v>
      </c>
      <c r="D51" s="193">
        <v>0</v>
      </c>
      <c r="E51" s="193">
        <v>13.5</v>
      </c>
      <c r="F51" s="193">
        <v>52.8</v>
      </c>
      <c r="G51" s="193">
        <v>1.8</v>
      </c>
      <c r="H51" s="193">
        <v>148.19999999999999</v>
      </c>
      <c r="L51"/>
      <c r="M51"/>
      <c r="N51"/>
      <c r="O51"/>
      <c r="P51"/>
      <c r="Q51" s="165"/>
      <c r="R51" s="165"/>
      <c r="S51" s="165"/>
      <c r="T51" s="165"/>
    </row>
    <row r="52" spans="1:34" ht="13.8" x14ac:dyDescent="0.3">
      <c r="A52" s="429"/>
      <c r="B52" s="192">
        <v>43832.458333333336</v>
      </c>
      <c r="C52" s="193">
        <v>489.5</v>
      </c>
      <c r="D52" s="193">
        <v>0</v>
      </c>
      <c r="E52" s="193">
        <v>14.6</v>
      </c>
      <c r="F52" s="193">
        <v>43.1</v>
      </c>
      <c r="G52" s="193">
        <v>1.3</v>
      </c>
      <c r="H52" s="193">
        <v>23.1</v>
      </c>
      <c r="L52"/>
      <c r="M52"/>
      <c r="N52"/>
      <c r="O52"/>
      <c r="P52"/>
      <c r="Q52" s="165"/>
      <c r="R52" s="165"/>
      <c r="S52" s="165"/>
      <c r="T52" s="165"/>
    </row>
    <row r="53" spans="1:34" ht="13.8" x14ac:dyDescent="0.3">
      <c r="A53" s="429"/>
      <c r="B53" s="192">
        <v>43832.5</v>
      </c>
      <c r="C53" s="193">
        <v>489.3</v>
      </c>
      <c r="D53" s="193">
        <v>0</v>
      </c>
      <c r="E53" s="193">
        <v>13.9</v>
      </c>
      <c r="F53" s="193">
        <v>51.4</v>
      </c>
      <c r="G53" s="193">
        <v>1.8</v>
      </c>
      <c r="H53" s="193">
        <v>178.8</v>
      </c>
      <c r="L53"/>
      <c r="M53"/>
      <c r="N53"/>
      <c r="O53"/>
      <c r="P53"/>
      <c r="Q53" s="165"/>
      <c r="R53" s="165"/>
      <c r="S53" s="165"/>
      <c r="T53" s="165"/>
    </row>
    <row r="54" spans="1:34" ht="13.8" x14ac:dyDescent="0.3">
      <c r="A54" s="429"/>
      <c r="B54" s="192">
        <v>43832.541666666664</v>
      </c>
      <c r="C54" s="193">
        <v>488.8</v>
      </c>
      <c r="D54" s="193">
        <v>0</v>
      </c>
      <c r="E54" s="193">
        <v>13.2</v>
      </c>
      <c r="F54" s="193">
        <v>57.1</v>
      </c>
      <c r="G54" s="193">
        <v>1.7</v>
      </c>
      <c r="H54" s="193">
        <v>142.5</v>
      </c>
      <c r="L54"/>
      <c r="M54"/>
      <c r="N54"/>
      <c r="O54"/>
      <c r="P54"/>
      <c r="Q54" s="165"/>
      <c r="R54" s="165"/>
      <c r="S54" s="165"/>
      <c r="T54" s="165"/>
    </row>
    <row r="55" spans="1:34" ht="13.8" x14ac:dyDescent="0.3">
      <c r="A55" s="429"/>
      <c r="B55" s="192">
        <v>43832.583333333336</v>
      </c>
      <c r="C55" s="193">
        <v>488.4</v>
      </c>
      <c r="D55" s="193">
        <v>0</v>
      </c>
      <c r="E55" s="193">
        <v>14.4</v>
      </c>
      <c r="F55" s="193">
        <v>53.3</v>
      </c>
      <c r="G55" s="193">
        <v>1.9</v>
      </c>
      <c r="H55" s="193">
        <v>88.5</v>
      </c>
      <c r="L55"/>
      <c r="M55"/>
      <c r="N55"/>
      <c r="O55"/>
      <c r="P55"/>
      <c r="Q55" s="165"/>
      <c r="R55" s="165"/>
      <c r="S55" s="165"/>
      <c r="T55" s="165"/>
    </row>
    <row r="56" spans="1:34" ht="13.8" x14ac:dyDescent="0.3">
      <c r="A56" s="429"/>
      <c r="B56" s="192">
        <v>43832.625</v>
      </c>
      <c r="C56" s="193">
        <v>488.2</v>
      </c>
      <c r="D56" s="193">
        <v>0</v>
      </c>
      <c r="E56" s="193">
        <v>14.3</v>
      </c>
      <c r="F56" s="193">
        <v>54.3</v>
      </c>
      <c r="G56" s="193">
        <v>1.1000000000000001</v>
      </c>
      <c r="H56" s="193">
        <v>183.7</v>
      </c>
      <c r="L56"/>
      <c r="M56"/>
      <c r="N56"/>
      <c r="O56"/>
      <c r="P56"/>
      <c r="Q56" s="165"/>
      <c r="R56" s="165"/>
      <c r="S56" s="165"/>
      <c r="T56" s="165"/>
    </row>
    <row r="57" spans="1:34" ht="13.8" x14ac:dyDescent="0.3">
      <c r="A57" s="429"/>
      <c r="B57" s="192">
        <v>43832.666666666664</v>
      </c>
      <c r="C57" s="193">
        <v>488.2</v>
      </c>
      <c r="D57" s="193">
        <v>0</v>
      </c>
      <c r="E57" s="193">
        <v>13.5</v>
      </c>
      <c r="F57" s="193">
        <v>59</v>
      </c>
      <c r="G57" s="193">
        <v>1.9</v>
      </c>
      <c r="H57" s="193">
        <v>180.2</v>
      </c>
      <c r="M57" s="165"/>
      <c r="N57" s="165"/>
      <c r="O57" s="165"/>
      <c r="P57" s="165"/>
      <c r="Q57" s="165"/>
      <c r="R57" s="165"/>
      <c r="S57" s="165"/>
      <c r="T57" s="165"/>
    </row>
    <row r="58" spans="1:34" ht="13.8" x14ac:dyDescent="0.3">
      <c r="A58" s="429"/>
      <c r="B58" s="192">
        <v>43832.708333333336</v>
      </c>
      <c r="C58" s="193">
        <v>488.7</v>
      </c>
      <c r="D58" s="193">
        <v>0</v>
      </c>
      <c r="E58" s="193">
        <v>11.6</v>
      </c>
      <c r="F58" s="193">
        <v>68.900000000000006</v>
      </c>
      <c r="G58" s="193">
        <v>2.2999999999999998</v>
      </c>
      <c r="H58" s="193">
        <v>194.7</v>
      </c>
      <c r="M58" s="165"/>
      <c r="N58" s="165"/>
      <c r="O58" s="165"/>
      <c r="P58" s="165"/>
      <c r="Q58" s="165"/>
      <c r="R58" s="165"/>
      <c r="S58" s="165"/>
      <c r="T58" s="165"/>
    </row>
    <row r="59" spans="1:34" ht="13.8" x14ac:dyDescent="0.3">
      <c r="A59" s="429"/>
      <c r="B59" s="192">
        <v>43832.75</v>
      </c>
      <c r="C59" s="193">
        <v>489.9</v>
      </c>
      <c r="D59" s="193">
        <v>0</v>
      </c>
      <c r="E59" s="193">
        <v>9.6</v>
      </c>
      <c r="F59" s="193">
        <v>74.7</v>
      </c>
      <c r="G59" s="193">
        <v>1.7</v>
      </c>
      <c r="H59" s="193">
        <v>217</v>
      </c>
      <c r="M59" s="165"/>
      <c r="N59" s="165"/>
      <c r="O59" s="165"/>
      <c r="P59" s="165"/>
      <c r="Q59" s="165"/>
      <c r="R59" s="165"/>
      <c r="S59" s="165"/>
      <c r="T59" s="165"/>
    </row>
    <row r="60" spans="1:34" ht="13.8" x14ac:dyDescent="0.3">
      <c r="A60" s="429"/>
      <c r="B60" s="192">
        <v>43832.791666666664</v>
      </c>
      <c r="C60" s="193">
        <v>490.9</v>
      </c>
      <c r="D60" s="193">
        <v>0</v>
      </c>
      <c r="E60" s="193">
        <v>7</v>
      </c>
      <c r="F60" s="193">
        <v>84.6</v>
      </c>
      <c r="G60" s="193">
        <v>0.7</v>
      </c>
      <c r="H60" s="193">
        <v>211.9</v>
      </c>
      <c r="M60" s="165"/>
      <c r="N60" s="165"/>
      <c r="O60" s="165"/>
      <c r="P60" s="165"/>
      <c r="Q60" s="165"/>
      <c r="R60" s="165"/>
      <c r="S60" s="165"/>
      <c r="T60" s="165"/>
    </row>
    <row r="61" spans="1:34" ht="13.8" x14ac:dyDescent="0.3">
      <c r="A61" s="429"/>
      <c r="B61" s="192">
        <v>43832.833333333336</v>
      </c>
      <c r="C61" s="193">
        <v>491.4</v>
      </c>
      <c r="D61" s="193">
        <v>0</v>
      </c>
      <c r="E61" s="193">
        <v>6.7</v>
      </c>
      <c r="F61" s="193">
        <v>86.7</v>
      </c>
      <c r="G61" s="193">
        <v>0.9</v>
      </c>
      <c r="H61" s="193">
        <v>256.89999999999998</v>
      </c>
      <c r="M61" s="165"/>
      <c r="N61" s="165"/>
      <c r="O61" s="165"/>
      <c r="P61" s="165"/>
      <c r="Q61" s="165"/>
      <c r="R61" s="165"/>
      <c r="S61" s="165"/>
      <c r="T61" s="165"/>
    </row>
    <row r="62" spans="1:34" ht="13.8" x14ac:dyDescent="0.3">
      <c r="A62" s="429"/>
      <c r="B62" s="192">
        <v>43832.875</v>
      </c>
      <c r="C62" s="193">
        <v>491.6</v>
      </c>
      <c r="D62" s="193">
        <v>0</v>
      </c>
      <c r="E62" s="193">
        <v>6.5</v>
      </c>
      <c r="F62" s="193">
        <v>85.6</v>
      </c>
      <c r="G62" s="193">
        <v>1.6</v>
      </c>
      <c r="H62" s="193">
        <v>272.2</v>
      </c>
      <c r="M62" s="165"/>
      <c r="N62" s="165"/>
      <c r="O62" s="165"/>
      <c r="P62" s="165"/>
      <c r="Q62" s="165"/>
      <c r="R62" s="165"/>
      <c r="S62" s="165"/>
      <c r="T62" s="165"/>
    </row>
    <row r="63" spans="1:34" ht="13.8" x14ac:dyDescent="0.3">
      <c r="A63" s="429"/>
      <c r="B63" s="192">
        <v>43832.916666666664</v>
      </c>
      <c r="C63" s="193">
        <v>492</v>
      </c>
      <c r="D63" s="193">
        <v>0</v>
      </c>
      <c r="E63" s="193">
        <v>5.6</v>
      </c>
      <c r="F63" s="193">
        <v>90</v>
      </c>
      <c r="G63" s="193">
        <v>1.6</v>
      </c>
      <c r="H63" s="193">
        <v>270.39999999999998</v>
      </c>
      <c r="M63" s="165"/>
      <c r="N63" s="165"/>
      <c r="O63" s="165"/>
      <c r="P63" s="165"/>
      <c r="Q63" s="165"/>
      <c r="R63" s="165"/>
      <c r="S63" s="165"/>
      <c r="T63" s="165"/>
    </row>
    <row r="64" spans="1:34" ht="13.8" x14ac:dyDescent="0.3">
      <c r="A64" s="429"/>
      <c r="B64" s="192">
        <v>43832.958333333336</v>
      </c>
      <c r="C64" s="193" t="s">
        <v>249</v>
      </c>
      <c r="D64" s="193" t="s">
        <v>249</v>
      </c>
      <c r="E64" s="193" t="s">
        <v>249</v>
      </c>
      <c r="F64" s="193" t="s">
        <v>249</v>
      </c>
      <c r="G64" s="193" t="s">
        <v>249</v>
      </c>
      <c r="H64" s="193" t="s">
        <v>249</v>
      </c>
      <c r="M64" s="165"/>
      <c r="N64" s="165"/>
      <c r="O64" s="165"/>
      <c r="P64" s="165"/>
      <c r="Q64" s="165"/>
      <c r="R64" s="165"/>
      <c r="S64" s="165"/>
      <c r="T64" s="165"/>
    </row>
    <row r="65" spans="1:8" x14ac:dyDescent="0.25">
      <c r="A65" s="429"/>
      <c r="B65" s="192">
        <v>43833</v>
      </c>
      <c r="C65" s="193">
        <v>491.6</v>
      </c>
      <c r="D65" s="193">
        <v>0</v>
      </c>
      <c r="E65" s="193">
        <v>5.6</v>
      </c>
      <c r="F65" s="193">
        <v>88.8</v>
      </c>
      <c r="G65" s="193">
        <v>0.6</v>
      </c>
      <c r="H65" s="193">
        <v>274.10000000000002</v>
      </c>
    </row>
    <row r="66" spans="1:8" x14ac:dyDescent="0.25">
      <c r="A66" s="429"/>
      <c r="B66" s="192">
        <v>43833.041666666664</v>
      </c>
      <c r="C66" s="193">
        <v>491.2</v>
      </c>
      <c r="D66" s="193">
        <v>0</v>
      </c>
      <c r="E66" s="193">
        <v>5.6</v>
      </c>
      <c r="F66" s="193">
        <v>90.2</v>
      </c>
      <c r="G66" s="193">
        <v>1.2</v>
      </c>
      <c r="H66" s="193">
        <v>270.39999999999998</v>
      </c>
    </row>
    <row r="67" spans="1:8" x14ac:dyDescent="0.25">
      <c r="A67" s="429"/>
      <c r="B67" s="192">
        <v>43833.083333333336</v>
      </c>
      <c r="C67" s="193">
        <v>490.9</v>
      </c>
      <c r="D67" s="193">
        <v>0</v>
      </c>
      <c r="E67" s="193">
        <v>5.7</v>
      </c>
      <c r="F67" s="193">
        <v>91.7</v>
      </c>
      <c r="G67" s="193">
        <v>0.5</v>
      </c>
      <c r="H67" s="193">
        <v>255.6</v>
      </c>
    </row>
    <row r="68" spans="1:8" x14ac:dyDescent="0.25">
      <c r="A68" s="429"/>
      <c r="B68" s="192">
        <v>43833.125</v>
      </c>
      <c r="C68" s="193">
        <v>490.8</v>
      </c>
      <c r="D68" s="193">
        <v>0</v>
      </c>
      <c r="E68" s="193">
        <v>5.8</v>
      </c>
      <c r="F68" s="193">
        <v>92.5</v>
      </c>
      <c r="G68" s="193">
        <v>1.1000000000000001</v>
      </c>
      <c r="H68" s="193">
        <v>266.7</v>
      </c>
    </row>
    <row r="69" spans="1:8" x14ac:dyDescent="0.25">
      <c r="A69" s="429"/>
      <c r="B69" s="192">
        <v>43833.166666666664</v>
      </c>
      <c r="C69" s="193">
        <v>491</v>
      </c>
      <c r="D69" s="193">
        <v>0</v>
      </c>
      <c r="E69" s="193">
        <v>6</v>
      </c>
      <c r="F69" s="193">
        <v>90</v>
      </c>
      <c r="G69" s="193">
        <v>0.5</v>
      </c>
      <c r="H69" s="193">
        <v>266.89999999999998</v>
      </c>
    </row>
    <row r="70" spans="1:8" x14ac:dyDescent="0.25">
      <c r="A70" s="429"/>
      <c r="B70" s="192">
        <v>43833.208333333336</v>
      </c>
      <c r="C70" s="193">
        <v>491.4</v>
      </c>
      <c r="D70" s="193">
        <v>0</v>
      </c>
      <c r="E70" s="193">
        <v>6</v>
      </c>
      <c r="F70" s="193">
        <v>91.8</v>
      </c>
      <c r="G70" s="193">
        <v>0.8</v>
      </c>
      <c r="H70" s="193">
        <v>269.10000000000002</v>
      </c>
    </row>
    <row r="71" spans="1:8" x14ac:dyDescent="0.25">
      <c r="A71" s="429"/>
      <c r="B71" s="192">
        <v>43833.25</v>
      </c>
      <c r="C71" s="193">
        <v>491.7</v>
      </c>
      <c r="D71" s="193">
        <v>0</v>
      </c>
      <c r="E71" s="193">
        <v>6.4</v>
      </c>
      <c r="F71" s="193">
        <v>88.1</v>
      </c>
      <c r="G71" s="193">
        <v>0.5</v>
      </c>
      <c r="H71" s="193">
        <v>270.5</v>
      </c>
    </row>
    <row r="72" spans="1:8" x14ac:dyDescent="0.25">
      <c r="A72" s="429"/>
      <c r="B72" s="192">
        <v>43833.291666666664</v>
      </c>
      <c r="C72" s="193">
        <v>492.1</v>
      </c>
      <c r="D72" s="193">
        <v>0</v>
      </c>
      <c r="E72" s="193">
        <v>7.3</v>
      </c>
      <c r="F72" s="193">
        <v>81.5</v>
      </c>
      <c r="G72" s="193">
        <v>0.4</v>
      </c>
      <c r="H72" s="193">
        <v>196.1</v>
      </c>
    </row>
    <row r="73" spans="1:8" x14ac:dyDescent="0.25">
      <c r="A73" s="429"/>
      <c r="B73" s="192">
        <v>43833.333333333336</v>
      </c>
      <c r="C73" s="193">
        <v>492.3</v>
      </c>
      <c r="D73" s="193">
        <v>0</v>
      </c>
      <c r="E73" s="193">
        <v>9.6999999999999993</v>
      </c>
      <c r="F73" s="193">
        <v>69.599999999999994</v>
      </c>
      <c r="G73" s="193">
        <v>0.4</v>
      </c>
      <c r="H73" s="193">
        <v>262.5</v>
      </c>
    </row>
    <row r="74" spans="1:8" x14ac:dyDescent="0.25">
      <c r="A74" s="429"/>
      <c r="B74" s="192">
        <v>43833.375</v>
      </c>
      <c r="C74" s="193">
        <v>492.1</v>
      </c>
      <c r="D74" s="193">
        <v>0</v>
      </c>
      <c r="E74" s="193">
        <v>11.3</v>
      </c>
      <c r="F74" s="193">
        <v>60.7</v>
      </c>
      <c r="G74" s="193">
        <v>1.2</v>
      </c>
      <c r="H74" s="193">
        <v>150.30000000000001</v>
      </c>
    </row>
    <row r="75" spans="1:8" x14ac:dyDescent="0.25">
      <c r="A75" s="429"/>
      <c r="B75" s="192">
        <v>43833.416666666664</v>
      </c>
      <c r="C75" s="193">
        <v>491.7</v>
      </c>
      <c r="D75" s="193">
        <v>0</v>
      </c>
      <c r="E75" s="193">
        <v>13.5</v>
      </c>
      <c r="F75" s="193">
        <v>54.3</v>
      </c>
      <c r="G75" s="193">
        <v>1.9</v>
      </c>
      <c r="H75" s="193">
        <v>147.1</v>
      </c>
    </row>
    <row r="76" spans="1:8" x14ac:dyDescent="0.25">
      <c r="A76" s="429"/>
      <c r="B76" s="192">
        <v>43833.458333333336</v>
      </c>
      <c r="C76" s="193">
        <v>491</v>
      </c>
      <c r="D76" s="193">
        <v>0</v>
      </c>
      <c r="E76" s="193">
        <v>15.7</v>
      </c>
      <c r="F76" s="193">
        <v>41.4</v>
      </c>
      <c r="G76" s="193">
        <v>1.4</v>
      </c>
      <c r="H76" s="193">
        <v>136</v>
      </c>
    </row>
    <row r="77" spans="1:8" x14ac:dyDescent="0.25">
      <c r="A77" s="429"/>
      <c r="B77" s="192">
        <v>43833.5</v>
      </c>
      <c r="C77" s="193">
        <v>490.5</v>
      </c>
      <c r="D77" s="193">
        <v>0</v>
      </c>
      <c r="E77" s="193">
        <v>16.399999999999999</v>
      </c>
      <c r="F77" s="193">
        <v>44.8</v>
      </c>
      <c r="G77" s="193">
        <v>2.1</v>
      </c>
      <c r="H77" s="193">
        <v>110.5</v>
      </c>
    </row>
    <row r="78" spans="1:8" x14ac:dyDescent="0.25">
      <c r="A78" s="429"/>
      <c r="B78" s="192">
        <v>43833.541666666664</v>
      </c>
      <c r="C78" s="193">
        <v>489.9</v>
      </c>
      <c r="D78" s="193">
        <v>0</v>
      </c>
      <c r="E78" s="193">
        <v>17.8</v>
      </c>
      <c r="F78" s="193">
        <v>38.700000000000003</v>
      </c>
      <c r="G78" s="193">
        <v>2.2000000000000002</v>
      </c>
      <c r="H78" s="193">
        <v>38.9</v>
      </c>
    </row>
    <row r="79" spans="1:8" x14ac:dyDescent="0.25">
      <c r="A79" s="429"/>
      <c r="B79" s="192">
        <v>43833.583333333336</v>
      </c>
      <c r="C79" s="193">
        <v>489.4</v>
      </c>
      <c r="D79" s="193">
        <v>0</v>
      </c>
      <c r="E79" s="193">
        <v>16.899999999999999</v>
      </c>
      <c r="F79" s="193">
        <v>45</v>
      </c>
      <c r="G79" s="193">
        <v>1.9</v>
      </c>
      <c r="H79" s="193">
        <v>98.2</v>
      </c>
    </row>
    <row r="80" spans="1:8" x14ac:dyDescent="0.25">
      <c r="A80" s="429"/>
      <c r="B80" s="192">
        <v>43833.625</v>
      </c>
      <c r="C80" s="193">
        <v>490</v>
      </c>
      <c r="D80" s="193">
        <v>0</v>
      </c>
      <c r="E80" s="193">
        <v>11.5</v>
      </c>
      <c r="F80" s="193">
        <v>68.599999999999994</v>
      </c>
      <c r="G80" s="193">
        <v>2.2000000000000002</v>
      </c>
      <c r="H80" s="193">
        <v>350.6</v>
      </c>
    </row>
    <row r="81" spans="1:8" x14ac:dyDescent="0.25">
      <c r="A81" s="429"/>
      <c r="B81" s="192">
        <v>43833.666666666664</v>
      </c>
      <c r="C81" s="193">
        <v>490.1</v>
      </c>
      <c r="D81" s="193">
        <v>0</v>
      </c>
      <c r="E81" s="193">
        <v>9.3000000000000007</v>
      </c>
      <c r="F81" s="193">
        <v>83.4</v>
      </c>
      <c r="G81" s="193">
        <v>1.5</v>
      </c>
      <c r="H81" s="193">
        <v>262.10000000000002</v>
      </c>
    </row>
    <row r="82" spans="1:8" x14ac:dyDescent="0.25">
      <c r="A82" s="429"/>
      <c r="B82" s="192">
        <v>43833.708333333336</v>
      </c>
      <c r="C82" s="193">
        <v>490.3</v>
      </c>
      <c r="D82" s="193">
        <v>0</v>
      </c>
      <c r="E82" s="193">
        <v>9.6</v>
      </c>
      <c r="F82" s="193">
        <v>83.5</v>
      </c>
      <c r="G82" s="193">
        <v>0.6</v>
      </c>
      <c r="H82" s="193">
        <v>250.5</v>
      </c>
    </row>
    <row r="83" spans="1:8" x14ac:dyDescent="0.25">
      <c r="A83" s="429"/>
      <c r="B83" s="192">
        <v>43833.75</v>
      </c>
      <c r="C83" s="193">
        <v>490.6</v>
      </c>
      <c r="D83" s="193">
        <v>0</v>
      </c>
      <c r="E83" s="193">
        <v>9.6999999999999993</v>
      </c>
      <c r="F83" s="193">
        <v>83.5</v>
      </c>
      <c r="G83" s="193">
        <v>1.1000000000000001</v>
      </c>
      <c r="H83" s="193">
        <v>275.10000000000002</v>
      </c>
    </row>
    <row r="84" spans="1:8" x14ac:dyDescent="0.25">
      <c r="A84" s="429"/>
      <c r="B84" s="192">
        <v>43833.791666666664</v>
      </c>
      <c r="C84" s="193">
        <v>490.9</v>
      </c>
      <c r="D84" s="193">
        <v>0</v>
      </c>
      <c r="E84" s="193">
        <v>10</v>
      </c>
      <c r="F84" s="193">
        <v>81.099999999999994</v>
      </c>
      <c r="G84" s="193">
        <v>0.7</v>
      </c>
      <c r="H84" s="193">
        <v>270.3</v>
      </c>
    </row>
    <row r="85" spans="1:8" x14ac:dyDescent="0.25">
      <c r="A85" s="429"/>
      <c r="B85" s="192">
        <v>43833.833333333336</v>
      </c>
      <c r="C85" s="193">
        <v>491.3</v>
      </c>
      <c r="D85" s="193">
        <v>0</v>
      </c>
      <c r="E85" s="193">
        <v>10.199999999999999</v>
      </c>
      <c r="F85" s="193">
        <v>80.900000000000006</v>
      </c>
      <c r="G85" s="193">
        <v>0.8</v>
      </c>
      <c r="H85" s="193">
        <v>268.2</v>
      </c>
    </row>
    <row r="86" spans="1:8" x14ac:dyDescent="0.25">
      <c r="A86" s="429"/>
      <c r="B86" s="192">
        <v>43833.875</v>
      </c>
      <c r="C86" s="193">
        <v>491.6</v>
      </c>
      <c r="D86" s="193">
        <v>0</v>
      </c>
      <c r="E86" s="193">
        <v>10.199999999999999</v>
      </c>
      <c r="F86" s="193">
        <v>81.400000000000006</v>
      </c>
      <c r="G86" s="193">
        <v>0.4</v>
      </c>
      <c r="H86" s="193">
        <v>251.7</v>
      </c>
    </row>
    <row r="87" spans="1:8" x14ac:dyDescent="0.25">
      <c r="A87" s="429"/>
      <c r="B87" s="192">
        <v>43833.916666666664</v>
      </c>
      <c r="C87" s="193">
        <v>491.8</v>
      </c>
      <c r="D87" s="193">
        <v>0</v>
      </c>
      <c r="E87" s="193">
        <v>10.1</v>
      </c>
      <c r="F87" s="193">
        <v>83</v>
      </c>
      <c r="G87" s="193">
        <v>0.5</v>
      </c>
      <c r="H87" s="193">
        <v>265.89999999999998</v>
      </c>
    </row>
    <row r="88" spans="1:8" x14ac:dyDescent="0.25">
      <c r="A88" s="429"/>
      <c r="B88" s="192">
        <v>43833.958333333336</v>
      </c>
      <c r="C88" s="193">
        <v>491.7</v>
      </c>
      <c r="D88" s="193">
        <v>0</v>
      </c>
      <c r="E88" s="193">
        <v>10.1</v>
      </c>
      <c r="F88" s="193">
        <v>81.8</v>
      </c>
      <c r="G88" s="193">
        <v>0.4</v>
      </c>
      <c r="H88" s="193">
        <v>284.8</v>
      </c>
    </row>
    <row r="89" spans="1:8" x14ac:dyDescent="0.25">
      <c r="A89" s="429"/>
      <c r="B89" s="192">
        <v>43834</v>
      </c>
      <c r="C89" s="193">
        <v>491.3</v>
      </c>
      <c r="D89" s="193">
        <v>0</v>
      </c>
      <c r="E89" s="193">
        <v>10</v>
      </c>
      <c r="F89" s="193">
        <v>84.5</v>
      </c>
      <c r="G89" s="193">
        <v>0.6</v>
      </c>
      <c r="H89" s="193">
        <v>268.8</v>
      </c>
    </row>
    <row r="90" spans="1:8" x14ac:dyDescent="0.25">
      <c r="A90" s="429"/>
      <c r="B90" s="192">
        <v>43834.041666666664</v>
      </c>
      <c r="C90" s="193">
        <v>490.9</v>
      </c>
      <c r="D90" s="193">
        <v>0</v>
      </c>
      <c r="E90" s="193">
        <v>9.8000000000000007</v>
      </c>
      <c r="F90" s="193">
        <v>86.1</v>
      </c>
      <c r="G90" s="193">
        <v>0.5</v>
      </c>
      <c r="H90" s="193">
        <v>272.60000000000002</v>
      </c>
    </row>
    <row r="91" spans="1:8" x14ac:dyDescent="0.25">
      <c r="A91" s="429"/>
      <c r="B91" s="192">
        <v>43834.083333333336</v>
      </c>
      <c r="C91" s="193">
        <v>490.6</v>
      </c>
      <c r="D91" s="193">
        <v>0</v>
      </c>
      <c r="E91" s="193">
        <v>9.6</v>
      </c>
      <c r="F91" s="193">
        <v>88.7</v>
      </c>
      <c r="G91" s="193">
        <v>0.5</v>
      </c>
      <c r="H91" s="193">
        <v>272</v>
      </c>
    </row>
    <row r="92" spans="1:8" x14ac:dyDescent="0.25">
      <c r="A92" s="429"/>
      <c r="B92" s="192">
        <v>43834.125</v>
      </c>
      <c r="C92" s="193">
        <v>490.5</v>
      </c>
      <c r="D92" s="193">
        <v>0</v>
      </c>
      <c r="E92" s="193">
        <v>9.4</v>
      </c>
      <c r="F92" s="193">
        <v>88.8</v>
      </c>
      <c r="G92" s="193">
        <v>0.7</v>
      </c>
      <c r="H92" s="193">
        <v>278.5</v>
      </c>
    </row>
    <row r="93" spans="1:8" x14ac:dyDescent="0.25">
      <c r="A93" s="429"/>
      <c r="B93" s="192">
        <v>43834.166666666664</v>
      </c>
      <c r="C93" s="193">
        <v>490.6</v>
      </c>
      <c r="D93" s="193">
        <v>0</v>
      </c>
      <c r="E93" s="193">
        <v>9.1999999999999993</v>
      </c>
      <c r="F93" s="193">
        <v>90.9</v>
      </c>
      <c r="G93" s="193">
        <v>0.4</v>
      </c>
      <c r="H93" s="193">
        <v>246</v>
      </c>
    </row>
    <row r="94" spans="1:8" x14ac:dyDescent="0.25">
      <c r="A94" s="429"/>
      <c r="B94" s="192">
        <v>43834.208333333336</v>
      </c>
      <c r="C94" s="193">
        <v>490.9</v>
      </c>
      <c r="D94" s="193">
        <v>0</v>
      </c>
      <c r="E94" s="193">
        <v>9</v>
      </c>
      <c r="F94" s="193">
        <v>92.3</v>
      </c>
      <c r="G94" s="193">
        <v>0.7</v>
      </c>
      <c r="H94" s="193">
        <v>266.60000000000002</v>
      </c>
    </row>
    <row r="95" spans="1:8" x14ac:dyDescent="0.25">
      <c r="A95" s="429"/>
      <c r="B95" s="192">
        <v>43834.25</v>
      </c>
      <c r="C95" s="193">
        <v>491.4</v>
      </c>
      <c r="D95" s="193">
        <v>0</v>
      </c>
      <c r="E95" s="193">
        <v>9.1</v>
      </c>
      <c r="F95" s="193">
        <v>90.4</v>
      </c>
      <c r="G95" s="193">
        <v>0.9</v>
      </c>
      <c r="H95" s="193">
        <v>270.10000000000002</v>
      </c>
    </row>
    <row r="96" spans="1:8" x14ac:dyDescent="0.25">
      <c r="A96" s="429"/>
      <c r="B96" s="192">
        <v>43834.291666666664</v>
      </c>
      <c r="C96" s="193">
        <v>491.7</v>
      </c>
      <c r="D96" s="193">
        <v>0</v>
      </c>
      <c r="E96" s="193">
        <v>10</v>
      </c>
      <c r="F96" s="193">
        <v>83.2</v>
      </c>
      <c r="G96" s="193">
        <v>0.4</v>
      </c>
      <c r="H96" s="193">
        <v>192.7</v>
      </c>
    </row>
    <row r="97" spans="1:8" x14ac:dyDescent="0.25">
      <c r="A97" s="429"/>
      <c r="B97" s="192">
        <v>43834.333333333336</v>
      </c>
      <c r="C97" s="193">
        <v>491.9</v>
      </c>
      <c r="D97" s="193">
        <v>0</v>
      </c>
      <c r="E97" s="193">
        <v>11.5</v>
      </c>
      <c r="F97" s="193">
        <v>73.8</v>
      </c>
      <c r="G97" s="193">
        <v>0.5</v>
      </c>
      <c r="H97" s="193">
        <v>117</v>
      </c>
    </row>
    <row r="98" spans="1:8" x14ac:dyDescent="0.25">
      <c r="A98" s="429"/>
      <c r="B98" s="192">
        <v>43834.375</v>
      </c>
      <c r="C98" s="193">
        <v>491.8</v>
      </c>
      <c r="D98" s="193">
        <v>0</v>
      </c>
      <c r="E98" s="193">
        <v>14.1</v>
      </c>
      <c r="F98" s="193">
        <v>53.2</v>
      </c>
      <c r="G98" s="193">
        <v>1</v>
      </c>
      <c r="H98" s="193">
        <v>150.30000000000001</v>
      </c>
    </row>
    <row r="99" spans="1:8" x14ac:dyDescent="0.25">
      <c r="A99" s="429"/>
      <c r="B99" s="192">
        <v>43834.416666666664</v>
      </c>
      <c r="C99" s="193">
        <v>491.3</v>
      </c>
      <c r="D99" s="193">
        <v>0</v>
      </c>
      <c r="E99" s="193">
        <v>15.9</v>
      </c>
      <c r="F99" s="193">
        <v>43.5</v>
      </c>
      <c r="G99" s="193">
        <v>0.8</v>
      </c>
      <c r="H99" s="193">
        <v>0.7</v>
      </c>
    </row>
    <row r="100" spans="1:8" x14ac:dyDescent="0.25">
      <c r="A100" s="429"/>
      <c r="B100" s="192">
        <v>43834.458333333336</v>
      </c>
      <c r="C100" s="193">
        <v>490.7</v>
      </c>
      <c r="D100" s="193">
        <v>0</v>
      </c>
      <c r="E100" s="193">
        <v>16.7</v>
      </c>
      <c r="F100" s="193">
        <v>37.4</v>
      </c>
      <c r="G100" s="193">
        <v>1.1000000000000001</v>
      </c>
      <c r="H100" s="193">
        <v>100.2</v>
      </c>
    </row>
    <row r="101" spans="1:8" x14ac:dyDescent="0.25">
      <c r="A101" s="429"/>
      <c r="B101" s="192">
        <v>43834.5</v>
      </c>
      <c r="C101" s="193">
        <v>490</v>
      </c>
      <c r="D101" s="193">
        <v>0</v>
      </c>
      <c r="E101" s="193">
        <v>18.5</v>
      </c>
      <c r="F101" s="193">
        <v>31.7</v>
      </c>
      <c r="G101" s="193">
        <v>1</v>
      </c>
      <c r="H101" s="193">
        <v>178.8</v>
      </c>
    </row>
    <row r="102" spans="1:8" x14ac:dyDescent="0.25">
      <c r="A102" s="429"/>
      <c r="B102" s="192">
        <v>43834.541666666664</v>
      </c>
      <c r="C102" s="193">
        <v>489.2</v>
      </c>
      <c r="D102" s="193">
        <v>0</v>
      </c>
      <c r="E102" s="193">
        <v>19.600000000000001</v>
      </c>
      <c r="F102" s="193">
        <v>28.5</v>
      </c>
      <c r="G102" s="193">
        <v>1.1000000000000001</v>
      </c>
      <c r="H102" s="193">
        <v>322.39999999999998</v>
      </c>
    </row>
    <row r="103" spans="1:8" x14ac:dyDescent="0.25">
      <c r="A103" s="429"/>
      <c r="B103" s="192">
        <v>43834.583333333336</v>
      </c>
      <c r="C103" s="193">
        <v>488.5</v>
      </c>
      <c r="D103" s="193">
        <v>0</v>
      </c>
      <c r="E103" s="193">
        <v>18.3</v>
      </c>
      <c r="F103" s="193">
        <v>32</v>
      </c>
      <c r="G103" s="193">
        <v>1.9</v>
      </c>
      <c r="H103" s="193">
        <v>288.10000000000002</v>
      </c>
    </row>
    <row r="104" spans="1:8" x14ac:dyDescent="0.25">
      <c r="A104" s="429"/>
      <c r="B104" s="192">
        <v>43834.625</v>
      </c>
      <c r="C104" s="193">
        <v>488.6</v>
      </c>
      <c r="D104" s="193">
        <v>0</v>
      </c>
      <c r="E104" s="193">
        <v>15.1</v>
      </c>
      <c r="F104" s="193">
        <v>51.9</v>
      </c>
      <c r="G104" s="193">
        <v>2.4</v>
      </c>
      <c r="H104" s="193">
        <v>72.599999999999994</v>
      </c>
    </row>
    <row r="105" spans="1:8" x14ac:dyDescent="0.25">
      <c r="A105" s="429"/>
      <c r="B105" s="192">
        <v>43834.666666666664</v>
      </c>
      <c r="C105" s="193">
        <v>489.3</v>
      </c>
      <c r="D105" s="193">
        <v>0</v>
      </c>
      <c r="E105" s="193">
        <v>11.7</v>
      </c>
      <c r="F105" s="193">
        <v>64.7</v>
      </c>
      <c r="G105" s="193">
        <v>2</v>
      </c>
      <c r="H105" s="193">
        <v>6.6</v>
      </c>
    </row>
    <row r="106" spans="1:8" x14ac:dyDescent="0.25">
      <c r="A106" s="429"/>
      <c r="B106" s="192">
        <v>43834.708333333336</v>
      </c>
      <c r="C106" s="193">
        <v>489.7</v>
      </c>
      <c r="D106" s="193">
        <v>0</v>
      </c>
      <c r="E106" s="193">
        <v>11.3</v>
      </c>
      <c r="F106" s="193">
        <v>65.5</v>
      </c>
      <c r="G106" s="193">
        <v>2.2000000000000002</v>
      </c>
      <c r="H106" s="193">
        <v>41.3</v>
      </c>
    </row>
    <row r="107" spans="1:8" x14ac:dyDescent="0.25">
      <c r="A107" s="429"/>
      <c r="B107" s="192">
        <v>43834.75</v>
      </c>
      <c r="C107" s="193">
        <v>490</v>
      </c>
      <c r="D107" s="193">
        <v>0</v>
      </c>
      <c r="E107" s="193">
        <v>11.5</v>
      </c>
      <c r="F107" s="193">
        <v>66.7</v>
      </c>
      <c r="G107" s="193">
        <v>1.9</v>
      </c>
      <c r="H107" s="193">
        <v>49.4</v>
      </c>
    </row>
    <row r="108" spans="1:8" x14ac:dyDescent="0.25">
      <c r="A108" s="429"/>
      <c r="B108" s="192">
        <v>43834.791666666664</v>
      </c>
      <c r="C108" s="193">
        <v>490.1</v>
      </c>
      <c r="D108" s="193">
        <v>0</v>
      </c>
      <c r="E108" s="193">
        <v>11.3</v>
      </c>
      <c r="F108" s="193">
        <v>67.3</v>
      </c>
      <c r="G108" s="193">
        <v>1.7</v>
      </c>
      <c r="H108" s="193">
        <v>20.100000000000001</v>
      </c>
    </row>
    <row r="109" spans="1:8" x14ac:dyDescent="0.25">
      <c r="A109" s="429"/>
      <c r="B109" s="192">
        <v>43834.833333333336</v>
      </c>
      <c r="C109" s="193">
        <v>490.5</v>
      </c>
      <c r="D109" s="193">
        <v>0</v>
      </c>
      <c r="E109" s="193">
        <v>11</v>
      </c>
      <c r="F109" s="193">
        <v>69.5</v>
      </c>
      <c r="G109" s="193">
        <v>1.1000000000000001</v>
      </c>
      <c r="H109" s="193">
        <v>357.6</v>
      </c>
    </row>
    <row r="110" spans="1:8" x14ac:dyDescent="0.25">
      <c r="A110" s="429"/>
      <c r="B110" s="192">
        <v>43834.875</v>
      </c>
      <c r="C110" s="193">
        <v>490.9</v>
      </c>
      <c r="D110" s="193">
        <v>0</v>
      </c>
      <c r="E110" s="193">
        <v>10.5</v>
      </c>
      <c r="F110" s="193">
        <v>72.7</v>
      </c>
      <c r="G110" s="193">
        <v>0.7</v>
      </c>
      <c r="H110" s="193">
        <v>279.3</v>
      </c>
    </row>
    <row r="111" spans="1:8" x14ac:dyDescent="0.25">
      <c r="A111" s="429"/>
      <c r="B111" s="192">
        <v>43834.916666666664</v>
      </c>
      <c r="C111" s="193">
        <v>491.1</v>
      </c>
      <c r="D111" s="193">
        <v>0</v>
      </c>
      <c r="E111" s="193">
        <v>10.3</v>
      </c>
      <c r="F111" s="193">
        <v>72.599999999999994</v>
      </c>
      <c r="G111" s="193">
        <v>0.6</v>
      </c>
      <c r="H111" s="193">
        <v>339.7</v>
      </c>
    </row>
    <row r="112" spans="1:8" x14ac:dyDescent="0.25">
      <c r="A112" s="429"/>
      <c r="B112" s="192">
        <v>43834.958333333336</v>
      </c>
      <c r="C112" s="193">
        <v>490.8</v>
      </c>
      <c r="D112" s="193">
        <v>0</v>
      </c>
      <c r="E112" s="193">
        <v>9.8000000000000007</v>
      </c>
      <c r="F112" s="193">
        <v>74.2</v>
      </c>
      <c r="G112" s="193">
        <v>0.8</v>
      </c>
      <c r="H112" s="193">
        <v>299.10000000000002</v>
      </c>
    </row>
    <row r="113" spans="1:8" x14ac:dyDescent="0.25">
      <c r="A113" s="429"/>
      <c r="B113" s="192">
        <v>43835</v>
      </c>
      <c r="C113" s="193">
        <v>490.5</v>
      </c>
      <c r="D113" s="193">
        <v>0</v>
      </c>
      <c r="E113" s="193">
        <v>9.3000000000000007</v>
      </c>
      <c r="F113" s="193">
        <v>77.3</v>
      </c>
      <c r="G113" s="193">
        <v>0.7</v>
      </c>
      <c r="H113" s="193">
        <v>279.3</v>
      </c>
    </row>
    <row r="114" spans="1:8" x14ac:dyDescent="0.25">
      <c r="A114" s="429"/>
      <c r="B114" s="192">
        <v>43835.041666666664</v>
      </c>
      <c r="C114" s="193">
        <v>490.3</v>
      </c>
      <c r="D114" s="193">
        <v>0</v>
      </c>
      <c r="E114" s="193">
        <v>9.1</v>
      </c>
      <c r="F114" s="193">
        <v>77.900000000000006</v>
      </c>
      <c r="G114" s="193">
        <v>0.5</v>
      </c>
      <c r="H114" s="193">
        <v>5.0999999999999996</v>
      </c>
    </row>
    <row r="115" spans="1:8" x14ac:dyDescent="0.25">
      <c r="A115" s="429"/>
      <c r="B115" s="192">
        <v>43835.083333333336</v>
      </c>
      <c r="C115" s="193">
        <v>490.1</v>
      </c>
      <c r="D115" s="193">
        <v>0</v>
      </c>
      <c r="E115" s="193">
        <v>8.4</v>
      </c>
      <c r="F115" s="193">
        <v>81.2</v>
      </c>
      <c r="G115" s="193">
        <v>0.9</v>
      </c>
      <c r="H115" s="193">
        <v>281.2</v>
      </c>
    </row>
    <row r="116" spans="1:8" x14ac:dyDescent="0.25">
      <c r="A116" s="429"/>
      <c r="B116" s="192">
        <v>43835.125</v>
      </c>
      <c r="C116" s="193">
        <v>489.9</v>
      </c>
      <c r="D116" s="193">
        <v>0</v>
      </c>
      <c r="E116" s="193">
        <v>7.4</v>
      </c>
      <c r="F116" s="193">
        <v>83.4</v>
      </c>
      <c r="G116" s="193">
        <v>0.9</v>
      </c>
      <c r="H116" s="193">
        <v>275.10000000000002</v>
      </c>
    </row>
    <row r="117" spans="1:8" x14ac:dyDescent="0.25">
      <c r="A117" s="429"/>
      <c r="B117" s="192">
        <v>43835.166666666664</v>
      </c>
      <c r="C117" s="193">
        <v>490</v>
      </c>
      <c r="D117" s="193">
        <v>0</v>
      </c>
      <c r="E117" s="193">
        <v>6.7</v>
      </c>
      <c r="F117" s="193">
        <v>82.7</v>
      </c>
      <c r="G117" s="193">
        <v>0.9</v>
      </c>
      <c r="H117" s="193">
        <v>275.7</v>
      </c>
    </row>
    <row r="118" spans="1:8" x14ac:dyDescent="0.25">
      <c r="A118" s="429"/>
      <c r="B118" s="192">
        <v>43835.208333333336</v>
      </c>
      <c r="C118" s="193">
        <v>490.4</v>
      </c>
      <c r="D118" s="193">
        <v>0</v>
      </c>
      <c r="E118" s="193">
        <v>6.1</v>
      </c>
      <c r="F118" s="193">
        <v>83.2</v>
      </c>
      <c r="G118" s="193">
        <v>1</v>
      </c>
      <c r="H118" s="193">
        <v>281.7</v>
      </c>
    </row>
    <row r="119" spans="1:8" x14ac:dyDescent="0.25">
      <c r="A119" s="429"/>
      <c r="B119" s="192">
        <v>43835.25</v>
      </c>
      <c r="C119" s="193">
        <v>491</v>
      </c>
      <c r="D119" s="193">
        <v>0</v>
      </c>
      <c r="E119" s="193">
        <v>5.8</v>
      </c>
      <c r="F119" s="193">
        <v>81.8</v>
      </c>
      <c r="G119" s="193">
        <v>1.4</v>
      </c>
      <c r="H119" s="193">
        <v>268.10000000000002</v>
      </c>
    </row>
    <row r="120" spans="1:8" x14ac:dyDescent="0.25">
      <c r="A120" s="429"/>
      <c r="B120" s="192">
        <v>43835.291666666664</v>
      </c>
      <c r="C120" s="193">
        <v>491.2</v>
      </c>
      <c r="D120" s="193">
        <v>0</v>
      </c>
      <c r="E120" s="193">
        <v>7.9</v>
      </c>
      <c r="F120" s="193">
        <v>70</v>
      </c>
      <c r="G120" s="193">
        <v>0.7</v>
      </c>
      <c r="H120" s="193">
        <v>76.8</v>
      </c>
    </row>
    <row r="121" spans="1:8" x14ac:dyDescent="0.25">
      <c r="A121" s="429"/>
      <c r="B121" s="192">
        <v>43835.333333333336</v>
      </c>
      <c r="C121" s="193">
        <v>491.2</v>
      </c>
      <c r="D121" s="193">
        <v>0</v>
      </c>
      <c r="E121" s="193">
        <v>10.5</v>
      </c>
      <c r="F121" s="193">
        <v>61</v>
      </c>
      <c r="G121" s="193">
        <v>1.1000000000000001</v>
      </c>
      <c r="H121" s="193">
        <v>143.1</v>
      </c>
    </row>
    <row r="122" spans="1:8" x14ac:dyDescent="0.25">
      <c r="A122" s="429"/>
      <c r="B122" s="192">
        <v>43835.375</v>
      </c>
      <c r="C122" s="193">
        <v>491</v>
      </c>
      <c r="D122" s="193">
        <v>0</v>
      </c>
      <c r="E122" s="193">
        <v>13.4</v>
      </c>
      <c r="F122" s="193">
        <v>45.2</v>
      </c>
      <c r="G122" s="193">
        <v>1.5</v>
      </c>
      <c r="H122" s="193">
        <v>160.9</v>
      </c>
    </row>
    <row r="123" spans="1:8" x14ac:dyDescent="0.25">
      <c r="A123" s="429"/>
      <c r="B123" s="192">
        <v>43835.416666666664</v>
      </c>
      <c r="C123" s="193">
        <v>490.6</v>
      </c>
      <c r="D123" s="193">
        <v>0</v>
      </c>
      <c r="E123" s="193">
        <v>14.7</v>
      </c>
      <c r="F123" s="193">
        <v>34.799999999999997</v>
      </c>
      <c r="G123" s="193">
        <v>1.2</v>
      </c>
      <c r="H123" s="193">
        <v>147.9</v>
      </c>
    </row>
    <row r="124" spans="1:8" x14ac:dyDescent="0.25">
      <c r="A124" s="429"/>
      <c r="B124" s="192">
        <v>43835.458333333336</v>
      </c>
      <c r="C124" s="193">
        <v>489.9</v>
      </c>
      <c r="D124" s="193">
        <v>0</v>
      </c>
      <c r="E124" s="193">
        <v>16.600000000000001</v>
      </c>
      <c r="F124" s="193">
        <v>27.7</v>
      </c>
      <c r="G124" s="193">
        <v>1.3</v>
      </c>
      <c r="H124" s="193">
        <v>146.69999999999999</v>
      </c>
    </row>
    <row r="125" spans="1:8" x14ac:dyDescent="0.25">
      <c r="A125" s="429"/>
      <c r="B125" s="192">
        <v>43835.5</v>
      </c>
      <c r="C125" s="193">
        <v>489.2</v>
      </c>
      <c r="D125" s="193">
        <v>0</v>
      </c>
      <c r="E125" s="193">
        <v>18.5</v>
      </c>
      <c r="F125" s="193">
        <v>24.4</v>
      </c>
      <c r="G125" s="193">
        <v>1.1000000000000001</v>
      </c>
      <c r="H125" s="193">
        <v>228.5</v>
      </c>
    </row>
    <row r="126" spans="1:8" x14ac:dyDescent="0.25">
      <c r="A126" s="429"/>
      <c r="B126" s="192">
        <v>43835.541666666664</v>
      </c>
      <c r="C126" s="193">
        <v>488.5</v>
      </c>
      <c r="D126" s="193">
        <v>0</v>
      </c>
      <c r="E126" s="193">
        <v>19.399999999999999</v>
      </c>
      <c r="F126" s="193">
        <v>24.3</v>
      </c>
      <c r="G126" s="193">
        <v>1.4</v>
      </c>
      <c r="H126" s="193">
        <v>203.3</v>
      </c>
    </row>
    <row r="127" spans="1:8" x14ac:dyDescent="0.25">
      <c r="A127" s="429"/>
      <c r="B127" s="192">
        <v>43835.583333333336</v>
      </c>
      <c r="C127" s="193">
        <v>488.4</v>
      </c>
      <c r="D127" s="193">
        <v>0</v>
      </c>
      <c r="E127" s="193">
        <v>16.399999999999999</v>
      </c>
      <c r="F127" s="193">
        <v>35.4</v>
      </c>
      <c r="G127" s="193">
        <v>2.2000000000000002</v>
      </c>
      <c r="H127" s="193">
        <v>242.8</v>
      </c>
    </row>
    <row r="128" spans="1:8" x14ac:dyDescent="0.25">
      <c r="A128" s="429"/>
      <c r="B128" s="192">
        <v>43835.625</v>
      </c>
      <c r="C128" s="193">
        <v>488.3</v>
      </c>
      <c r="D128" s="193">
        <v>0</v>
      </c>
      <c r="E128" s="193">
        <v>15</v>
      </c>
      <c r="F128" s="193">
        <v>40.9</v>
      </c>
      <c r="G128" s="193">
        <v>1.5</v>
      </c>
      <c r="H128" s="193">
        <v>28.6</v>
      </c>
    </row>
    <row r="129" spans="1:8" x14ac:dyDescent="0.25">
      <c r="A129" s="429"/>
      <c r="B129" s="192">
        <v>43835.666666666664</v>
      </c>
      <c r="C129" s="193">
        <v>488.7</v>
      </c>
      <c r="D129" s="193">
        <v>0</v>
      </c>
      <c r="E129" s="193">
        <v>14.5</v>
      </c>
      <c r="F129" s="193">
        <v>41.8</v>
      </c>
      <c r="G129" s="193">
        <v>1.1000000000000001</v>
      </c>
      <c r="H129" s="193">
        <v>211</v>
      </c>
    </row>
    <row r="130" spans="1:8" x14ac:dyDescent="0.25">
      <c r="A130" s="429"/>
      <c r="B130" s="192">
        <v>43835.708333333336</v>
      </c>
      <c r="C130" s="193">
        <v>488.9</v>
      </c>
      <c r="D130" s="193">
        <v>0</v>
      </c>
      <c r="E130" s="193">
        <v>13.9</v>
      </c>
      <c r="F130" s="193">
        <v>42.5</v>
      </c>
      <c r="G130" s="193">
        <v>1.4</v>
      </c>
      <c r="H130" s="193">
        <v>206.3</v>
      </c>
    </row>
    <row r="131" spans="1:8" x14ac:dyDescent="0.25">
      <c r="A131" s="429"/>
      <c r="B131" s="192">
        <v>43835.75</v>
      </c>
      <c r="C131" s="193">
        <v>489.2</v>
      </c>
      <c r="D131" s="193">
        <v>0</v>
      </c>
      <c r="E131" s="193">
        <v>13</v>
      </c>
      <c r="F131" s="193">
        <v>44.5</v>
      </c>
      <c r="G131" s="193">
        <v>1.2</v>
      </c>
      <c r="H131" s="193">
        <v>239.8</v>
      </c>
    </row>
    <row r="132" spans="1:8" x14ac:dyDescent="0.25">
      <c r="A132" s="429"/>
      <c r="B132" s="192">
        <v>43835.791666666664</v>
      </c>
      <c r="C132" s="193">
        <v>489.6</v>
      </c>
      <c r="D132" s="193">
        <v>0</v>
      </c>
      <c r="E132" s="193">
        <v>12.3</v>
      </c>
      <c r="F132" s="193">
        <v>47</v>
      </c>
      <c r="G132" s="193">
        <v>0.9</v>
      </c>
      <c r="H132" s="193">
        <v>191.8</v>
      </c>
    </row>
    <row r="133" spans="1:8" x14ac:dyDescent="0.25">
      <c r="A133" s="429"/>
      <c r="B133" s="192">
        <v>43835.833333333336</v>
      </c>
      <c r="C133" s="193">
        <v>489.9</v>
      </c>
      <c r="D133" s="193">
        <v>0</v>
      </c>
      <c r="E133" s="193">
        <v>11.9</v>
      </c>
      <c r="F133" s="193">
        <v>47.4</v>
      </c>
      <c r="G133" s="193">
        <v>0.6</v>
      </c>
      <c r="H133" s="193">
        <v>180.7</v>
      </c>
    </row>
    <row r="134" spans="1:8" x14ac:dyDescent="0.25">
      <c r="A134" s="429"/>
      <c r="B134" s="192">
        <v>43835.875</v>
      </c>
      <c r="C134" s="193">
        <v>490.3</v>
      </c>
      <c r="D134" s="193">
        <v>0</v>
      </c>
      <c r="E134" s="193">
        <v>11.4</v>
      </c>
      <c r="F134" s="193">
        <v>50.7</v>
      </c>
      <c r="G134" s="193">
        <v>0.6</v>
      </c>
      <c r="H134" s="193">
        <v>322.89999999999998</v>
      </c>
    </row>
    <row r="135" spans="1:8" x14ac:dyDescent="0.25">
      <c r="A135" s="429"/>
      <c r="B135" s="192">
        <v>43835.916666666664</v>
      </c>
      <c r="C135" s="193">
        <v>490.4</v>
      </c>
      <c r="D135" s="193">
        <v>0</v>
      </c>
      <c r="E135" s="193">
        <v>10.6</v>
      </c>
      <c r="F135" s="193">
        <v>54.1</v>
      </c>
      <c r="G135" s="193">
        <v>1</v>
      </c>
      <c r="H135" s="193">
        <v>265.7</v>
      </c>
    </row>
    <row r="136" spans="1:8" x14ac:dyDescent="0.25">
      <c r="A136" s="429"/>
      <c r="B136" s="192">
        <v>43835.958333333336</v>
      </c>
      <c r="C136" s="193">
        <v>490.2</v>
      </c>
      <c r="D136" s="193">
        <v>0</v>
      </c>
      <c r="E136" s="193">
        <v>9.6999999999999993</v>
      </c>
      <c r="F136" s="193">
        <v>60.3</v>
      </c>
      <c r="G136" s="193">
        <v>1</v>
      </c>
      <c r="H136" s="193">
        <v>261.60000000000002</v>
      </c>
    </row>
    <row r="137" spans="1:8" x14ac:dyDescent="0.25">
      <c r="A137" s="429"/>
      <c r="B137" s="192">
        <v>43836</v>
      </c>
      <c r="C137" s="193">
        <v>489.9</v>
      </c>
      <c r="D137" s="193">
        <v>0</v>
      </c>
      <c r="E137" s="193">
        <v>9</v>
      </c>
      <c r="F137" s="193">
        <v>64.400000000000006</v>
      </c>
      <c r="G137" s="193">
        <v>0.6</v>
      </c>
      <c r="H137" s="193">
        <v>317.39999999999998</v>
      </c>
    </row>
    <row r="138" spans="1:8" x14ac:dyDescent="0.25">
      <c r="A138" s="429"/>
      <c r="B138" s="192">
        <v>43836.041666666664</v>
      </c>
      <c r="C138" s="193">
        <v>489.7</v>
      </c>
      <c r="D138" s="193">
        <v>0</v>
      </c>
      <c r="E138" s="193">
        <v>8</v>
      </c>
      <c r="F138" s="193">
        <v>68.2</v>
      </c>
      <c r="G138" s="193">
        <v>1</v>
      </c>
      <c r="H138" s="193">
        <v>281.7</v>
      </c>
    </row>
    <row r="139" spans="1:8" x14ac:dyDescent="0.25">
      <c r="A139" s="429"/>
      <c r="B139" s="192">
        <v>43836.083333333336</v>
      </c>
      <c r="C139" s="193">
        <v>489.3</v>
      </c>
      <c r="D139" s="193">
        <v>0</v>
      </c>
      <c r="E139" s="193">
        <v>7.1</v>
      </c>
      <c r="F139" s="193">
        <v>71.099999999999994</v>
      </c>
      <c r="G139" s="193">
        <v>0.8</v>
      </c>
      <c r="H139" s="193">
        <v>279.3</v>
      </c>
    </row>
    <row r="140" spans="1:8" x14ac:dyDescent="0.25">
      <c r="A140" s="429"/>
      <c r="B140" s="192">
        <v>43836.125</v>
      </c>
      <c r="C140" s="193">
        <v>489.3</v>
      </c>
      <c r="D140" s="193">
        <v>0</v>
      </c>
      <c r="E140" s="193">
        <v>6.3</v>
      </c>
      <c r="F140" s="193">
        <v>73.900000000000006</v>
      </c>
      <c r="G140" s="193">
        <v>1.1000000000000001</v>
      </c>
      <c r="H140" s="193">
        <v>286</v>
      </c>
    </row>
    <row r="141" spans="1:8" x14ac:dyDescent="0.25">
      <c r="A141" s="429"/>
      <c r="B141" s="192">
        <v>43836.166666666664</v>
      </c>
      <c r="C141" s="193">
        <v>489.4</v>
      </c>
      <c r="D141" s="193">
        <v>0</v>
      </c>
      <c r="E141" s="193">
        <v>5.6</v>
      </c>
      <c r="F141" s="193">
        <v>77.2</v>
      </c>
      <c r="G141" s="193">
        <v>1</v>
      </c>
      <c r="H141" s="193">
        <v>273.39999999999998</v>
      </c>
    </row>
    <row r="142" spans="1:8" x14ac:dyDescent="0.25">
      <c r="A142" s="429"/>
      <c r="B142" s="192">
        <v>43836.208333333336</v>
      </c>
      <c r="C142" s="193">
        <v>489.8</v>
      </c>
      <c r="D142" s="193">
        <v>0</v>
      </c>
      <c r="E142" s="193">
        <v>5</v>
      </c>
      <c r="F142" s="193">
        <v>79.099999999999994</v>
      </c>
      <c r="G142" s="193">
        <v>1</v>
      </c>
      <c r="H142" s="193">
        <v>274.39999999999998</v>
      </c>
    </row>
    <row r="143" spans="1:8" x14ac:dyDescent="0.25">
      <c r="A143" s="429"/>
      <c r="B143" s="192">
        <v>43836.25</v>
      </c>
      <c r="C143" s="193">
        <v>490.4</v>
      </c>
      <c r="D143" s="193">
        <v>0</v>
      </c>
      <c r="E143" s="193">
        <v>4.7</v>
      </c>
      <c r="F143" s="193">
        <v>80.2</v>
      </c>
      <c r="G143" s="193">
        <v>1.3</v>
      </c>
      <c r="H143" s="193">
        <v>271.39999999999998</v>
      </c>
    </row>
    <row r="144" spans="1:8" x14ac:dyDescent="0.25">
      <c r="A144" s="429"/>
      <c r="B144" s="192">
        <v>43836.291666666664</v>
      </c>
      <c r="C144" s="193">
        <v>490.6</v>
      </c>
      <c r="D144" s="193">
        <v>0</v>
      </c>
      <c r="E144" s="193">
        <v>5.7</v>
      </c>
      <c r="F144" s="193">
        <v>74.5</v>
      </c>
      <c r="G144" s="193">
        <v>1</v>
      </c>
      <c r="H144" s="193">
        <v>269.2</v>
      </c>
    </row>
    <row r="145" spans="1:8" x14ac:dyDescent="0.25">
      <c r="A145" s="429"/>
      <c r="B145" s="192">
        <v>43836.333333333336</v>
      </c>
      <c r="C145" s="193">
        <v>490.5</v>
      </c>
      <c r="D145" s="193">
        <v>0</v>
      </c>
      <c r="E145" s="193">
        <v>8.6999999999999993</v>
      </c>
      <c r="F145" s="193">
        <v>60.6</v>
      </c>
      <c r="G145" s="193">
        <v>0.4</v>
      </c>
      <c r="H145" s="193">
        <v>219.6</v>
      </c>
    </row>
    <row r="146" spans="1:8" x14ac:dyDescent="0.25">
      <c r="A146" s="429"/>
      <c r="B146" s="192">
        <v>43836.375</v>
      </c>
      <c r="C146" s="193">
        <v>490.3</v>
      </c>
      <c r="D146" s="193">
        <v>0</v>
      </c>
      <c r="E146" s="193">
        <v>10.5</v>
      </c>
      <c r="F146" s="193">
        <v>56.4</v>
      </c>
      <c r="G146" s="193">
        <v>1.1000000000000001</v>
      </c>
      <c r="H146" s="193">
        <v>143.69999999999999</v>
      </c>
    </row>
    <row r="147" spans="1:8" x14ac:dyDescent="0.25">
      <c r="A147" s="429"/>
      <c r="B147" s="192">
        <v>43836.416666666664</v>
      </c>
      <c r="C147" s="193">
        <v>489.8</v>
      </c>
      <c r="D147" s="193">
        <v>0</v>
      </c>
      <c r="E147" s="193">
        <v>12.8</v>
      </c>
      <c r="F147" s="193">
        <v>47.9</v>
      </c>
      <c r="G147" s="193">
        <v>1.3</v>
      </c>
      <c r="H147" s="193">
        <v>134.80000000000001</v>
      </c>
    </row>
    <row r="148" spans="1:8" x14ac:dyDescent="0.25">
      <c r="A148" s="429"/>
      <c r="B148" s="192">
        <v>43836.458333333336</v>
      </c>
      <c r="C148" s="193">
        <v>489.2</v>
      </c>
      <c r="D148" s="193">
        <v>0</v>
      </c>
      <c r="E148" s="193">
        <v>15.8</v>
      </c>
      <c r="F148" s="193">
        <v>40.1</v>
      </c>
      <c r="G148" s="193">
        <v>1.3</v>
      </c>
      <c r="H148" s="193">
        <v>163.4</v>
      </c>
    </row>
    <row r="149" spans="1:8" x14ac:dyDescent="0.25">
      <c r="A149" s="429"/>
      <c r="B149" s="192">
        <v>43836.5</v>
      </c>
      <c r="C149" s="193">
        <v>488.7</v>
      </c>
      <c r="D149" s="193">
        <v>0</v>
      </c>
      <c r="E149" s="193">
        <v>17.7</v>
      </c>
      <c r="F149" s="193">
        <v>33.799999999999997</v>
      </c>
      <c r="G149" s="193">
        <v>1.6</v>
      </c>
      <c r="H149" s="193">
        <v>31.8</v>
      </c>
    </row>
    <row r="150" spans="1:8" x14ac:dyDescent="0.25">
      <c r="A150" s="429"/>
      <c r="B150" s="192">
        <v>43836.541666666664</v>
      </c>
      <c r="C150" s="193">
        <v>488.1</v>
      </c>
      <c r="D150" s="193">
        <v>0</v>
      </c>
      <c r="E150" s="193">
        <v>18.3</v>
      </c>
      <c r="F150" s="193">
        <v>30.6</v>
      </c>
      <c r="G150" s="193">
        <v>1.7</v>
      </c>
      <c r="H150" s="193">
        <v>30</v>
      </c>
    </row>
    <row r="151" spans="1:8" x14ac:dyDescent="0.25">
      <c r="A151" s="429"/>
      <c r="B151" s="192">
        <v>43836.583333333336</v>
      </c>
      <c r="C151" s="193">
        <v>487.7</v>
      </c>
      <c r="D151" s="193">
        <v>0</v>
      </c>
      <c r="E151" s="193">
        <v>18.399999999999999</v>
      </c>
      <c r="F151" s="193">
        <v>31.7</v>
      </c>
      <c r="G151" s="193">
        <v>2.1</v>
      </c>
      <c r="H151" s="193">
        <v>60</v>
      </c>
    </row>
    <row r="152" spans="1:8" x14ac:dyDescent="0.25">
      <c r="A152" s="429"/>
      <c r="B152" s="192">
        <v>43836.625</v>
      </c>
      <c r="C152" s="193">
        <v>487.4</v>
      </c>
      <c r="D152" s="193">
        <v>0</v>
      </c>
      <c r="E152" s="193">
        <v>17.899999999999999</v>
      </c>
      <c r="F152" s="193">
        <v>33.299999999999997</v>
      </c>
      <c r="G152" s="193">
        <v>2.1</v>
      </c>
      <c r="H152" s="193">
        <v>80.400000000000006</v>
      </c>
    </row>
    <row r="153" spans="1:8" x14ac:dyDescent="0.25">
      <c r="A153" s="429"/>
      <c r="B153" s="192">
        <v>43836.666666666664</v>
      </c>
      <c r="C153" s="193">
        <v>487.4</v>
      </c>
      <c r="D153" s="193">
        <v>0</v>
      </c>
      <c r="E153" s="193">
        <v>16.899999999999999</v>
      </c>
      <c r="F153" s="193">
        <v>34.6</v>
      </c>
      <c r="G153" s="193">
        <v>2.2999999999999998</v>
      </c>
      <c r="H153" s="193">
        <v>72.8</v>
      </c>
    </row>
    <row r="154" spans="1:8" x14ac:dyDescent="0.25">
      <c r="A154" s="429"/>
      <c r="B154" s="192">
        <v>43836.708333333336</v>
      </c>
      <c r="C154" s="193">
        <v>487.9</v>
      </c>
      <c r="D154" s="193">
        <v>0</v>
      </c>
      <c r="E154" s="193">
        <v>15</v>
      </c>
      <c r="F154" s="193">
        <v>42.8</v>
      </c>
      <c r="G154" s="193">
        <v>1.8</v>
      </c>
      <c r="H154" s="193">
        <v>43.8</v>
      </c>
    </row>
    <row r="155" spans="1:8" x14ac:dyDescent="0.25">
      <c r="A155" s="429"/>
      <c r="B155" s="192">
        <v>43836.75</v>
      </c>
      <c r="C155" s="193">
        <v>488.4</v>
      </c>
      <c r="D155" s="193">
        <v>0</v>
      </c>
      <c r="E155" s="193">
        <v>13.3</v>
      </c>
      <c r="F155" s="193">
        <v>56.5</v>
      </c>
      <c r="G155" s="193">
        <v>2.6</v>
      </c>
      <c r="H155" s="193">
        <v>75.900000000000006</v>
      </c>
    </row>
    <row r="156" spans="1:8" x14ac:dyDescent="0.25">
      <c r="A156" s="429"/>
      <c r="B156" s="192">
        <v>43836.791666666664</v>
      </c>
      <c r="C156" s="193">
        <v>489</v>
      </c>
      <c r="D156" s="193">
        <v>0</v>
      </c>
      <c r="E156" s="193">
        <v>12.4</v>
      </c>
      <c r="F156" s="193">
        <v>59.8</v>
      </c>
      <c r="G156" s="193">
        <v>2.4</v>
      </c>
      <c r="H156" s="193">
        <v>88.6</v>
      </c>
    </row>
    <row r="157" spans="1:8" x14ac:dyDescent="0.25">
      <c r="A157" s="429"/>
      <c r="B157" s="192">
        <v>43836.833333333336</v>
      </c>
      <c r="C157" s="193">
        <v>489.5</v>
      </c>
      <c r="D157" s="193">
        <v>0</v>
      </c>
      <c r="E157" s="193">
        <v>11.8</v>
      </c>
      <c r="F157" s="193">
        <v>65.900000000000006</v>
      </c>
      <c r="G157" s="193">
        <v>2</v>
      </c>
      <c r="H157" s="193">
        <v>64</v>
      </c>
    </row>
    <row r="158" spans="1:8" x14ac:dyDescent="0.25">
      <c r="A158" s="429"/>
      <c r="B158" s="192">
        <v>43836.875</v>
      </c>
      <c r="C158" s="193">
        <v>489.8</v>
      </c>
      <c r="D158" s="193">
        <v>0</v>
      </c>
      <c r="E158" s="193">
        <v>11.4</v>
      </c>
      <c r="F158" s="193">
        <v>69.2</v>
      </c>
      <c r="G158" s="193">
        <v>1.2</v>
      </c>
      <c r="H158" s="193">
        <v>6.5</v>
      </c>
    </row>
    <row r="159" spans="1:8" x14ac:dyDescent="0.25">
      <c r="A159" s="429"/>
      <c r="B159" s="192">
        <v>43836.916666666664</v>
      </c>
      <c r="C159" s="193">
        <v>489.9</v>
      </c>
      <c r="D159" s="193">
        <v>0</v>
      </c>
      <c r="E159" s="193">
        <v>10.5</v>
      </c>
      <c r="F159" s="193">
        <v>68.5</v>
      </c>
      <c r="G159" s="193">
        <v>1</v>
      </c>
      <c r="H159" s="193">
        <v>310.3</v>
      </c>
    </row>
    <row r="160" spans="1:8" x14ac:dyDescent="0.25">
      <c r="A160" s="429"/>
      <c r="B160" s="192">
        <v>43836.958333333336</v>
      </c>
      <c r="C160" s="193">
        <v>489.9</v>
      </c>
      <c r="D160" s="193">
        <v>0</v>
      </c>
      <c r="E160" s="193">
        <v>9.4</v>
      </c>
      <c r="F160" s="193">
        <v>65.2</v>
      </c>
      <c r="G160" s="193">
        <v>0.6</v>
      </c>
      <c r="H160" s="193">
        <v>225.2</v>
      </c>
    </row>
    <row r="161" spans="1:8" x14ac:dyDescent="0.25">
      <c r="A161" s="429"/>
      <c r="B161" s="192">
        <v>43837</v>
      </c>
      <c r="C161" s="193">
        <v>489.7</v>
      </c>
      <c r="D161" s="193">
        <v>0</v>
      </c>
      <c r="E161" s="193">
        <v>8.1</v>
      </c>
      <c r="F161" s="193">
        <v>70.8</v>
      </c>
      <c r="G161" s="193">
        <v>1.4</v>
      </c>
      <c r="H161" s="193">
        <v>304.3</v>
      </c>
    </row>
    <row r="162" spans="1:8" x14ac:dyDescent="0.25">
      <c r="A162" s="429"/>
      <c r="B162" s="192">
        <v>43837.041666666664</v>
      </c>
      <c r="C162" s="193">
        <v>489.5</v>
      </c>
      <c r="D162" s="193">
        <v>0</v>
      </c>
      <c r="E162" s="193">
        <v>7.1</v>
      </c>
      <c r="F162" s="193">
        <v>73.400000000000006</v>
      </c>
      <c r="G162" s="193">
        <v>1.4</v>
      </c>
      <c r="H162" s="193">
        <v>296.60000000000002</v>
      </c>
    </row>
    <row r="163" spans="1:8" x14ac:dyDescent="0.25">
      <c r="A163" s="429"/>
      <c r="B163" s="192">
        <v>43837.083333333336</v>
      </c>
      <c r="C163" s="193">
        <v>489.4</v>
      </c>
      <c r="D163" s="193">
        <v>0</v>
      </c>
      <c r="E163" s="193">
        <v>6</v>
      </c>
      <c r="F163" s="193">
        <v>75.099999999999994</v>
      </c>
      <c r="G163" s="193">
        <v>1.4</v>
      </c>
      <c r="H163" s="193">
        <v>277</v>
      </c>
    </row>
    <row r="164" spans="1:8" x14ac:dyDescent="0.25">
      <c r="A164" s="429"/>
      <c r="B164" s="192">
        <v>43837.125</v>
      </c>
      <c r="C164" s="193">
        <v>489.5</v>
      </c>
      <c r="D164" s="193">
        <v>0</v>
      </c>
      <c r="E164" s="193">
        <v>5.0999999999999996</v>
      </c>
      <c r="F164" s="193">
        <v>76.7</v>
      </c>
      <c r="G164" s="193">
        <v>1.7</v>
      </c>
      <c r="H164" s="193">
        <v>267.3</v>
      </c>
    </row>
    <row r="165" spans="1:8" x14ac:dyDescent="0.25">
      <c r="A165" s="429"/>
      <c r="B165" s="192">
        <v>43837.166666666664</v>
      </c>
      <c r="C165" s="193">
        <v>489.8</v>
      </c>
      <c r="D165" s="193">
        <v>0</v>
      </c>
      <c r="E165" s="193">
        <v>4.3</v>
      </c>
      <c r="F165" s="193">
        <v>78.8</v>
      </c>
      <c r="G165" s="193">
        <v>1.6</v>
      </c>
      <c r="H165" s="193">
        <v>272</v>
      </c>
    </row>
    <row r="166" spans="1:8" x14ac:dyDescent="0.25">
      <c r="A166" s="429"/>
      <c r="B166" s="192">
        <v>43837.208333333336</v>
      </c>
      <c r="C166" s="193">
        <v>490.1</v>
      </c>
      <c r="D166" s="193">
        <v>0</v>
      </c>
      <c r="E166" s="193">
        <v>3.9</v>
      </c>
      <c r="F166" s="193">
        <v>79.8</v>
      </c>
      <c r="G166" s="193">
        <v>1.4</v>
      </c>
      <c r="H166" s="193">
        <v>269.39999999999998</v>
      </c>
    </row>
    <row r="167" spans="1:8" x14ac:dyDescent="0.25">
      <c r="A167" s="429"/>
      <c r="B167" s="192">
        <v>43837.25</v>
      </c>
      <c r="C167" s="193">
        <v>490.7</v>
      </c>
      <c r="D167" s="193">
        <v>0</v>
      </c>
      <c r="E167" s="193">
        <v>3.8</v>
      </c>
      <c r="F167" s="193">
        <v>78.2</v>
      </c>
      <c r="G167" s="193">
        <v>2</v>
      </c>
      <c r="H167" s="193">
        <v>273.60000000000002</v>
      </c>
    </row>
    <row r="168" spans="1:8" x14ac:dyDescent="0.25">
      <c r="A168" s="429"/>
      <c r="B168" s="192">
        <v>43837.291666666664</v>
      </c>
      <c r="C168" s="193">
        <v>491.1</v>
      </c>
      <c r="D168" s="193">
        <v>0</v>
      </c>
      <c r="E168" s="193">
        <v>4.4000000000000004</v>
      </c>
      <c r="F168" s="193">
        <v>77.099999999999994</v>
      </c>
      <c r="G168" s="193">
        <v>1.5</v>
      </c>
      <c r="H168" s="193">
        <v>266</v>
      </c>
    </row>
    <row r="169" spans="1:8" x14ac:dyDescent="0.25">
      <c r="A169" s="429"/>
      <c r="B169" s="192">
        <v>43837.333333333336</v>
      </c>
      <c r="C169" s="193">
        <v>491</v>
      </c>
      <c r="D169" s="193">
        <v>0</v>
      </c>
      <c r="E169" s="193">
        <v>5.4</v>
      </c>
      <c r="F169" s="193">
        <v>74.8</v>
      </c>
      <c r="G169" s="193">
        <v>1.5</v>
      </c>
      <c r="H169" s="193">
        <v>270.8</v>
      </c>
    </row>
    <row r="170" spans="1:8" x14ac:dyDescent="0.25">
      <c r="A170" s="429"/>
      <c r="B170" s="192">
        <v>43837.375</v>
      </c>
      <c r="C170" s="193">
        <v>490.9</v>
      </c>
      <c r="D170" s="193">
        <v>0</v>
      </c>
      <c r="E170" s="193">
        <v>7.9</v>
      </c>
      <c r="F170" s="193">
        <v>63.4</v>
      </c>
      <c r="G170" s="193">
        <v>1.1000000000000001</v>
      </c>
      <c r="H170" s="193">
        <v>267.3</v>
      </c>
    </row>
    <row r="171" spans="1:8" x14ac:dyDescent="0.25">
      <c r="A171" s="429"/>
      <c r="B171" s="192">
        <v>43837.416666666664</v>
      </c>
      <c r="C171" s="193" t="s">
        <v>262</v>
      </c>
      <c r="D171" s="193" t="s">
        <v>262</v>
      </c>
      <c r="E171" s="193" t="s">
        <v>262</v>
      </c>
      <c r="F171" s="193" t="s">
        <v>262</v>
      </c>
      <c r="G171" s="193" t="s">
        <v>262</v>
      </c>
      <c r="H171" s="193" t="s">
        <v>262</v>
      </c>
    </row>
    <row r="172" spans="1:8" x14ac:dyDescent="0.25">
      <c r="A172" s="429"/>
      <c r="B172" s="192">
        <v>43837.458333333336</v>
      </c>
      <c r="C172" s="193">
        <v>489.7</v>
      </c>
      <c r="D172" s="193">
        <v>0</v>
      </c>
      <c r="E172" s="193">
        <v>14.3</v>
      </c>
      <c r="F172" s="193">
        <v>43.4</v>
      </c>
      <c r="G172" s="193">
        <v>1.2</v>
      </c>
      <c r="H172" s="193">
        <v>157.19999999999999</v>
      </c>
    </row>
    <row r="173" spans="1:8" x14ac:dyDescent="0.25">
      <c r="A173" s="429"/>
      <c r="B173" s="192">
        <v>43837.5</v>
      </c>
      <c r="C173" s="193">
        <v>489.3</v>
      </c>
      <c r="D173" s="193">
        <v>0</v>
      </c>
      <c r="E173" s="193">
        <v>16.5</v>
      </c>
      <c r="F173" s="193">
        <v>31.6</v>
      </c>
      <c r="G173" s="193">
        <v>1.9</v>
      </c>
      <c r="H173" s="193">
        <v>75.5</v>
      </c>
    </row>
    <row r="174" spans="1:8" x14ac:dyDescent="0.25">
      <c r="A174" s="429"/>
      <c r="B174" s="192">
        <v>43837.541666666664</v>
      </c>
      <c r="C174" s="193">
        <v>489</v>
      </c>
      <c r="D174" s="193">
        <v>0</v>
      </c>
      <c r="E174" s="193">
        <v>16.600000000000001</v>
      </c>
      <c r="F174" s="193">
        <v>33.299999999999997</v>
      </c>
      <c r="G174" s="193">
        <v>2.2999999999999998</v>
      </c>
      <c r="H174" s="193">
        <v>72.400000000000006</v>
      </c>
    </row>
    <row r="175" spans="1:8" x14ac:dyDescent="0.25">
      <c r="A175" s="429"/>
      <c r="B175" s="192">
        <v>43837.583333333336</v>
      </c>
      <c r="C175" s="193">
        <v>488.6</v>
      </c>
      <c r="D175" s="193">
        <v>0</v>
      </c>
      <c r="E175" s="193">
        <v>16.600000000000001</v>
      </c>
      <c r="F175" s="193">
        <v>33.4</v>
      </c>
      <c r="G175" s="193">
        <v>2.5</v>
      </c>
      <c r="H175" s="193">
        <v>71.099999999999994</v>
      </c>
    </row>
    <row r="176" spans="1:8" x14ac:dyDescent="0.25">
      <c r="A176" s="429"/>
      <c r="B176" s="192">
        <v>43837.625</v>
      </c>
      <c r="C176" s="193">
        <v>488.4</v>
      </c>
      <c r="D176" s="193">
        <v>0</v>
      </c>
      <c r="E176" s="193">
        <v>15.5</v>
      </c>
      <c r="F176" s="193">
        <v>39</v>
      </c>
      <c r="G176" s="193">
        <v>2.8</v>
      </c>
      <c r="H176" s="193">
        <v>62.3</v>
      </c>
    </row>
    <row r="177" spans="1:8" x14ac:dyDescent="0.25">
      <c r="A177" s="429"/>
      <c r="B177" s="192">
        <v>43837.666666666664</v>
      </c>
      <c r="C177" s="193">
        <v>488.5</v>
      </c>
      <c r="D177" s="193">
        <v>0</v>
      </c>
      <c r="E177" s="193">
        <v>14.3</v>
      </c>
      <c r="F177" s="193">
        <v>41</v>
      </c>
      <c r="G177" s="193">
        <v>2.7</v>
      </c>
      <c r="H177" s="193">
        <v>82.1</v>
      </c>
    </row>
    <row r="178" spans="1:8" x14ac:dyDescent="0.25">
      <c r="A178" s="429"/>
      <c r="B178" s="192">
        <v>43837.708333333336</v>
      </c>
      <c r="C178" s="193">
        <v>488.6</v>
      </c>
      <c r="D178" s="193">
        <v>0</v>
      </c>
      <c r="E178" s="193">
        <v>14.5</v>
      </c>
      <c r="F178" s="193">
        <v>37.700000000000003</v>
      </c>
      <c r="G178" s="193">
        <v>2.2999999999999998</v>
      </c>
      <c r="H178" s="193">
        <v>80.599999999999994</v>
      </c>
    </row>
    <row r="179" spans="1:8" x14ac:dyDescent="0.25">
      <c r="A179" s="429"/>
      <c r="B179" s="192">
        <v>43837.75</v>
      </c>
      <c r="C179" s="193">
        <v>489.1</v>
      </c>
      <c r="D179" s="193">
        <v>0</v>
      </c>
      <c r="E179" s="193">
        <v>12.8</v>
      </c>
      <c r="F179" s="193">
        <v>47.3</v>
      </c>
      <c r="G179" s="193">
        <v>2.2000000000000002</v>
      </c>
      <c r="H179" s="193">
        <v>61.8</v>
      </c>
    </row>
    <row r="180" spans="1:8" x14ac:dyDescent="0.25">
      <c r="A180" s="429"/>
      <c r="B180" s="192">
        <v>43837.791666666664</v>
      </c>
      <c r="C180" s="193">
        <v>489.6</v>
      </c>
      <c r="D180" s="193">
        <v>0</v>
      </c>
      <c r="E180" s="193">
        <v>11.4</v>
      </c>
      <c r="F180" s="193">
        <v>54.8</v>
      </c>
      <c r="G180" s="193">
        <v>2</v>
      </c>
      <c r="H180" s="193">
        <v>45.9</v>
      </c>
    </row>
    <row r="181" spans="1:8" x14ac:dyDescent="0.25">
      <c r="A181" s="429"/>
      <c r="B181" s="192">
        <v>43837.833333333336</v>
      </c>
      <c r="C181" s="193">
        <v>490</v>
      </c>
      <c r="D181" s="193">
        <v>0</v>
      </c>
      <c r="E181" s="193">
        <v>10.8</v>
      </c>
      <c r="F181" s="193">
        <v>58.7</v>
      </c>
      <c r="G181" s="193">
        <v>1.5</v>
      </c>
      <c r="H181" s="193">
        <v>324.3</v>
      </c>
    </row>
    <row r="182" spans="1:8" x14ac:dyDescent="0.25">
      <c r="A182" s="429"/>
      <c r="B182" s="192">
        <v>43837.875</v>
      </c>
      <c r="C182" s="193">
        <v>490.4</v>
      </c>
      <c r="D182" s="193">
        <v>0</v>
      </c>
      <c r="E182" s="193">
        <v>9.8000000000000007</v>
      </c>
      <c r="F182" s="193">
        <v>63.8</v>
      </c>
      <c r="G182" s="193">
        <v>1.6</v>
      </c>
      <c r="H182" s="193">
        <v>343.8</v>
      </c>
    </row>
    <row r="183" spans="1:8" x14ac:dyDescent="0.25">
      <c r="A183" s="429"/>
      <c r="B183" s="192">
        <v>43837.916666666664</v>
      </c>
      <c r="C183" s="193">
        <v>490.5</v>
      </c>
      <c r="D183" s="193">
        <v>0</v>
      </c>
      <c r="E183" s="193">
        <v>8.4</v>
      </c>
      <c r="F183" s="193">
        <v>71.599999999999994</v>
      </c>
      <c r="G183" s="193">
        <v>1.5</v>
      </c>
      <c r="H183" s="193">
        <v>280.5</v>
      </c>
    </row>
    <row r="184" spans="1:8" x14ac:dyDescent="0.25">
      <c r="A184" s="429"/>
      <c r="B184" s="192">
        <v>43837.958333333336</v>
      </c>
      <c r="C184" s="193">
        <v>490.4</v>
      </c>
      <c r="D184" s="193">
        <v>0</v>
      </c>
      <c r="E184" s="193">
        <v>7.6</v>
      </c>
      <c r="F184" s="193">
        <v>70.099999999999994</v>
      </c>
      <c r="G184" s="193">
        <v>1.3</v>
      </c>
      <c r="H184" s="193">
        <v>271.60000000000002</v>
      </c>
    </row>
    <row r="185" spans="1:8" x14ac:dyDescent="0.25">
      <c r="A185" s="429"/>
      <c r="B185" s="192">
        <v>43838</v>
      </c>
      <c r="C185" s="193">
        <v>490.2</v>
      </c>
      <c r="D185" s="193">
        <v>0</v>
      </c>
      <c r="E185" s="193">
        <v>6.5</v>
      </c>
      <c r="F185" s="193">
        <v>67.5</v>
      </c>
      <c r="G185" s="193">
        <v>1.5</v>
      </c>
      <c r="H185" s="193">
        <v>268.60000000000002</v>
      </c>
    </row>
    <row r="186" spans="1:8" x14ac:dyDescent="0.25">
      <c r="A186" s="429"/>
      <c r="B186" s="192">
        <v>43838.041666666664</v>
      </c>
      <c r="C186" s="193">
        <v>490</v>
      </c>
      <c r="D186" s="193">
        <v>0</v>
      </c>
      <c r="E186" s="193">
        <v>5.5</v>
      </c>
      <c r="F186" s="193">
        <v>63.2</v>
      </c>
      <c r="G186" s="193">
        <v>1.2</v>
      </c>
      <c r="H186" s="193">
        <v>267.2</v>
      </c>
    </row>
    <row r="187" spans="1:8" x14ac:dyDescent="0.25">
      <c r="A187" s="429"/>
      <c r="B187" s="192">
        <v>43838.083333333336</v>
      </c>
      <c r="C187" s="193">
        <v>490</v>
      </c>
      <c r="D187" s="193">
        <v>0</v>
      </c>
      <c r="E187" s="193">
        <v>4.5</v>
      </c>
      <c r="F187" s="193">
        <v>63.9</v>
      </c>
      <c r="G187" s="193">
        <v>1.4</v>
      </c>
      <c r="H187" s="193">
        <v>267.2</v>
      </c>
    </row>
    <row r="188" spans="1:8" x14ac:dyDescent="0.25">
      <c r="A188" s="429"/>
      <c r="B188" s="192">
        <v>43838.125</v>
      </c>
      <c r="C188" s="193">
        <v>490.2</v>
      </c>
      <c r="D188" s="193">
        <v>0</v>
      </c>
      <c r="E188" s="193">
        <v>3.7</v>
      </c>
      <c r="F188" s="193">
        <v>65.2</v>
      </c>
      <c r="G188" s="193">
        <v>1.6</v>
      </c>
      <c r="H188" s="193">
        <v>266.60000000000002</v>
      </c>
    </row>
    <row r="189" spans="1:8" x14ac:dyDescent="0.25">
      <c r="A189" s="429"/>
      <c r="B189" s="192">
        <v>43838.166666666664</v>
      </c>
      <c r="C189" s="193">
        <v>490.4</v>
      </c>
      <c r="D189" s="193">
        <v>0</v>
      </c>
      <c r="E189" s="193">
        <v>2.9</v>
      </c>
      <c r="F189" s="193">
        <v>65.5</v>
      </c>
      <c r="G189" s="193">
        <v>1.3</v>
      </c>
      <c r="H189" s="193">
        <v>267</v>
      </c>
    </row>
    <row r="190" spans="1:8" x14ac:dyDescent="0.25">
      <c r="A190" s="429"/>
      <c r="B190" s="192">
        <v>43838.208333333336</v>
      </c>
      <c r="C190" s="193">
        <v>490.9</v>
      </c>
      <c r="D190" s="193">
        <v>0</v>
      </c>
      <c r="E190" s="193">
        <v>2.2999999999999998</v>
      </c>
      <c r="F190" s="193">
        <v>66.7</v>
      </c>
      <c r="G190" s="193">
        <v>1.3</v>
      </c>
      <c r="H190" s="193">
        <v>269.2</v>
      </c>
    </row>
    <row r="191" spans="1:8" x14ac:dyDescent="0.25">
      <c r="A191" s="429"/>
      <c r="B191" s="192">
        <v>43838.25</v>
      </c>
      <c r="C191" s="193">
        <v>491.3</v>
      </c>
      <c r="D191" s="193">
        <v>0</v>
      </c>
      <c r="E191" s="193">
        <v>1.9</v>
      </c>
      <c r="F191" s="193">
        <v>65.900000000000006</v>
      </c>
      <c r="G191" s="193">
        <v>1.1000000000000001</v>
      </c>
      <c r="H191" s="193">
        <v>266.39999999999998</v>
      </c>
    </row>
    <row r="192" spans="1:8" x14ac:dyDescent="0.25">
      <c r="A192" s="429"/>
      <c r="B192" s="192">
        <v>43838.291666666664</v>
      </c>
      <c r="C192" s="193">
        <v>491.5</v>
      </c>
      <c r="D192" s="193">
        <v>0</v>
      </c>
      <c r="E192" s="193">
        <v>5.3</v>
      </c>
      <c r="F192" s="193">
        <v>52.1</v>
      </c>
      <c r="G192" s="193">
        <v>0.5</v>
      </c>
      <c r="H192" s="193">
        <v>286.5</v>
      </c>
    </row>
    <row r="193" spans="1:8" x14ac:dyDescent="0.25">
      <c r="A193" s="429"/>
      <c r="B193" s="192">
        <v>43838.333333333336</v>
      </c>
      <c r="C193" s="193">
        <v>491.4</v>
      </c>
      <c r="D193" s="193">
        <v>0</v>
      </c>
      <c r="E193" s="193">
        <v>8.9</v>
      </c>
      <c r="F193" s="193">
        <v>38.1</v>
      </c>
      <c r="G193" s="193">
        <v>0.6</v>
      </c>
      <c r="H193" s="193">
        <v>257.39999999999998</v>
      </c>
    </row>
    <row r="194" spans="1:8" x14ac:dyDescent="0.25">
      <c r="A194" s="429"/>
      <c r="B194" s="192">
        <v>43838.375</v>
      </c>
      <c r="C194" s="193">
        <v>491</v>
      </c>
      <c r="D194" s="193">
        <v>0</v>
      </c>
      <c r="E194" s="193">
        <v>12.2</v>
      </c>
      <c r="F194" s="193">
        <v>28.6</v>
      </c>
      <c r="G194" s="193">
        <v>0.9</v>
      </c>
      <c r="H194" s="193">
        <v>145.6</v>
      </c>
    </row>
    <row r="195" spans="1:8" x14ac:dyDescent="0.25">
      <c r="A195" s="429"/>
      <c r="B195" s="192">
        <v>43838.416666666664</v>
      </c>
      <c r="C195" s="193">
        <v>490.6</v>
      </c>
      <c r="D195" s="193">
        <v>0</v>
      </c>
      <c r="E195" s="193">
        <v>14.6</v>
      </c>
      <c r="F195" s="193">
        <v>32.299999999999997</v>
      </c>
      <c r="G195" s="193">
        <v>1.5</v>
      </c>
      <c r="H195" s="193">
        <v>146.30000000000001</v>
      </c>
    </row>
    <row r="196" spans="1:8" x14ac:dyDescent="0.25">
      <c r="A196" s="429"/>
      <c r="B196" s="192">
        <v>43838.458333333336</v>
      </c>
      <c r="C196" s="193">
        <v>490.2</v>
      </c>
      <c r="D196" s="193">
        <v>0</v>
      </c>
      <c r="E196" s="193">
        <v>16.3</v>
      </c>
      <c r="F196" s="193">
        <v>33.5</v>
      </c>
      <c r="G196" s="193">
        <v>1.2</v>
      </c>
      <c r="H196" s="193">
        <v>176.2</v>
      </c>
    </row>
    <row r="197" spans="1:8" x14ac:dyDescent="0.25">
      <c r="A197" s="429"/>
      <c r="B197" s="192">
        <v>43838.5</v>
      </c>
      <c r="C197" s="193">
        <v>489.7</v>
      </c>
      <c r="D197" s="193">
        <v>0</v>
      </c>
      <c r="E197" s="193">
        <v>17.600000000000001</v>
      </c>
      <c r="F197" s="193">
        <v>31.4</v>
      </c>
      <c r="G197" s="193">
        <v>1.6</v>
      </c>
      <c r="H197" s="193">
        <v>192.6</v>
      </c>
    </row>
    <row r="198" spans="1:8" x14ac:dyDescent="0.25">
      <c r="A198" s="429"/>
      <c r="B198" s="192">
        <v>43838.541666666664</v>
      </c>
      <c r="C198" s="193">
        <v>489</v>
      </c>
      <c r="D198" s="193">
        <v>0</v>
      </c>
      <c r="E198" s="193">
        <v>17.899999999999999</v>
      </c>
      <c r="F198" s="193">
        <v>31.2</v>
      </c>
      <c r="G198" s="193">
        <v>1.4</v>
      </c>
      <c r="H198" s="193">
        <v>153.69999999999999</v>
      </c>
    </row>
    <row r="199" spans="1:8" x14ac:dyDescent="0.25">
      <c r="A199" s="429"/>
      <c r="B199" s="192">
        <v>43838.583333333336</v>
      </c>
      <c r="C199" s="193">
        <v>488.4</v>
      </c>
      <c r="D199" s="193">
        <v>0</v>
      </c>
      <c r="E199" s="193">
        <v>18.2</v>
      </c>
      <c r="F199" s="193">
        <v>35.1</v>
      </c>
      <c r="G199" s="193">
        <v>2.4</v>
      </c>
      <c r="H199" s="193">
        <v>84.6</v>
      </c>
    </row>
    <row r="200" spans="1:8" x14ac:dyDescent="0.25">
      <c r="A200" s="429"/>
      <c r="B200" s="192">
        <v>43838.625</v>
      </c>
      <c r="C200" s="193">
        <v>488.4</v>
      </c>
      <c r="D200" s="193">
        <v>0</v>
      </c>
      <c r="E200" s="193">
        <v>15.6</v>
      </c>
      <c r="F200" s="193">
        <v>49.1</v>
      </c>
      <c r="G200" s="193">
        <v>3.4</v>
      </c>
      <c r="H200" s="193">
        <v>63.5</v>
      </c>
    </row>
    <row r="201" spans="1:8" x14ac:dyDescent="0.25">
      <c r="A201" s="429"/>
      <c r="B201" s="192">
        <v>43838.666666666664</v>
      </c>
      <c r="C201" s="193">
        <v>488.9</v>
      </c>
      <c r="D201" s="193">
        <v>0</v>
      </c>
      <c r="E201" s="193">
        <v>12.3</v>
      </c>
      <c r="F201" s="193">
        <v>56.6</v>
      </c>
      <c r="G201" s="193">
        <v>2.2999999999999998</v>
      </c>
      <c r="H201" s="193">
        <v>42</v>
      </c>
    </row>
    <row r="202" spans="1:8" x14ac:dyDescent="0.25">
      <c r="A202" s="429"/>
      <c r="B202" s="192">
        <v>43838.708333333336</v>
      </c>
      <c r="C202" s="193">
        <v>489.6</v>
      </c>
      <c r="D202" s="193">
        <v>0</v>
      </c>
      <c r="E202" s="193">
        <v>11.2</v>
      </c>
      <c r="F202" s="193">
        <v>62.1</v>
      </c>
      <c r="G202" s="193">
        <v>1.6</v>
      </c>
      <c r="H202" s="193">
        <v>279.8</v>
      </c>
    </row>
    <row r="203" spans="1:8" x14ac:dyDescent="0.25">
      <c r="A203" s="429"/>
      <c r="B203" s="192">
        <v>43838.75</v>
      </c>
      <c r="C203" s="193">
        <v>490.2</v>
      </c>
      <c r="D203" s="193">
        <v>0</v>
      </c>
      <c r="E203" s="193">
        <v>9.3000000000000007</v>
      </c>
      <c r="F203" s="193">
        <v>71.3</v>
      </c>
      <c r="G203" s="193">
        <v>1.1000000000000001</v>
      </c>
      <c r="H203" s="193">
        <v>275</v>
      </c>
    </row>
    <row r="204" spans="1:8" x14ac:dyDescent="0.25">
      <c r="A204" s="429"/>
      <c r="B204" s="192">
        <v>43838.791666666664</v>
      </c>
      <c r="C204" s="193">
        <v>490.2</v>
      </c>
      <c r="D204" s="193">
        <v>0</v>
      </c>
      <c r="E204" s="193">
        <v>9.1999999999999993</v>
      </c>
      <c r="F204" s="193">
        <v>65.3</v>
      </c>
      <c r="G204" s="193">
        <v>0.3</v>
      </c>
      <c r="H204" s="193">
        <v>256.39999999999998</v>
      </c>
    </row>
    <row r="205" spans="1:8" x14ac:dyDescent="0.25">
      <c r="A205" s="429"/>
      <c r="B205" s="192">
        <v>43838.833333333336</v>
      </c>
      <c r="C205" s="193">
        <v>490.3</v>
      </c>
      <c r="D205" s="193">
        <v>0</v>
      </c>
      <c r="E205" s="193">
        <v>8.6999999999999993</v>
      </c>
      <c r="F205" s="193">
        <v>71.5</v>
      </c>
      <c r="G205" s="193">
        <v>1.4</v>
      </c>
      <c r="H205" s="193">
        <v>289.60000000000002</v>
      </c>
    </row>
    <row r="206" spans="1:8" x14ac:dyDescent="0.25">
      <c r="A206" s="429"/>
      <c r="B206" s="192">
        <v>43838.875</v>
      </c>
      <c r="C206" s="193">
        <v>490.8</v>
      </c>
      <c r="D206" s="193">
        <v>0</v>
      </c>
      <c r="E206" s="193">
        <v>8.1</v>
      </c>
      <c r="F206" s="193">
        <v>76.099999999999994</v>
      </c>
      <c r="G206" s="193">
        <v>0.9</v>
      </c>
      <c r="H206" s="193">
        <v>275.89999999999998</v>
      </c>
    </row>
    <row r="207" spans="1:8" x14ac:dyDescent="0.25">
      <c r="A207" s="429"/>
      <c r="B207" s="192">
        <v>43838.916666666664</v>
      </c>
      <c r="C207" s="193">
        <v>491</v>
      </c>
      <c r="D207" s="193">
        <v>0</v>
      </c>
      <c r="E207" s="193">
        <v>7.7</v>
      </c>
      <c r="F207" s="193">
        <v>73.8</v>
      </c>
      <c r="G207" s="193">
        <v>1.3</v>
      </c>
      <c r="H207" s="193">
        <v>326.60000000000002</v>
      </c>
    </row>
    <row r="208" spans="1:8" x14ac:dyDescent="0.25">
      <c r="A208" s="429"/>
      <c r="B208" s="192">
        <v>43838.958333333336</v>
      </c>
      <c r="C208" s="193">
        <v>490.8</v>
      </c>
      <c r="D208" s="193">
        <v>0</v>
      </c>
      <c r="E208" s="193">
        <v>7</v>
      </c>
      <c r="F208" s="193">
        <v>80.3</v>
      </c>
      <c r="G208" s="193">
        <v>1.3</v>
      </c>
      <c r="H208" s="193">
        <v>270.7</v>
      </c>
    </row>
    <row r="209" spans="1:8" x14ac:dyDescent="0.25">
      <c r="A209" s="429"/>
      <c r="B209" s="192">
        <v>43839</v>
      </c>
      <c r="C209" s="193">
        <v>490.6</v>
      </c>
      <c r="D209" s="193">
        <v>0</v>
      </c>
      <c r="E209" s="193">
        <v>6.3</v>
      </c>
      <c r="F209" s="193">
        <v>82.4</v>
      </c>
      <c r="G209" s="193">
        <v>1.2</v>
      </c>
      <c r="H209" s="193">
        <v>267.5</v>
      </c>
    </row>
    <row r="210" spans="1:8" x14ac:dyDescent="0.25">
      <c r="A210" s="429"/>
      <c r="B210" s="192">
        <v>43839.041666666664</v>
      </c>
      <c r="C210" s="193">
        <v>490.5</v>
      </c>
      <c r="D210" s="193">
        <v>0</v>
      </c>
      <c r="E210" s="193">
        <v>5.9</v>
      </c>
      <c r="F210" s="193">
        <v>83.9</v>
      </c>
      <c r="G210" s="193">
        <v>1.4</v>
      </c>
      <c r="H210" s="193">
        <v>265.8</v>
      </c>
    </row>
    <row r="211" spans="1:8" x14ac:dyDescent="0.25">
      <c r="A211" s="429"/>
      <c r="B211" s="192">
        <v>43839.083333333336</v>
      </c>
      <c r="C211" s="193">
        <v>490.3</v>
      </c>
      <c r="D211" s="193">
        <v>0</v>
      </c>
      <c r="E211" s="193">
        <v>5.5</v>
      </c>
      <c r="F211" s="193">
        <v>85.5</v>
      </c>
      <c r="G211" s="193">
        <v>1.1000000000000001</v>
      </c>
      <c r="H211" s="193">
        <v>264.8</v>
      </c>
    </row>
    <row r="212" spans="1:8" x14ac:dyDescent="0.25">
      <c r="A212" s="429"/>
      <c r="B212" s="192">
        <v>43839.125</v>
      </c>
      <c r="C212" s="193">
        <v>490.2</v>
      </c>
      <c r="D212" s="193">
        <v>0</v>
      </c>
      <c r="E212" s="193">
        <v>5.2</v>
      </c>
      <c r="F212" s="193">
        <v>86.6</v>
      </c>
      <c r="G212" s="193">
        <v>0.6</v>
      </c>
      <c r="H212" s="193">
        <v>268.10000000000002</v>
      </c>
    </row>
    <row r="213" spans="1:8" x14ac:dyDescent="0.25">
      <c r="A213" s="429"/>
      <c r="B213" s="192">
        <v>43839.166666666664</v>
      </c>
      <c r="C213" s="193">
        <v>490.2</v>
      </c>
      <c r="D213" s="193">
        <v>0</v>
      </c>
      <c r="E213" s="193">
        <v>4.9000000000000004</v>
      </c>
      <c r="F213" s="193">
        <v>85.4</v>
      </c>
      <c r="G213" s="193">
        <v>1.3</v>
      </c>
      <c r="H213" s="193">
        <v>292.39999999999998</v>
      </c>
    </row>
    <row r="214" spans="1:8" x14ac:dyDescent="0.25">
      <c r="A214" s="429"/>
      <c r="B214" s="192">
        <v>43839.208333333336</v>
      </c>
      <c r="C214" s="193">
        <v>490.5</v>
      </c>
      <c r="D214" s="193">
        <v>0</v>
      </c>
      <c r="E214" s="193">
        <v>4.3</v>
      </c>
      <c r="F214" s="193">
        <v>88.1</v>
      </c>
      <c r="G214" s="193">
        <v>1.2</v>
      </c>
      <c r="H214" s="193">
        <v>269.2</v>
      </c>
    </row>
    <row r="215" spans="1:8" x14ac:dyDescent="0.25">
      <c r="A215" s="429"/>
      <c r="B215" s="192">
        <v>43839.25</v>
      </c>
      <c r="C215" s="193">
        <v>490.9</v>
      </c>
      <c r="D215" s="193">
        <v>0</v>
      </c>
      <c r="E215" s="193">
        <v>4.0999999999999996</v>
      </c>
      <c r="F215" s="193">
        <v>89.1</v>
      </c>
      <c r="G215" s="193">
        <v>1</v>
      </c>
      <c r="H215" s="193">
        <v>268.5</v>
      </c>
    </row>
    <row r="216" spans="1:8" x14ac:dyDescent="0.25">
      <c r="A216" s="429"/>
      <c r="B216" s="192">
        <v>43839.291666666664</v>
      </c>
      <c r="C216" s="193">
        <v>491.1</v>
      </c>
      <c r="D216" s="193">
        <v>0</v>
      </c>
      <c r="E216" s="193">
        <v>7.2</v>
      </c>
      <c r="F216" s="193">
        <v>73.400000000000006</v>
      </c>
      <c r="G216" s="193">
        <v>0.5</v>
      </c>
      <c r="H216" s="193">
        <v>246.9</v>
      </c>
    </row>
    <row r="217" spans="1:8" x14ac:dyDescent="0.25">
      <c r="A217" s="429"/>
      <c r="B217" s="192">
        <v>43839.333333333336</v>
      </c>
      <c r="C217" s="193">
        <v>491.2</v>
      </c>
      <c r="D217" s="193">
        <v>0</v>
      </c>
      <c r="E217" s="193">
        <v>9.6</v>
      </c>
      <c r="F217" s="193">
        <v>61.8</v>
      </c>
      <c r="G217" s="193">
        <v>0.6</v>
      </c>
      <c r="H217" s="193">
        <v>198.8</v>
      </c>
    </row>
    <row r="218" spans="1:8" x14ac:dyDescent="0.25">
      <c r="A218" s="429"/>
      <c r="B218" s="192">
        <v>43839.375</v>
      </c>
      <c r="C218" s="193">
        <v>491.2</v>
      </c>
      <c r="D218" s="193">
        <v>0</v>
      </c>
      <c r="E218" s="193">
        <v>11.1</v>
      </c>
      <c r="F218" s="193">
        <v>58.8</v>
      </c>
      <c r="G218" s="193">
        <v>1.6</v>
      </c>
      <c r="H218" s="193">
        <v>152.19999999999999</v>
      </c>
    </row>
    <row r="219" spans="1:8" x14ac:dyDescent="0.25">
      <c r="A219" s="429"/>
      <c r="B219" s="192">
        <v>43839.416666666664</v>
      </c>
      <c r="C219" s="193">
        <v>490.9</v>
      </c>
      <c r="D219" s="193">
        <v>0</v>
      </c>
      <c r="E219" s="193">
        <v>13.9</v>
      </c>
      <c r="F219" s="193">
        <v>47</v>
      </c>
      <c r="G219" s="193">
        <v>2.1</v>
      </c>
      <c r="H219" s="193">
        <v>91.2</v>
      </c>
    </row>
    <row r="220" spans="1:8" x14ac:dyDescent="0.25">
      <c r="A220" s="429"/>
      <c r="B220" s="192">
        <v>43839.458333333336</v>
      </c>
      <c r="C220" s="193">
        <v>490.6</v>
      </c>
      <c r="D220" s="193">
        <v>0</v>
      </c>
      <c r="E220" s="193">
        <v>14.7</v>
      </c>
      <c r="F220" s="193">
        <v>45</v>
      </c>
      <c r="G220" s="193">
        <v>2.5</v>
      </c>
      <c r="H220" s="193">
        <v>55</v>
      </c>
    </row>
    <row r="221" spans="1:8" x14ac:dyDescent="0.25">
      <c r="A221" s="429"/>
      <c r="B221" s="192">
        <v>43839.5</v>
      </c>
      <c r="C221" s="193">
        <v>490.3</v>
      </c>
      <c r="D221" s="193">
        <v>0</v>
      </c>
      <c r="E221" s="193">
        <v>14.7</v>
      </c>
      <c r="F221" s="193">
        <v>42.2</v>
      </c>
      <c r="G221" s="193">
        <v>2.2000000000000002</v>
      </c>
      <c r="H221" s="193">
        <v>52.4</v>
      </c>
    </row>
    <row r="222" spans="1:8" x14ac:dyDescent="0.25">
      <c r="A222" s="429"/>
      <c r="B222" s="192">
        <v>43839.541666666664</v>
      </c>
      <c r="C222" s="193">
        <v>489.9</v>
      </c>
      <c r="D222" s="193">
        <v>0</v>
      </c>
      <c r="E222" s="193">
        <v>14.8</v>
      </c>
      <c r="F222" s="193">
        <v>39.4</v>
      </c>
      <c r="G222" s="193">
        <v>2.6</v>
      </c>
      <c r="H222" s="193">
        <v>105.4</v>
      </c>
    </row>
    <row r="223" spans="1:8" x14ac:dyDescent="0.25">
      <c r="A223" s="429"/>
      <c r="B223" s="192">
        <v>43839.583333333336</v>
      </c>
      <c r="C223" s="193">
        <v>489.7</v>
      </c>
      <c r="D223" s="193">
        <v>0</v>
      </c>
      <c r="E223" s="193">
        <v>14.3</v>
      </c>
      <c r="F223" s="193">
        <v>42.8</v>
      </c>
      <c r="G223" s="193">
        <v>2.2000000000000002</v>
      </c>
      <c r="H223" s="193">
        <v>21</v>
      </c>
    </row>
    <row r="224" spans="1:8" x14ac:dyDescent="0.25">
      <c r="A224" s="429"/>
      <c r="B224" s="192">
        <v>43839.625</v>
      </c>
      <c r="C224" s="193">
        <v>489.2</v>
      </c>
      <c r="D224" s="193">
        <v>0</v>
      </c>
      <c r="E224" s="193">
        <v>15.1</v>
      </c>
      <c r="F224" s="193">
        <v>38.799999999999997</v>
      </c>
      <c r="G224" s="193">
        <v>2.2000000000000002</v>
      </c>
      <c r="H224" s="193">
        <v>59.5</v>
      </c>
    </row>
    <row r="225" spans="1:8" x14ac:dyDescent="0.25">
      <c r="A225" s="429"/>
      <c r="B225" s="192">
        <v>43839.666666666664</v>
      </c>
      <c r="C225" s="193">
        <v>489</v>
      </c>
      <c r="D225" s="193">
        <v>0</v>
      </c>
      <c r="E225" s="193">
        <v>15.1</v>
      </c>
      <c r="F225" s="193">
        <v>35.799999999999997</v>
      </c>
      <c r="G225" s="193">
        <v>2</v>
      </c>
      <c r="H225" s="193">
        <v>94.5</v>
      </c>
    </row>
    <row r="226" spans="1:8" x14ac:dyDescent="0.25">
      <c r="A226" s="429"/>
      <c r="B226" s="192">
        <v>43839.708333333336</v>
      </c>
      <c r="C226" s="193" t="s">
        <v>262</v>
      </c>
      <c r="D226" s="193" t="s">
        <v>262</v>
      </c>
      <c r="E226" s="193" t="s">
        <v>262</v>
      </c>
      <c r="F226" s="193" t="s">
        <v>262</v>
      </c>
      <c r="G226" s="193" t="s">
        <v>262</v>
      </c>
      <c r="H226" s="193" t="s">
        <v>262</v>
      </c>
    </row>
    <row r="227" spans="1:8" x14ac:dyDescent="0.25">
      <c r="A227" s="429"/>
      <c r="B227" s="192">
        <v>43839.75</v>
      </c>
      <c r="C227" s="193" t="s">
        <v>262</v>
      </c>
      <c r="D227" s="193" t="s">
        <v>262</v>
      </c>
      <c r="E227" s="193" t="s">
        <v>262</v>
      </c>
      <c r="F227" s="193" t="s">
        <v>262</v>
      </c>
      <c r="G227" s="193" t="s">
        <v>262</v>
      </c>
      <c r="H227" s="193" t="s">
        <v>262</v>
      </c>
    </row>
    <row r="228" spans="1:8" x14ac:dyDescent="0.25">
      <c r="A228" s="429"/>
      <c r="B228" s="192">
        <v>43839.791666666664</v>
      </c>
      <c r="C228" s="193">
        <v>489.7</v>
      </c>
      <c r="D228" s="193">
        <v>0</v>
      </c>
      <c r="E228" s="193">
        <v>11</v>
      </c>
      <c r="F228" s="193">
        <v>55.6</v>
      </c>
      <c r="G228" s="193">
        <v>1.2</v>
      </c>
      <c r="H228" s="193">
        <v>38.299999999999997</v>
      </c>
    </row>
    <row r="229" spans="1:8" x14ac:dyDescent="0.25">
      <c r="A229" s="429"/>
      <c r="B229" s="192">
        <v>43839.833333333336</v>
      </c>
      <c r="C229" s="193">
        <v>490.1</v>
      </c>
      <c r="D229" s="193">
        <v>0</v>
      </c>
      <c r="E229" s="193">
        <v>9.8000000000000007</v>
      </c>
      <c r="F229" s="193">
        <v>65.5</v>
      </c>
      <c r="G229" s="193">
        <v>1.6</v>
      </c>
      <c r="H229" s="193">
        <v>60.2</v>
      </c>
    </row>
    <row r="230" spans="1:8" x14ac:dyDescent="0.25">
      <c r="A230" s="429"/>
      <c r="B230" s="192">
        <v>43839.875</v>
      </c>
      <c r="C230" s="193">
        <v>490.6</v>
      </c>
      <c r="D230" s="193">
        <v>0</v>
      </c>
      <c r="E230" s="193">
        <v>9.1999999999999993</v>
      </c>
      <c r="F230" s="193">
        <v>66.2</v>
      </c>
      <c r="G230" s="193">
        <v>1</v>
      </c>
      <c r="H230" s="193">
        <v>6.2</v>
      </c>
    </row>
    <row r="231" spans="1:8" x14ac:dyDescent="0.25">
      <c r="A231" s="429"/>
      <c r="B231" s="192">
        <v>43839.916666666664</v>
      </c>
      <c r="C231" s="193">
        <v>490.8</v>
      </c>
      <c r="D231" s="193">
        <v>0</v>
      </c>
      <c r="E231" s="193">
        <v>8.4</v>
      </c>
      <c r="F231" s="193">
        <v>69.7</v>
      </c>
      <c r="G231" s="193">
        <v>1.6</v>
      </c>
      <c r="H231" s="193">
        <v>327.9</v>
      </c>
    </row>
    <row r="232" spans="1:8" x14ac:dyDescent="0.25">
      <c r="A232" s="429"/>
      <c r="B232" s="192">
        <v>43839.958333333336</v>
      </c>
      <c r="C232" s="193">
        <v>490.7</v>
      </c>
      <c r="D232" s="193">
        <v>0</v>
      </c>
      <c r="E232" s="193">
        <v>7.2</v>
      </c>
      <c r="F232" s="193">
        <v>75</v>
      </c>
      <c r="G232" s="193">
        <v>1.4</v>
      </c>
      <c r="H232" s="193">
        <v>265.8</v>
      </c>
    </row>
    <row r="233" spans="1:8" x14ac:dyDescent="0.25">
      <c r="A233" s="429"/>
      <c r="B233" s="192">
        <v>43840</v>
      </c>
      <c r="C233" s="193">
        <v>490.5</v>
      </c>
      <c r="D233" s="193">
        <v>0</v>
      </c>
      <c r="E233" s="193">
        <v>6.8</v>
      </c>
      <c r="F233" s="193">
        <v>75.3</v>
      </c>
      <c r="G233" s="193">
        <v>1</v>
      </c>
      <c r="H233" s="193">
        <v>304.3</v>
      </c>
    </row>
    <row r="234" spans="1:8" x14ac:dyDescent="0.25">
      <c r="A234" s="429"/>
      <c r="B234" s="192">
        <v>43840.041666666664</v>
      </c>
      <c r="C234" s="193">
        <v>490.2</v>
      </c>
      <c r="D234" s="193">
        <v>0</v>
      </c>
      <c r="E234" s="193">
        <v>5.9</v>
      </c>
      <c r="F234" s="193">
        <v>80.8</v>
      </c>
      <c r="G234" s="193">
        <v>1.3</v>
      </c>
      <c r="H234" s="193">
        <v>282.7</v>
      </c>
    </row>
    <row r="235" spans="1:8" x14ac:dyDescent="0.25">
      <c r="A235" s="429"/>
      <c r="B235" s="192">
        <v>43840.083333333336</v>
      </c>
      <c r="C235" s="193">
        <v>490.1</v>
      </c>
      <c r="D235" s="193">
        <v>0</v>
      </c>
      <c r="E235" s="193">
        <v>5.9</v>
      </c>
      <c r="F235" s="193">
        <v>79.3</v>
      </c>
      <c r="G235" s="193">
        <v>1.1000000000000001</v>
      </c>
      <c r="H235" s="193">
        <v>271.10000000000002</v>
      </c>
    </row>
    <row r="236" spans="1:8" x14ac:dyDescent="0.25">
      <c r="A236" s="429"/>
      <c r="B236" s="192">
        <v>43840.125</v>
      </c>
      <c r="C236" s="193">
        <v>490.2</v>
      </c>
      <c r="D236" s="193">
        <v>0</v>
      </c>
      <c r="E236" s="193">
        <v>5.7</v>
      </c>
      <c r="F236" s="193">
        <v>78.400000000000006</v>
      </c>
      <c r="G236" s="193">
        <v>1.2</v>
      </c>
      <c r="H236" s="193">
        <v>313.3</v>
      </c>
    </row>
    <row r="237" spans="1:8" x14ac:dyDescent="0.25">
      <c r="A237" s="429"/>
      <c r="B237" s="192">
        <v>43840.166666666664</v>
      </c>
      <c r="C237" s="193">
        <v>490.2</v>
      </c>
      <c r="D237" s="193">
        <v>0</v>
      </c>
      <c r="E237" s="193">
        <v>5.7</v>
      </c>
      <c r="F237" s="193">
        <v>80.599999999999994</v>
      </c>
      <c r="G237" s="193">
        <v>1.1000000000000001</v>
      </c>
      <c r="H237" s="193">
        <v>264.2</v>
      </c>
    </row>
    <row r="238" spans="1:8" x14ac:dyDescent="0.25">
      <c r="A238" s="429"/>
      <c r="B238" s="192">
        <v>43840.208333333336</v>
      </c>
      <c r="C238" s="193">
        <v>490.5</v>
      </c>
      <c r="D238" s="193">
        <v>0</v>
      </c>
      <c r="E238" s="193">
        <v>5.9</v>
      </c>
      <c r="F238" s="193">
        <v>79.7</v>
      </c>
      <c r="G238" s="193">
        <v>0.9</v>
      </c>
      <c r="H238" s="193">
        <v>271.5</v>
      </c>
    </row>
    <row r="239" spans="1:8" x14ac:dyDescent="0.25">
      <c r="A239" s="429"/>
      <c r="B239" s="192">
        <v>43840.25</v>
      </c>
      <c r="C239" s="193">
        <v>490.9</v>
      </c>
      <c r="D239" s="193">
        <v>0</v>
      </c>
      <c r="E239" s="193">
        <v>6.3</v>
      </c>
      <c r="F239" s="193">
        <v>78.400000000000006</v>
      </c>
      <c r="G239" s="193">
        <v>0.8</v>
      </c>
      <c r="H239" s="193">
        <v>270.7</v>
      </c>
    </row>
    <row r="240" spans="1:8" x14ac:dyDescent="0.25">
      <c r="A240" s="429"/>
      <c r="B240" s="192">
        <v>43840.291666666664</v>
      </c>
      <c r="C240" s="193">
        <v>491.2</v>
      </c>
      <c r="D240" s="193">
        <v>0</v>
      </c>
      <c r="E240" s="193">
        <v>7.9</v>
      </c>
      <c r="F240" s="193">
        <v>71.599999999999994</v>
      </c>
      <c r="G240" s="193">
        <v>0.9</v>
      </c>
      <c r="H240" s="193">
        <v>227.7</v>
      </c>
    </row>
    <row r="241" spans="1:8" x14ac:dyDescent="0.25">
      <c r="A241" s="429"/>
      <c r="B241" s="192">
        <v>43840.333333333336</v>
      </c>
      <c r="C241" s="193">
        <v>491.3</v>
      </c>
      <c r="D241" s="193">
        <v>0</v>
      </c>
      <c r="E241" s="193">
        <v>9.8000000000000007</v>
      </c>
      <c r="F241" s="193">
        <v>62.5</v>
      </c>
      <c r="G241" s="193">
        <v>1.3</v>
      </c>
      <c r="H241" s="193">
        <v>142.30000000000001</v>
      </c>
    </row>
    <row r="242" spans="1:8" x14ac:dyDescent="0.25">
      <c r="A242" s="429"/>
      <c r="B242" s="192">
        <v>43840.375</v>
      </c>
      <c r="C242" s="193">
        <v>491.1</v>
      </c>
      <c r="D242" s="193">
        <v>0</v>
      </c>
      <c r="E242" s="193">
        <v>12</v>
      </c>
      <c r="F242" s="193">
        <v>51.8</v>
      </c>
      <c r="G242" s="193">
        <v>1.4</v>
      </c>
      <c r="H242" s="193">
        <v>182.9</v>
      </c>
    </row>
    <row r="243" spans="1:8" x14ac:dyDescent="0.25">
      <c r="A243" s="429"/>
      <c r="B243" s="192">
        <v>43840.416666666664</v>
      </c>
      <c r="C243" s="193">
        <v>490.7</v>
      </c>
      <c r="D243" s="193">
        <v>0</v>
      </c>
      <c r="E243" s="193">
        <v>13.8</v>
      </c>
      <c r="F243" s="193">
        <v>41.8</v>
      </c>
      <c r="G243" s="193">
        <v>1.5</v>
      </c>
      <c r="H243" s="193">
        <v>125.4</v>
      </c>
    </row>
    <row r="244" spans="1:8" x14ac:dyDescent="0.25">
      <c r="A244" s="429"/>
      <c r="B244" s="192">
        <v>43840.458333333336</v>
      </c>
      <c r="C244" s="193">
        <v>490.4</v>
      </c>
      <c r="D244" s="193">
        <v>0</v>
      </c>
      <c r="E244" s="193">
        <v>15</v>
      </c>
      <c r="F244" s="193">
        <v>38.299999999999997</v>
      </c>
      <c r="G244" s="193">
        <v>2.7</v>
      </c>
      <c r="H244" s="193">
        <v>78.400000000000006</v>
      </c>
    </row>
    <row r="245" spans="1:8" x14ac:dyDescent="0.25">
      <c r="A245" s="429"/>
      <c r="B245" s="192">
        <v>43840.5</v>
      </c>
      <c r="C245" s="193">
        <v>490.2</v>
      </c>
      <c r="D245" s="193">
        <v>0</v>
      </c>
      <c r="E245" s="193">
        <v>15.2</v>
      </c>
      <c r="F245" s="193">
        <v>36.799999999999997</v>
      </c>
      <c r="G245" s="193">
        <v>2.8</v>
      </c>
      <c r="H245" s="193">
        <v>115.9</v>
      </c>
    </row>
    <row r="246" spans="1:8" x14ac:dyDescent="0.25">
      <c r="A246" s="429"/>
      <c r="B246" s="192">
        <v>43840.541666666664</v>
      </c>
      <c r="C246" s="193">
        <v>489.7</v>
      </c>
      <c r="D246" s="193">
        <v>0</v>
      </c>
      <c r="E246" s="193">
        <v>15.8</v>
      </c>
      <c r="F246" s="193">
        <v>36.6</v>
      </c>
      <c r="G246" s="193">
        <v>2.8</v>
      </c>
      <c r="H246" s="193">
        <v>85.6</v>
      </c>
    </row>
    <row r="247" spans="1:8" x14ac:dyDescent="0.25">
      <c r="A247" s="429"/>
      <c r="B247" s="192">
        <v>43840.583333333336</v>
      </c>
      <c r="C247" s="193">
        <v>489.6</v>
      </c>
      <c r="D247" s="193">
        <v>0</v>
      </c>
      <c r="E247" s="193">
        <v>13.5</v>
      </c>
      <c r="F247" s="193">
        <v>45.5</v>
      </c>
      <c r="G247" s="193">
        <v>2.2999999999999998</v>
      </c>
      <c r="H247" s="193">
        <v>32.6</v>
      </c>
    </row>
    <row r="248" spans="1:8" x14ac:dyDescent="0.25">
      <c r="A248" s="429"/>
      <c r="B248" s="192">
        <v>43840.625</v>
      </c>
      <c r="C248" s="193">
        <v>489.1</v>
      </c>
      <c r="D248" s="193">
        <v>0</v>
      </c>
      <c r="E248" s="193">
        <v>14.4</v>
      </c>
      <c r="F248" s="193">
        <v>45.4</v>
      </c>
      <c r="G248" s="193">
        <v>1.6</v>
      </c>
      <c r="H248" s="193">
        <v>69</v>
      </c>
    </row>
    <row r="249" spans="1:8" x14ac:dyDescent="0.25">
      <c r="A249" s="429"/>
      <c r="B249" s="192">
        <v>43840.666666666664</v>
      </c>
      <c r="C249" s="193">
        <v>488.8</v>
      </c>
      <c r="D249" s="193">
        <v>0</v>
      </c>
      <c r="E249" s="193">
        <v>13.7</v>
      </c>
      <c r="F249" s="193">
        <v>46.3</v>
      </c>
      <c r="G249" s="193">
        <v>1.9</v>
      </c>
      <c r="H249" s="193">
        <v>51.1</v>
      </c>
    </row>
    <row r="250" spans="1:8" x14ac:dyDescent="0.25">
      <c r="A250" s="429"/>
      <c r="B250" s="192">
        <v>43840.708333333336</v>
      </c>
      <c r="C250" s="193">
        <v>489.3</v>
      </c>
      <c r="D250" s="193">
        <v>0</v>
      </c>
      <c r="E250" s="193">
        <v>12.7</v>
      </c>
      <c r="F250" s="193">
        <v>48.4</v>
      </c>
      <c r="G250" s="193">
        <v>2.2000000000000002</v>
      </c>
      <c r="H250" s="193">
        <v>32.799999999999997</v>
      </c>
    </row>
    <row r="251" spans="1:8" x14ac:dyDescent="0.25">
      <c r="A251" s="429"/>
      <c r="B251" s="192">
        <v>43840.75</v>
      </c>
      <c r="C251" s="193">
        <v>489.7</v>
      </c>
      <c r="D251" s="193">
        <v>0</v>
      </c>
      <c r="E251" s="193">
        <v>10.3</v>
      </c>
      <c r="F251" s="193">
        <v>51.3</v>
      </c>
      <c r="G251" s="193">
        <v>2.5</v>
      </c>
      <c r="H251" s="193">
        <v>266.39999999999998</v>
      </c>
    </row>
    <row r="252" spans="1:8" x14ac:dyDescent="0.25">
      <c r="A252" s="429"/>
      <c r="B252" s="192">
        <v>43840.791666666664</v>
      </c>
      <c r="C252" s="193">
        <v>490.4</v>
      </c>
      <c r="D252" s="193">
        <v>0</v>
      </c>
      <c r="E252" s="193">
        <v>9.3000000000000007</v>
      </c>
      <c r="F252" s="193">
        <v>56.6</v>
      </c>
      <c r="G252" s="193">
        <v>1.6</v>
      </c>
      <c r="H252" s="193">
        <v>310.89999999999998</v>
      </c>
    </row>
    <row r="253" spans="1:8" x14ac:dyDescent="0.25">
      <c r="A253" s="429"/>
      <c r="B253" s="192">
        <v>43840.833333333336</v>
      </c>
      <c r="C253" s="193">
        <v>490.8</v>
      </c>
      <c r="D253" s="193">
        <v>0</v>
      </c>
      <c r="E253" s="193">
        <v>8.8000000000000007</v>
      </c>
      <c r="F253" s="193">
        <v>61.3</v>
      </c>
      <c r="G253" s="193">
        <v>1.4</v>
      </c>
      <c r="H253" s="193">
        <v>263.39999999999998</v>
      </c>
    </row>
    <row r="254" spans="1:8" x14ac:dyDescent="0.25">
      <c r="A254" s="429"/>
      <c r="B254" s="192">
        <v>43840.875</v>
      </c>
      <c r="C254" s="193">
        <v>491</v>
      </c>
      <c r="D254" s="193">
        <v>0</v>
      </c>
      <c r="E254" s="193">
        <v>8.8000000000000007</v>
      </c>
      <c r="F254" s="193">
        <v>61.2</v>
      </c>
      <c r="G254" s="193">
        <v>1</v>
      </c>
      <c r="H254" s="193">
        <v>295.10000000000002</v>
      </c>
    </row>
    <row r="255" spans="1:8" x14ac:dyDescent="0.25">
      <c r="A255" s="429"/>
      <c r="B255" s="192">
        <v>43840.916666666664</v>
      </c>
      <c r="C255" s="193">
        <v>491.3</v>
      </c>
      <c r="D255" s="193">
        <v>0</v>
      </c>
      <c r="E255" s="193">
        <v>7.6</v>
      </c>
      <c r="F255" s="193">
        <v>68</v>
      </c>
      <c r="G255" s="193">
        <v>1.5</v>
      </c>
      <c r="H255" s="193">
        <v>274.60000000000002</v>
      </c>
    </row>
    <row r="256" spans="1:8" x14ac:dyDescent="0.25">
      <c r="A256" s="429"/>
      <c r="B256" s="192">
        <v>43840.958333333336</v>
      </c>
      <c r="C256" s="193">
        <v>491.1</v>
      </c>
      <c r="D256" s="193">
        <v>0</v>
      </c>
      <c r="E256" s="193">
        <v>6.5</v>
      </c>
      <c r="F256" s="193">
        <v>73.3</v>
      </c>
      <c r="G256" s="193">
        <v>1.5</v>
      </c>
      <c r="H256" s="193">
        <v>268.39999999999998</v>
      </c>
    </row>
    <row r="257" spans="1:8" x14ac:dyDescent="0.25">
      <c r="A257" s="429"/>
      <c r="B257" s="192">
        <v>43841</v>
      </c>
      <c r="C257" s="193">
        <v>490.7</v>
      </c>
      <c r="D257" s="193">
        <v>0</v>
      </c>
      <c r="E257" s="193">
        <v>5.7</v>
      </c>
      <c r="F257" s="193">
        <v>77.8</v>
      </c>
      <c r="G257" s="193">
        <v>1.2</v>
      </c>
      <c r="H257" s="193">
        <v>265.89999999999998</v>
      </c>
    </row>
    <row r="258" spans="1:8" x14ac:dyDescent="0.25">
      <c r="A258" s="429"/>
      <c r="B258" s="192">
        <v>43841.041666666664</v>
      </c>
      <c r="C258" s="193">
        <v>490.5</v>
      </c>
      <c r="D258" s="193">
        <v>0</v>
      </c>
      <c r="E258" s="193">
        <v>4.9000000000000004</v>
      </c>
      <c r="F258" s="193">
        <v>80.099999999999994</v>
      </c>
      <c r="G258" s="193">
        <v>1.5</v>
      </c>
      <c r="H258" s="193">
        <v>267</v>
      </c>
    </row>
    <row r="259" spans="1:8" x14ac:dyDescent="0.25">
      <c r="A259" s="429"/>
      <c r="B259" s="192">
        <v>43841.083333333336</v>
      </c>
      <c r="C259" s="193">
        <v>490.4</v>
      </c>
      <c r="D259" s="193">
        <v>0</v>
      </c>
      <c r="E259" s="193">
        <v>4.4000000000000004</v>
      </c>
      <c r="F259" s="193">
        <v>81.5</v>
      </c>
      <c r="G259" s="193">
        <v>1.2</v>
      </c>
      <c r="H259" s="193">
        <v>266.8</v>
      </c>
    </row>
    <row r="260" spans="1:8" x14ac:dyDescent="0.25">
      <c r="A260" s="429"/>
      <c r="B260" s="192">
        <v>43841.125</v>
      </c>
      <c r="C260" s="193">
        <v>490.4</v>
      </c>
      <c r="D260" s="193">
        <v>0</v>
      </c>
      <c r="E260" s="193">
        <v>4.0999999999999996</v>
      </c>
      <c r="F260" s="193">
        <v>81.5</v>
      </c>
      <c r="G260" s="193">
        <v>1.4</v>
      </c>
      <c r="H260" s="193">
        <v>267.8</v>
      </c>
    </row>
    <row r="261" spans="1:8" x14ac:dyDescent="0.25">
      <c r="A261" s="429"/>
      <c r="B261" s="192">
        <v>43841.166666666664</v>
      </c>
      <c r="C261" s="193">
        <v>490.4</v>
      </c>
      <c r="D261" s="193">
        <v>0</v>
      </c>
      <c r="E261" s="193">
        <v>3.8</v>
      </c>
      <c r="F261" s="193">
        <v>84</v>
      </c>
      <c r="G261" s="193">
        <v>1.6</v>
      </c>
      <c r="H261" s="193">
        <v>268.3</v>
      </c>
    </row>
    <row r="262" spans="1:8" x14ac:dyDescent="0.25">
      <c r="A262" s="429"/>
      <c r="B262" s="192">
        <v>43841.208333333336</v>
      </c>
      <c r="C262" s="193">
        <v>490.8</v>
      </c>
      <c r="D262" s="193">
        <v>0</v>
      </c>
      <c r="E262" s="193">
        <v>3.5</v>
      </c>
      <c r="F262" s="193">
        <v>86.4</v>
      </c>
      <c r="G262" s="193">
        <v>1.5</v>
      </c>
      <c r="H262" s="193">
        <v>266.10000000000002</v>
      </c>
    </row>
    <row r="263" spans="1:8" x14ac:dyDescent="0.25">
      <c r="A263" s="429"/>
      <c r="B263" s="192">
        <v>43841.25</v>
      </c>
      <c r="C263" s="193">
        <v>491.2</v>
      </c>
      <c r="D263" s="193">
        <v>0</v>
      </c>
      <c r="E263" s="193">
        <v>3.4</v>
      </c>
      <c r="F263" s="193">
        <v>85.9</v>
      </c>
      <c r="G263" s="193">
        <v>1</v>
      </c>
      <c r="H263" s="193">
        <v>266.39999999999998</v>
      </c>
    </row>
    <row r="264" spans="1:8" x14ac:dyDescent="0.25">
      <c r="A264" s="429"/>
      <c r="B264" s="192">
        <v>43841.291666666664</v>
      </c>
      <c r="C264" s="193">
        <v>491.3</v>
      </c>
      <c r="D264" s="193">
        <v>0</v>
      </c>
      <c r="E264" s="193">
        <v>5.9</v>
      </c>
      <c r="F264" s="193">
        <v>72.400000000000006</v>
      </c>
      <c r="G264" s="193">
        <v>0.9</v>
      </c>
      <c r="H264" s="193">
        <v>132.80000000000001</v>
      </c>
    </row>
    <row r="265" spans="1:8" x14ac:dyDescent="0.25">
      <c r="A265" s="429"/>
      <c r="B265" s="192">
        <v>43841.333333333336</v>
      </c>
      <c r="C265" s="193">
        <v>491.2</v>
      </c>
      <c r="D265" s="193">
        <v>0</v>
      </c>
      <c r="E265" s="193">
        <v>9.1999999999999993</v>
      </c>
      <c r="F265" s="193">
        <v>57.3</v>
      </c>
      <c r="G265" s="193">
        <v>0.7</v>
      </c>
      <c r="H265" s="193">
        <v>12.8</v>
      </c>
    </row>
    <row r="266" spans="1:8" x14ac:dyDescent="0.25">
      <c r="A266" s="429"/>
      <c r="B266" s="192">
        <v>43841.375</v>
      </c>
      <c r="C266" s="193">
        <v>490.9</v>
      </c>
      <c r="D266" s="193">
        <v>0</v>
      </c>
      <c r="E266" s="193">
        <v>12.3</v>
      </c>
      <c r="F266" s="193">
        <v>47.6</v>
      </c>
      <c r="G266" s="193">
        <v>1.1000000000000001</v>
      </c>
      <c r="H266" s="193">
        <v>133.6</v>
      </c>
    </row>
    <row r="267" spans="1:8" x14ac:dyDescent="0.25">
      <c r="A267" s="429"/>
      <c r="B267" s="192">
        <v>43841.416666666664</v>
      </c>
      <c r="C267" s="193">
        <v>490.5</v>
      </c>
      <c r="D267" s="193">
        <v>0</v>
      </c>
      <c r="E267" s="193">
        <v>14.3</v>
      </c>
      <c r="F267" s="193">
        <v>40.9</v>
      </c>
      <c r="G267" s="193">
        <v>1.4</v>
      </c>
      <c r="H267" s="193">
        <v>159.30000000000001</v>
      </c>
    </row>
    <row r="268" spans="1:8" x14ac:dyDescent="0.25">
      <c r="A268" s="429"/>
      <c r="B268" s="192">
        <v>43841.458333333336</v>
      </c>
      <c r="C268" s="193">
        <v>489.9</v>
      </c>
      <c r="D268" s="193">
        <v>0</v>
      </c>
      <c r="E268" s="193">
        <v>16.100000000000001</v>
      </c>
      <c r="F268" s="193">
        <v>34.700000000000003</v>
      </c>
      <c r="G268" s="193">
        <v>1.7</v>
      </c>
      <c r="H268" s="193">
        <v>148.4</v>
      </c>
    </row>
    <row r="269" spans="1:8" x14ac:dyDescent="0.25">
      <c r="A269" s="429"/>
      <c r="B269" s="192">
        <v>43841.5</v>
      </c>
      <c r="C269" s="193">
        <v>489.6</v>
      </c>
      <c r="D269" s="193">
        <v>0</v>
      </c>
      <c r="E269" s="193">
        <v>17.100000000000001</v>
      </c>
      <c r="F269" s="193">
        <v>34.200000000000003</v>
      </c>
      <c r="G269" s="193">
        <v>2.7</v>
      </c>
      <c r="H269" s="193">
        <v>95.2</v>
      </c>
    </row>
    <row r="270" spans="1:8" x14ac:dyDescent="0.25">
      <c r="A270" s="429"/>
      <c r="B270" s="192">
        <v>43841.541666666664</v>
      </c>
      <c r="C270" s="193">
        <v>489.5</v>
      </c>
      <c r="D270" s="193">
        <v>0</v>
      </c>
      <c r="E270" s="193">
        <v>14.9</v>
      </c>
      <c r="F270" s="193">
        <v>35.700000000000003</v>
      </c>
      <c r="G270" s="193">
        <v>2.1</v>
      </c>
      <c r="H270" s="193">
        <v>253.1</v>
      </c>
    </row>
    <row r="271" spans="1:8" x14ac:dyDescent="0.25">
      <c r="A271" s="429"/>
      <c r="B271" s="192">
        <v>43841.583333333336</v>
      </c>
      <c r="C271" s="193">
        <v>489.2</v>
      </c>
      <c r="D271" s="193">
        <v>0</v>
      </c>
      <c r="E271" s="193">
        <v>13.8</v>
      </c>
      <c r="F271" s="193">
        <v>37</v>
      </c>
      <c r="G271" s="193">
        <v>2.2999999999999998</v>
      </c>
      <c r="H271" s="193">
        <v>271.39999999999998</v>
      </c>
    </row>
    <row r="272" spans="1:8" x14ac:dyDescent="0.25">
      <c r="A272" s="429"/>
      <c r="B272" s="192">
        <v>43841.625</v>
      </c>
      <c r="C272" s="193">
        <v>489.5</v>
      </c>
      <c r="D272" s="193">
        <v>0</v>
      </c>
      <c r="E272" s="193">
        <v>9.6999999999999993</v>
      </c>
      <c r="F272" s="193">
        <v>61.6</v>
      </c>
      <c r="G272" s="193">
        <v>2.2000000000000002</v>
      </c>
      <c r="H272" s="193">
        <v>28.7</v>
      </c>
    </row>
    <row r="273" spans="1:8" x14ac:dyDescent="0.25">
      <c r="A273" s="429"/>
      <c r="B273" s="192">
        <v>43841.666666666664</v>
      </c>
      <c r="C273" s="193">
        <v>489.5</v>
      </c>
      <c r="D273" s="193">
        <v>0</v>
      </c>
      <c r="E273" s="193">
        <v>8.8000000000000007</v>
      </c>
      <c r="F273" s="193">
        <v>67.400000000000006</v>
      </c>
      <c r="G273" s="193">
        <v>0.7</v>
      </c>
      <c r="H273" s="193">
        <v>20.5</v>
      </c>
    </row>
    <row r="274" spans="1:8" x14ac:dyDescent="0.25">
      <c r="A274" s="429"/>
      <c r="B274" s="192">
        <v>43841.708333333336</v>
      </c>
      <c r="C274" s="193">
        <v>489.5</v>
      </c>
      <c r="D274" s="193">
        <v>0</v>
      </c>
      <c r="E274" s="193">
        <v>10.1</v>
      </c>
      <c r="F274" s="193">
        <v>64.099999999999994</v>
      </c>
      <c r="G274" s="193">
        <v>1.1000000000000001</v>
      </c>
      <c r="H274" s="193">
        <v>276.60000000000002</v>
      </c>
    </row>
    <row r="275" spans="1:8" x14ac:dyDescent="0.25">
      <c r="A275" s="429"/>
      <c r="B275" s="192">
        <v>43841.75</v>
      </c>
      <c r="C275" s="193">
        <v>489.9</v>
      </c>
      <c r="D275" s="193">
        <v>0</v>
      </c>
      <c r="E275" s="193">
        <v>9.6999999999999993</v>
      </c>
      <c r="F275" s="193">
        <v>69.3</v>
      </c>
      <c r="G275" s="193">
        <v>2</v>
      </c>
      <c r="H275" s="193">
        <v>293.3</v>
      </c>
    </row>
    <row r="276" spans="1:8" x14ac:dyDescent="0.25">
      <c r="A276" s="429"/>
      <c r="B276" s="192">
        <v>43841.791666666664</v>
      </c>
      <c r="C276" s="193">
        <v>490.8</v>
      </c>
      <c r="D276" s="193">
        <v>0</v>
      </c>
      <c r="E276" s="193">
        <v>8.6999999999999993</v>
      </c>
      <c r="F276" s="193">
        <v>69.2</v>
      </c>
      <c r="G276" s="193">
        <v>2</v>
      </c>
      <c r="H276" s="193">
        <v>357.5</v>
      </c>
    </row>
    <row r="277" spans="1:8" x14ac:dyDescent="0.25">
      <c r="A277" s="429"/>
      <c r="B277" s="192">
        <v>43841.833333333336</v>
      </c>
      <c r="C277" s="193">
        <v>491.4</v>
      </c>
      <c r="D277" s="193">
        <v>0</v>
      </c>
      <c r="E277" s="193">
        <v>7.9</v>
      </c>
      <c r="F277" s="193">
        <v>72.5</v>
      </c>
      <c r="G277" s="193">
        <v>2.1</v>
      </c>
      <c r="H277" s="193">
        <v>348.7</v>
      </c>
    </row>
    <row r="278" spans="1:8" x14ac:dyDescent="0.25">
      <c r="A278" s="429"/>
      <c r="B278" s="192">
        <v>43841.875</v>
      </c>
      <c r="C278" s="193">
        <v>491.8</v>
      </c>
      <c r="D278" s="193">
        <v>0</v>
      </c>
      <c r="E278" s="193">
        <v>7.5</v>
      </c>
      <c r="F278" s="193">
        <v>72.900000000000006</v>
      </c>
      <c r="G278" s="193">
        <v>1.2</v>
      </c>
      <c r="H278" s="193">
        <v>358.2</v>
      </c>
    </row>
    <row r="279" spans="1:8" x14ac:dyDescent="0.25">
      <c r="A279" s="429"/>
      <c r="B279" s="192">
        <v>43841.916666666664</v>
      </c>
      <c r="C279" s="193">
        <v>491.9</v>
      </c>
      <c r="D279" s="193">
        <v>0</v>
      </c>
      <c r="E279" s="193">
        <v>7.6</v>
      </c>
      <c r="F279" s="193">
        <v>70.599999999999994</v>
      </c>
      <c r="G279" s="193">
        <v>1.3</v>
      </c>
      <c r="H279" s="193">
        <v>1.7</v>
      </c>
    </row>
    <row r="280" spans="1:8" x14ac:dyDescent="0.25">
      <c r="A280" s="429"/>
      <c r="B280" s="192">
        <v>43841.958333333336</v>
      </c>
      <c r="C280" s="193">
        <v>491.7</v>
      </c>
      <c r="D280" s="193">
        <v>0</v>
      </c>
      <c r="E280" s="193">
        <v>7.7</v>
      </c>
      <c r="F280" s="193">
        <v>70.8</v>
      </c>
      <c r="G280" s="193">
        <v>0.9</v>
      </c>
      <c r="H280" s="193">
        <v>36</v>
      </c>
    </row>
    <row r="281" spans="1:8" x14ac:dyDescent="0.25">
      <c r="A281" s="429"/>
      <c r="B281" s="192">
        <v>43842</v>
      </c>
      <c r="C281" s="193">
        <v>491.2</v>
      </c>
      <c r="D281" s="193">
        <v>0</v>
      </c>
      <c r="E281" s="193">
        <v>7.6</v>
      </c>
      <c r="F281" s="193">
        <v>73.2</v>
      </c>
      <c r="G281" s="193">
        <v>0.9</v>
      </c>
      <c r="H281" s="193">
        <v>239.4</v>
      </c>
    </row>
    <row r="282" spans="1:8" x14ac:dyDescent="0.25">
      <c r="A282" s="429"/>
      <c r="B282" s="192">
        <v>43842.041666666664</v>
      </c>
      <c r="C282" s="193">
        <v>490.9</v>
      </c>
      <c r="D282" s="193">
        <v>0</v>
      </c>
      <c r="E282" s="193">
        <v>7.4</v>
      </c>
      <c r="F282" s="193">
        <v>78.3</v>
      </c>
      <c r="G282" s="193">
        <v>0.6</v>
      </c>
      <c r="H282" s="193">
        <v>259.39999999999998</v>
      </c>
    </row>
    <row r="283" spans="1:8" x14ac:dyDescent="0.25">
      <c r="A283" s="429"/>
      <c r="B283" s="192">
        <v>43842.083333333336</v>
      </c>
      <c r="C283" s="193">
        <v>490.7</v>
      </c>
      <c r="D283" s="193">
        <v>0</v>
      </c>
      <c r="E283" s="193">
        <v>6.9</v>
      </c>
      <c r="F283" s="193">
        <v>82</v>
      </c>
      <c r="G283" s="193">
        <v>0.8</v>
      </c>
      <c r="H283" s="193">
        <v>266.39999999999998</v>
      </c>
    </row>
    <row r="284" spans="1:8" x14ac:dyDescent="0.25">
      <c r="A284" s="429"/>
      <c r="B284" s="192">
        <v>43842.125</v>
      </c>
      <c r="C284" s="193">
        <v>490.6</v>
      </c>
      <c r="D284" s="193">
        <v>0</v>
      </c>
      <c r="E284" s="193">
        <v>7</v>
      </c>
      <c r="F284" s="193">
        <v>80.400000000000006</v>
      </c>
      <c r="G284" s="193">
        <v>0.6</v>
      </c>
      <c r="H284" s="193">
        <v>269.7</v>
      </c>
    </row>
    <row r="285" spans="1:8" x14ac:dyDescent="0.25">
      <c r="A285" s="429"/>
      <c r="B285" s="192">
        <v>43842.166666666664</v>
      </c>
      <c r="C285" s="193">
        <v>490.5</v>
      </c>
      <c r="D285" s="193">
        <v>0</v>
      </c>
      <c r="E285" s="193">
        <v>7.1</v>
      </c>
      <c r="F285" s="193">
        <v>79.7</v>
      </c>
      <c r="G285" s="193">
        <v>0.3</v>
      </c>
      <c r="H285" s="193">
        <v>342</v>
      </c>
    </row>
    <row r="286" spans="1:8" x14ac:dyDescent="0.25">
      <c r="A286" s="429"/>
      <c r="B286" s="192">
        <v>43842.208333333336</v>
      </c>
      <c r="C286" s="193">
        <v>490.7</v>
      </c>
      <c r="D286" s="193">
        <v>0</v>
      </c>
      <c r="E286" s="193">
        <v>6.7</v>
      </c>
      <c r="F286" s="193">
        <v>83.9</v>
      </c>
      <c r="G286" s="193">
        <v>1.2</v>
      </c>
      <c r="H286" s="193">
        <v>269.10000000000002</v>
      </c>
    </row>
    <row r="287" spans="1:8" x14ac:dyDescent="0.25">
      <c r="A287" s="429"/>
      <c r="B287" s="192">
        <v>43842.25</v>
      </c>
      <c r="C287" s="193">
        <v>491.1</v>
      </c>
      <c r="D287" s="193">
        <v>0</v>
      </c>
      <c r="E287" s="193">
        <v>6.6</v>
      </c>
      <c r="F287" s="193">
        <v>83.3</v>
      </c>
      <c r="G287" s="193">
        <v>0.7</v>
      </c>
      <c r="H287" s="193">
        <v>265.8</v>
      </c>
    </row>
    <row r="288" spans="1:8" x14ac:dyDescent="0.25">
      <c r="A288" s="429"/>
      <c r="B288" s="192">
        <v>43842.291666666664</v>
      </c>
      <c r="C288" s="193">
        <v>491.4</v>
      </c>
      <c r="D288" s="193">
        <v>0</v>
      </c>
      <c r="E288" s="193">
        <v>9.1</v>
      </c>
      <c r="F288" s="193">
        <v>68.900000000000006</v>
      </c>
      <c r="G288" s="193">
        <v>0.5</v>
      </c>
      <c r="H288" s="193">
        <v>52.9</v>
      </c>
    </row>
    <row r="289" spans="1:8" x14ac:dyDescent="0.25">
      <c r="A289" s="429"/>
      <c r="B289" s="192">
        <v>43842.333333333336</v>
      </c>
      <c r="C289" s="193">
        <v>491.5</v>
      </c>
      <c r="D289" s="193">
        <v>0</v>
      </c>
      <c r="E289" s="193">
        <v>10.7</v>
      </c>
      <c r="F289" s="193">
        <v>58.3</v>
      </c>
      <c r="G289" s="193">
        <v>0.8</v>
      </c>
      <c r="H289" s="193">
        <v>153.1</v>
      </c>
    </row>
    <row r="290" spans="1:8" x14ac:dyDescent="0.25">
      <c r="A290" s="429"/>
      <c r="B290" s="192">
        <v>43842.375</v>
      </c>
      <c r="C290" s="193">
        <v>491.5</v>
      </c>
      <c r="D290" s="193">
        <v>0</v>
      </c>
      <c r="E290" s="193">
        <v>12.1</v>
      </c>
      <c r="F290" s="193">
        <v>54.6</v>
      </c>
      <c r="G290" s="193">
        <v>0.9</v>
      </c>
      <c r="H290" s="193">
        <v>151.30000000000001</v>
      </c>
    </row>
    <row r="291" spans="1:8" x14ac:dyDescent="0.25">
      <c r="A291" s="429"/>
      <c r="B291" s="192">
        <v>43842.416666666664</v>
      </c>
      <c r="C291" s="193">
        <v>491.1</v>
      </c>
      <c r="D291" s="193">
        <v>0</v>
      </c>
      <c r="E291" s="193">
        <v>14.2</v>
      </c>
      <c r="F291" s="193">
        <v>40.6</v>
      </c>
      <c r="G291" s="193">
        <v>2.1</v>
      </c>
      <c r="H291" s="193">
        <v>139.19999999999999</v>
      </c>
    </row>
    <row r="292" spans="1:8" x14ac:dyDescent="0.25">
      <c r="A292" s="429"/>
      <c r="B292" s="192">
        <v>43842.458333333336</v>
      </c>
      <c r="C292" s="193">
        <v>490.7</v>
      </c>
      <c r="D292" s="193">
        <v>0</v>
      </c>
      <c r="E292" s="193">
        <v>15.1</v>
      </c>
      <c r="F292" s="193">
        <v>37.700000000000003</v>
      </c>
      <c r="G292" s="193">
        <v>2.2999999999999998</v>
      </c>
      <c r="H292" s="193">
        <v>97</v>
      </c>
    </row>
    <row r="293" spans="1:8" x14ac:dyDescent="0.25">
      <c r="A293" s="429"/>
      <c r="B293" s="192">
        <v>43842.5</v>
      </c>
      <c r="C293" s="193">
        <v>490.2</v>
      </c>
      <c r="D293" s="193">
        <v>0</v>
      </c>
      <c r="E293" s="193">
        <v>16.5</v>
      </c>
      <c r="F293" s="193">
        <v>34</v>
      </c>
      <c r="G293" s="193">
        <v>2.8</v>
      </c>
      <c r="H293" s="193">
        <v>101.3</v>
      </c>
    </row>
    <row r="294" spans="1:8" x14ac:dyDescent="0.25">
      <c r="A294" s="429"/>
      <c r="B294" s="192">
        <v>43842.541666666664</v>
      </c>
      <c r="C294" s="193">
        <v>489.8</v>
      </c>
      <c r="D294" s="193">
        <v>0</v>
      </c>
      <c r="E294" s="193">
        <v>16.600000000000001</v>
      </c>
      <c r="F294" s="193">
        <v>31.9</v>
      </c>
      <c r="G294" s="193">
        <v>3.1</v>
      </c>
      <c r="H294" s="193">
        <v>32.200000000000003</v>
      </c>
    </row>
    <row r="295" spans="1:8" x14ac:dyDescent="0.25">
      <c r="A295" s="429"/>
      <c r="B295" s="192">
        <v>43842.583333333336</v>
      </c>
      <c r="C295" s="193">
        <v>489.5</v>
      </c>
      <c r="D295" s="193">
        <v>0</v>
      </c>
      <c r="E295" s="193">
        <v>15.6</v>
      </c>
      <c r="F295" s="193">
        <v>36.299999999999997</v>
      </c>
      <c r="G295" s="193">
        <v>2.2000000000000002</v>
      </c>
      <c r="H295" s="193">
        <v>34</v>
      </c>
    </row>
    <row r="296" spans="1:8" x14ac:dyDescent="0.25">
      <c r="A296" s="429"/>
      <c r="B296" s="192">
        <v>43842.625</v>
      </c>
      <c r="C296" s="193">
        <v>489.2</v>
      </c>
      <c r="D296" s="193">
        <v>0</v>
      </c>
      <c r="E296" s="193">
        <v>15.7</v>
      </c>
      <c r="F296" s="193">
        <v>36.299999999999997</v>
      </c>
      <c r="G296" s="193">
        <v>2.8</v>
      </c>
      <c r="H296" s="193">
        <v>15.4</v>
      </c>
    </row>
    <row r="297" spans="1:8" x14ac:dyDescent="0.25">
      <c r="A297" s="429"/>
      <c r="B297" s="192">
        <v>43842.666666666664</v>
      </c>
      <c r="C297" s="193">
        <v>489.1</v>
      </c>
      <c r="D297" s="193">
        <v>0</v>
      </c>
      <c r="E297" s="193">
        <v>15</v>
      </c>
      <c r="F297" s="193">
        <v>38.799999999999997</v>
      </c>
      <c r="G297" s="193">
        <v>2.4</v>
      </c>
      <c r="H297" s="193">
        <v>28.9</v>
      </c>
    </row>
    <row r="298" spans="1:8" x14ac:dyDescent="0.25">
      <c r="A298" s="429"/>
      <c r="B298" s="192">
        <v>43842.708333333336</v>
      </c>
      <c r="C298" s="193">
        <v>489.4</v>
      </c>
      <c r="D298" s="193">
        <v>0</v>
      </c>
      <c r="E298" s="193">
        <v>13.4</v>
      </c>
      <c r="F298" s="193">
        <v>45.5</v>
      </c>
      <c r="G298" s="193">
        <v>2.7</v>
      </c>
      <c r="H298" s="193">
        <v>26</v>
      </c>
    </row>
    <row r="299" spans="1:8" x14ac:dyDescent="0.25">
      <c r="A299" s="429"/>
      <c r="B299" s="192">
        <v>43842.75</v>
      </c>
      <c r="C299" s="193">
        <v>489.9</v>
      </c>
      <c r="D299" s="193">
        <v>0</v>
      </c>
      <c r="E299" s="193">
        <v>11.8</v>
      </c>
      <c r="F299" s="193">
        <v>55.1</v>
      </c>
      <c r="G299" s="193">
        <v>2</v>
      </c>
      <c r="H299" s="193">
        <v>11.7</v>
      </c>
    </row>
    <row r="300" spans="1:8" x14ac:dyDescent="0.25">
      <c r="A300" s="429"/>
      <c r="B300" s="192">
        <v>43842.791666666664</v>
      </c>
      <c r="C300" s="193">
        <v>490.4</v>
      </c>
      <c r="D300" s="193">
        <v>0</v>
      </c>
      <c r="E300" s="193">
        <v>10.9</v>
      </c>
      <c r="F300" s="193">
        <v>59.5</v>
      </c>
      <c r="G300" s="193">
        <v>1.1000000000000001</v>
      </c>
      <c r="H300" s="193">
        <v>15</v>
      </c>
    </row>
    <row r="301" spans="1:8" x14ac:dyDescent="0.25">
      <c r="A301" s="429"/>
      <c r="B301" s="192">
        <v>43842.833333333336</v>
      </c>
      <c r="C301" s="193">
        <v>490.8</v>
      </c>
      <c r="D301" s="193">
        <v>0</v>
      </c>
      <c r="E301" s="193">
        <v>10.199999999999999</v>
      </c>
      <c r="F301" s="193">
        <v>63.4</v>
      </c>
      <c r="G301" s="193">
        <v>0.8</v>
      </c>
      <c r="H301" s="193">
        <v>56.1</v>
      </c>
    </row>
    <row r="302" spans="1:8" x14ac:dyDescent="0.25">
      <c r="A302" s="429"/>
      <c r="B302" s="192">
        <v>43842.875</v>
      </c>
      <c r="C302" s="193">
        <v>491.3</v>
      </c>
      <c r="D302" s="193">
        <v>0</v>
      </c>
      <c r="E302" s="193">
        <v>9.6</v>
      </c>
      <c r="F302" s="193">
        <v>65</v>
      </c>
      <c r="G302" s="193">
        <v>0.7</v>
      </c>
      <c r="H302" s="193">
        <v>20.3</v>
      </c>
    </row>
    <row r="303" spans="1:8" x14ac:dyDescent="0.25">
      <c r="A303" s="429"/>
      <c r="B303" s="192">
        <v>43842.916666666664</v>
      </c>
      <c r="C303" s="193">
        <v>491.4</v>
      </c>
      <c r="D303" s="193">
        <v>0</v>
      </c>
      <c r="E303" s="193">
        <v>8.8000000000000007</v>
      </c>
      <c r="F303" s="193">
        <v>69.599999999999994</v>
      </c>
      <c r="G303" s="193">
        <v>1.3</v>
      </c>
      <c r="H303" s="193">
        <v>290.3</v>
      </c>
    </row>
    <row r="304" spans="1:8" x14ac:dyDescent="0.25">
      <c r="A304" s="429"/>
      <c r="B304" s="192">
        <v>43842.958333333336</v>
      </c>
      <c r="C304" s="193">
        <v>491.2</v>
      </c>
      <c r="D304" s="193">
        <v>0</v>
      </c>
      <c r="E304" s="193">
        <v>8.1</v>
      </c>
      <c r="F304" s="193">
        <v>73.5</v>
      </c>
      <c r="G304" s="193">
        <v>1.9</v>
      </c>
      <c r="H304" s="193">
        <v>272.60000000000002</v>
      </c>
    </row>
    <row r="305" spans="1:8" x14ac:dyDescent="0.25">
      <c r="A305" s="429"/>
      <c r="B305" s="192">
        <v>43843</v>
      </c>
      <c r="C305" s="193">
        <v>490.9</v>
      </c>
      <c r="D305" s="193">
        <v>0</v>
      </c>
      <c r="E305" s="193">
        <v>7.8</v>
      </c>
      <c r="F305" s="193">
        <v>74.8</v>
      </c>
      <c r="G305" s="193">
        <v>1.9</v>
      </c>
      <c r="H305" s="193">
        <v>269.5</v>
      </c>
    </row>
    <row r="306" spans="1:8" x14ac:dyDescent="0.25">
      <c r="A306" s="429"/>
      <c r="B306" s="192">
        <v>43843.041666666664</v>
      </c>
      <c r="C306" s="193">
        <v>490.6</v>
      </c>
      <c r="D306" s="193">
        <v>0</v>
      </c>
      <c r="E306" s="193">
        <v>7.8</v>
      </c>
      <c r="F306" s="193">
        <v>78.2</v>
      </c>
      <c r="G306" s="193">
        <v>1.2</v>
      </c>
      <c r="H306" s="193">
        <v>275.60000000000002</v>
      </c>
    </row>
    <row r="307" spans="1:8" x14ac:dyDescent="0.25">
      <c r="A307" s="429"/>
      <c r="B307" s="192">
        <v>43843.083333333336</v>
      </c>
      <c r="C307" s="193">
        <v>490.2</v>
      </c>
      <c r="D307" s="193">
        <v>0</v>
      </c>
      <c r="E307" s="193">
        <v>7.6</v>
      </c>
      <c r="F307" s="193">
        <v>80.7</v>
      </c>
      <c r="G307" s="193">
        <v>1.5</v>
      </c>
      <c r="H307" s="193">
        <v>265.89999999999998</v>
      </c>
    </row>
    <row r="308" spans="1:8" x14ac:dyDescent="0.25">
      <c r="A308" s="429"/>
      <c r="B308" s="192">
        <v>43843.125</v>
      </c>
      <c r="C308" s="193">
        <v>490.1</v>
      </c>
      <c r="D308" s="193">
        <v>0</v>
      </c>
      <c r="E308" s="193">
        <v>7.5</v>
      </c>
      <c r="F308" s="193">
        <v>80.7</v>
      </c>
      <c r="G308" s="193">
        <v>1.1000000000000001</v>
      </c>
      <c r="H308" s="193">
        <v>265.3</v>
      </c>
    </row>
    <row r="309" spans="1:8" x14ac:dyDescent="0.25">
      <c r="A309" s="429"/>
      <c r="B309" s="192">
        <v>43843.166666666664</v>
      </c>
      <c r="C309" s="193">
        <v>490.2</v>
      </c>
      <c r="D309" s="193">
        <v>0</v>
      </c>
      <c r="E309" s="193">
        <v>7.7</v>
      </c>
      <c r="F309" s="193">
        <v>79.3</v>
      </c>
      <c r="G309" s="193">
        <v>0.4</v>
      </c>
      <c r="H309" s="193">
        <v>275.7</v>
      </c>
    </row>
    <row r="310" spans="1:8" x14ac:dyDescent="0.25">
      <c r="A310" s="429"/>
      <c r="B310" s="192">
        <v>43843.208333333336</v>
      </c>
      <c r="C310" s="193">
        <v>490.3</v>
      </c>
      <c r="D310" s="193">
        <v>0</v>
      </c>
      <c r="E310" s="193">
        <v>7.6</v>
      </c>
      <c r="F310" s="193">
        <v>81.2</v>
      </c>
      <c r="G310" s="193">
        <v>0.8</v>
      </c>
      <c r="H310" s="193">
        <v>269</v>
      </c>
    </row>
    <row r="311" spans="1:8" x14ac:dyDescent="0.25">
      <c r="A311" s="429"/>
      <c r="B311" s="192">
        <v>43843.25</v>
      </c>
      <c r="C311" s="193">
        <v>490.7</v>
      </c>
      <c r="D311" s="193">
        <v>0</v>
      </c>
      <c r="E311" s="193">
        <v>7.7</v>
      </c>
      <c r="F311" s="193">
        <v>80.3</v>
      </c>
      <c r="G311" s="193">
        <v>1.2</v>
      </c>
      <c r="H311" s="193">
        <v>265.2</v>
      </c>
    </row>
    <row r="312" spans="1:8" x14ac:dyDescent="0.25">
      <c r="A312" s="429"/>
      <c r="B312" s="192">
        <v>43843.291666666664</v>
      </c>
      <c r="C312" s="193">
        <v>491</v>
      </c>
      <c r="D312" s="193">
        <v>0</v>
      </c>
      <c r="E312" s="193">
        <v>8.6999999999999993</v>
      </c>
      <c r="F312" s="193">
        <v>75.3</v>
      </c>
      <c r="G312" s="193">
        <v>0.5</v>
      </c>
      <c r="H312" s="193">
        <v>268.7</v>
      </c>
    </row>
    <row r="313" spans="1:8" x14ac:dyDescent="0.25">
      <c r="A313" s="429"/>
      <c r="B313" s="192">
        <v>43843.333333333336</v>
      </c>
      <c r="C313" s="193">
        <v>491.2</v>
      </c>
      <c r="D313" s="193">
        <v>0</v>
      </c>
      <c r="E313" s="193">
        <v>9.3000000000000007</v>
      </c>
      <c r="F313" s="193">
        <v>73</v>
      </c>
      <c r="G313" s="193">
        <v>0.8</v>
      </c>
      <c r="H313" s="193">
        <v>297.3</v>
      </c>
    </row>
    <row r="314" spans="1:8" x14ac:dyDescent="0.25">
      <c r="A314" s="429"/>
      <c r="B314" s="192">
        <v>43843.375</v>
      </c>
      <c r="C314" s="193">
        <v>491.4</v>
      </c>
      <c r="D314" s="193">
        <v>0</v>
      </c>
      <c r="E314" s="193">
        <v>10.9</v>
      </c>
      <c r="F314" s="193">
        <v>62.2</v>
      </c>
      <c r="G314" s="193">
        <v>1.8</v>
      </c>
      <c r="H314" s="193">
        <v>18.8</v>
      </c>
    </row>
    <row r="315" spans="1:8" x14ac:dyDescent="0.25">
      <c r="A315" s="429"/>
      <c r="B315" s="192">
        <v>43843.416666666664</v>
      </c>
      <c r="C315" s="193">
        <v>491.2</v>
      </c>
      <c r="D315" s="193">
        <v>0</v>
      </c>
      <c r="E315" s="193">
        <v>12.6</v>
      </c>
      <c r="F315" s="193">
        <v>54.9</v>
      </c>
      <c r="G315" s="193">
        <v>1.7</v>
      </c>
      <c r="H315" s="193">
        <v>98.3</v>
      </c>
    </row>
    <row r="316" spans="1:8" x14ac:dyDescent="0.25">
      <c r="A316" s="429"/>
      <c r="B316" s="192">
        <v>43843.458333333336</v>
      </c>
      <c r="C316" s="193">
        <v>490.6</v>
      </c>
      <c r="D316" s="193">
        <v>0</v>
      </c>
      <c r="E316" s="193">
        <v>14.3</v>
      </c>
      <c r="F316" s="193">
        <v>45.7</v>
      </c>
      <c r="G316" s="193">
        <v>2.2000000000000002</v>
      </c>
      <c r="H316" s="193">
        <v>99.1</v>
      </c>
    </row>
    <row r="317" spans="1:8" x14ac:dyDescent="0.25">
      <c r="A317" s="429"/>
      <c r="B317" s="192">
        <v>43843.5</v>
      </c>
      <c r="C317" s="193">
        <v>490.2</v>
      </c>
      <c r="D317" s="193">
        <v>0</v>
      </c>
      <c r="E317" s="193">
        <v>15.3</v>
      </c>
      <c r="F317" s="193">
        <v>41.5</v>
      </c>
      <c r="G317" s="193">
        <v>2.7</v>
      </c>
      <c r="H317" s="193">
        <v>112.6</v>
      </c>
    </row>
    <row r="318" spans="1:8" x14ac:dyDescent="0.25">
      <c r="A318" s="429"/>
      <c r="B318" s="192">
        <v>43843.541666666664</v>
      </c>
      <c r="C318" s="193">
        <v>489.7</v>
      </c>
      <c r="D318" s="193">
        <v>0</v>
      </c>
      <c r="E318" s="193">
        <v>15.8</v>
      </c>
      <c r="F318" s="193">
        <v>38.4</v>
      </c>
      <c r="G318" s="193">
        <v>2.2000000000000002</v>
      </c>
      <c r="H318" s="193">
        <v>30.3</v>
      </c>
    </row>
    <row r="319" spans="1:8" x14ac:dyDescent="0.25">
      <c r="A319" s="429"/>
      <c r="B319" s="192">
        <v>43843.583333333336</v>
      </c>
      <c r="C319" s="193">
        <v>489.2</v>
      </c>
      <c r="D319" s="193">
        <v>0</v>
      </c>
      <c r="E319" s="193">
        <v>16.399999999999999</v>
      </c>
      <c r="F319" s="193">
        <v>37</v>
      </c>
      <c r="G319" s="193">
        <v>2.2000000000000002</v>
      </c>
      <c r="H319" s="193">
        <v>60.7</v>
      </c>
    </row>
    <row r="320" spans="1:8" x14ac:dyDescent="0.25">
      <c r="A320" s="429"/>
      <c r="B320" s="192">
        <v>43843.625</v>
      </c>
      <c r="C320" s="193">
        <v>488.8</v>
      </c>
      <c r="D320" s="193">
        <v>0</v>
      </c>
      <c r="E320" s="193">
        <v>15.4</v>
      </c>
      <c r="F320" s="193">
        <v>42</v>
      </c>
      <c r="G320" s="193">
        <v>2.2000000000000002</v>
      </c>
      <c r="H320" s="193">
        <v>68</v>
      </c>
    </row>
    <row r="321" spans="1:8" x14ac:dyDescent="0.25">
      <c r="A321" s="429"/>
      <c r="B321" s="192">
        <v>43843.666666666664</v>
      </c>
      <c r="C321" s="193">
        <v>488.5</v>
      </c>
      <c r="D321" s="193">
        <v>0</v>
      </c>
      <c r="E321" s="193">
        <v>15.3</v>
      </c>
      <c r="F321" s="193">
        <v>42.9</v>
      </c>
      <c r="G321" s="193">
        <v>2</v>
      </c>
      <c r="H321" s="193">
        <v>64.099999999999994</v>
      </c>
    </row>
    <row r="322" spans="1:8" x14ac:dyDescent="0.25">
      <c r="A322" s="429"/>
      <c r="B322" s="192">
        <v>43843.708333333336</v>
      </c>
      <c r="C322" s="193">
        <v>488.7</v>
      </c>
      <c r="D322" s="193">
        <v>0</v>
      </c>
      <c r="E322" s="193">
        <v>13.8</v>
      </c>
      <c r="F322" s="193">
        <v>46.1</v>
      </c>
      <c r="G322" s="193">
        <v>1.9</v>
      </c>
      <c r="H322" s="193">
        <v>45.3</v>
      </c>
    </row>
    <row r="323" spans="1:8" x14ac:dyDescent="0.25">
      <c r="A323" s="429"/>
      <c r="B323" s="192">
        <v>43843.75</v>
      </c>
      <c r="C323" s="193">
        <v>489.2</v>
      </c>
      <c r="D323" s="193">
        <v>0</v>
      </c>
      <c r="E323" s="193">
        <v>12.3</v>
      </c>
      <c r="F323" s="193">
        <v>56.4</v>
      </c>
      <c r="G323" s="193">
        <v>2.2000000000000002</v>
      </c>
      <c r="H323" s="193">
        <v>52.7</v>
      </c>
    </row>
    <row r="324" spans="1:8" x14ac:dyDescent="0.25">
      <c r="A324" s="429"/>
      <c r="B324" s="192">
        <v>43843.791666666664</v>
      </c>
      <c r="C324" s="193">
        <v>489.7</v>
      </c>
      <c r="D324" s="193">
        <v>0</v>
      </c>
      <c r="E324" s="193">
        <v>11.4</v>
      </c>
      <c r="F324" s="193">
        <v>65</v>
      </c>
      <c r="G324" s="193">
        <v>1.8</v>
      </c>
      <c r="H324" s="193">
        <v>57.9</v>
      </c>
    </row>
    <row r="325" spans="1:8" x14ac:dyDescent="0.25">
      <c r="A325" s="429"/>
      <c r="B325" s="192">
        <v>43843.833333333336</v>
      </c>
      <c r="C325" s="193">
        <v>490.1</v>
      </c>
      <c r="D325" s="193">
        <v>0</v>
      </c>
      <c r="E325" s="193">
        <v>11.1</v>
      </c>
      <c r="F325" s="193">
        <v>65.599999999999994</v>
      </c>
      <c r="G325" s="193">
        <v>1.3</v>
      </c>
      <c r="H325" s="193">
        <v>92.4</v>
      </c>
    </row>
    <row r="326" spans="1:8" x14ac:dyDescent="0.25">
      <c r="A326" s="429"/>
      <c r="B326" s="192">
        <v>43843.875</v>
      </c>
      <c r="C326" s="193">
        <v>490.5</v>
      </c>
      <c r="D326" s="193">
        <v>0</v>
      </c>
      <c r="E326" s="193">
        <v>10.6</v>
      </c>
      <c r="F326" s="193">
        <v>65.900000000000006</v>
      </c>
      <c r="G326" s="193">
        <v>1.2</v>
      </c>
      <c r="H326" s="193">
        <v>23</v>
      </c>
    </row>
    <row r="327" spans="1:8" x14ac:dyDescent="0.25">
      <c r="A327" s="429"/>
      <c r="B327" s="192">
        <v>43843.916666666664</v>
      </c>
      <c r="C327" s="193">
        <v>490.8</v>
      </c>
      <c r="D327" s="193">
        <v>0</v>
      </c>
      <c r="E327" s="193">
        <v>10.4</v>
      </c>
      <c r="F327" s="193">
        <v>67.400000000000006</v>
      </c>
      <c r="G327" s="193">
        <v>1.2</v>
      </c>
      <c r="H327" s="193">
        <v>48.6</v>
      </c>
    </row>
    <row r="328" spans="1:8" x14ac:dyDescent="0.25">
      <c r="A328" s="429"/>
      <c r="B328" s="192">
        <v>43843.958333333336</v>
      </c>
      <c r="C328" s="193">
        <v>490.6</v>
      </c>
      <c r="D328" s="193">
        <v>0</v>
      </c>
      <c r="E328" s="193">
        <v>10.1</v>
      </c>
      <c r="F328" s="193">
        <v>68.3</v>
      </c>
      <c r="G328" s="193">
        <v>1.3</v>
      </c>
      <c r="H328" s="193">
        <v>38.5</v>
      </c>
    </row>
    <row r="329" spans="1:8" x14ac:dyDescent="0.25">
      <c r="A329" s="429"/>
      <c r="B329" s="192">
        <v>43844</v>
      </c>
      <c r="C329" s="193">
        <v>490.3</v>
      </c>
      <c r="D329" s="193">
        <v>0</v>
      </c>
      <c r="E329" s="193">
        <v>10.1</v>
      </c>
      <c r="F329" s="193">
        <v>66.400000000000006</v>
      </c>
      <c r="G329" s="193">
        <v>1.2</v>
      </c>
      <c r="H329" s="193">
        <v>54.5</v>
      </c>
    </row>
    <row r="330" spans="1:8" x14ac:dyDescent="0.25">
      <c r="A330" s="429"/>
      <c r="B330" s="192">
        <v>43844.041666666664</v>
      </c>
      <c r="C330" s="193">
        <v>490</v>
      </c>
      <c r="D330" s="193">
        <v>0</v>
      </c>
      <c r="E330" s="193">
        <v>9.9</v>
      </c>
      <c r="F330" s="193">
        <v>65.400000000000006</v>
      </c>
      <c r="G330" s="193">
        <v>1</v>
      </c>
      <c r="H330" s="193">
        <v>26.3</v>
      </c>
    </row>
    <row r="331" spans="1:8" x14ac:dyDescent="0.25">
      <c r="A331" s="429"/>
      <c r="B331" s="192">
        <v>43844.083333333336</v>
      </c>
      <c r="C331" s="193">
        <v>489.7</v>
      </c>
      <c r="D331" s="193">
        <v>0</v>
      </c>
      <c r="E331" s="193">
        <v>9.9</v>
      </c>
      <c r="F331" s="193">
        <v>65.2</v>
      </c>
      <c r="G331" s="193">
        <v>1</v>
      </c>
      <c r="H331" s="193">
        <v>84.1</v>
      </c>
    </row>
    <row r="332" spans="1:8" x14ac:dyDescent="0.25">
      <c r="A332" s="429"/>
      <c r="B332" s="192">
        <v>43844.125</v>
      </c>
      <c r="C332" s="193">
        <v>489.6</v>
      </c>
      <c r="D332" s="193">
        <v>0</v>
      </c>
      <c r="E332" s="193">
        <v>9.6</v>
      </c>
      <c r="F332" s="193">
        <v>66.7</v>
      </c>
      <c r="G332" s="193">
        <v>1.2</v>
      </c>
      <c r="H332" s="193">
        <v>110.4</v>
      </c>
    </row>
    <row r="333" spans="1:8" x14ac:dyDescent="0.25">
      <c r="A333" s="429"/>
      <c r="B333" s="192">
        <v>43844.166666666664</v>
      </c>
      <c r="C333" s="193">
        <v>489.5</v>
      </c>
      <c r="D333" s="193">
        <v>0</v>
      </c>
      <c r="E333" s="193">
        <v>9.6</v>
      </c>
      <c r="F333" s="193">
        <v>67</v>
      </c>
      <c r="G333" s="193">
        <v>0.7</v>
      </c>
      <c r="H333" s="193">
        <v>126.4</v>
      </c>
    </row>
    <row r="334" spans="1:8" x14ac:dyDescent="0.25">
      <c r="A334" s="429"/>
      <c r="B334" s="192">
        <v>43844.208333333336</v>
      </c>
      <c r="C334" s="193">
        <v>489.7</v>
      </c>
      <c r="D334" s="193">
        <v>0</v>
      </c>
      <c r="E334" s="193">
        <v>9</v>
      </c>
      <c r="F334" s="193">
        <v>72.5</v>
      </c>
      <c r="G334" s="193">
        <v>1.2</v>
      </c>
      <c r="H334" s="193">
        <v>273.39999999999998</v>
      </c>
    </row>
    <row r="335" spans="1:8" x14ac:dyDescent="0.25">
      <c r="A335" s="429"/>
      <c r="B335" s="192">
        <v>43844.25</v>
      </c>
      <c r="C335" s="193">
        <v>490.1</v>
      </c>
      <c r="D335" s="193">
        <v>0</v>
      </c>
      <c r="E335" s="193">
        <v>8.6</v>
      </c>
      <c r="F335" s="193">
        <v>75.400000000000006</v>
      </c>
      <c r="G335" s="193">
        <v>0.7</v>
      </c>
      <c r="H335" s="193">
        <v>93.6</v>
      </c>
    </row>
    <row r="336" spans="1:8" x14ac:dyDescent="0.25">
      <c r="A336" s="429"/>
      <c r="B336" s="192">
        <v>43844.291666666664</v>
      </c>
      <c r="C336" s="193">
        <v>490.4</v>
      </c>
      <c r="D336" s="193">
        <v>0</v>
      </c>
      <c r="E336" s="193">
        <v>9.5</v>
      </c>
      <c r="F336" s="193">
        <v>69.900000000000006</v>
      </c>
      <c r="G336" s="193">
        <v>0.5</v>
      </c>
      <c r="H336" s="193">
        <v>239.3</v>
      </c>
    </row>
    <row r="337" spans="1:8" x14ac:dyDescent="0.25">
      <c r="A337" s="429"/>
      <c r="B337" s="192">
        <v>43844.333333333336</v>
      </c>
      <c r="C337" s="193">
        <v>490.6</v>
      </c>
      <c r="D337" s="193">
        <v>0</v>
      </c>
      <c r="E337" s="193">
        <v>10.8</v>
      </c>
      <c r="F337" s="193">
        <v>62.4</v>
      </c>
      <c r="G337" s="193">
        <v>0.8</v>
      </c>
      <c r="H337" s="193">
        <v>270.89999999999998</v>
      </c>
    </row>
    <row r="338" spans="1:8" x14ac:dyDescent="0.25">
      <c r="A338" s="429"/>
      <c r="B338" s="192">
        <v>43844.375</v>
      </c>
      <c r="C338" s="193">
        <v>490.5</v>
      </c>
      <c r="D338" s="193">
        <v>0</v>
      </c>
      <c r="E338" s="193">
        <v>12.6</v>
      </c>
      <c r="F338" s="193">
        <v>53.5</v>
      </c>
      <c r="G338" s="193">
        <v>0.7</v>
      </c>
      <c r="H338" s="193">
        <v>262.7</v>
      </c>
    </row>
    <row r="339" spans="1:8" x14ac:dyDescent="0.25">
      <c r="A339" s="429"/>
      <c r="B339" s="192">
        <v>43844.416666666664</v>
      </c>
      <c r="C339" s="193">
        <v>490.2</v>
      </c>
      <c r="D339" s="193">
        <v>0</v>
      </c>
      <c r="E339" s="193">
        <v>14</v>
      </c>
      <c r="F339" s="193">
        <v>46.9</v>
      </c>
      <c r="G339" s="193">
        <v>1.7</v>
      </c>
      <c r="H339" s="193">
        <v>145.5</v>
      </c>
    </row>
    <row r="340" spans="1:8" x14ac:dyDescent="0.25">
      <c r="A340" s="429"/>
      <c r="B340" s="192">
        <v>43844.458333333336</v>
      </c>
      <c r="C340" s="193">
        <v>489.9</v>
      </c>
      <c r="D340" s="193">
        <v>0</v>
      </c>
      <c r="E340" s="193">
        <v>14.2</v>
      </c>
      <c r="F340" s="193">
        <v>47.9</v>
      </c>
      <c r="G340" s="193">
        <v>2.7</v>
      </c>
      <c r="H340" s="193">
        <v>114.8</v>
      </c>
    </row>
    <row r="341" spans="1:8" x14ac:dyDescent="0.25">
      <c r="A341" s="429"/>
      <c r="B341" s="192">
        <v>43844.5</v>
      </c>
      <c r="C341" s="193">
        <v>489.4</v>
      </c>
      <c r="D341" s="193">
        <v>0</v>
      </c>
      <c r="E341" s="193">
        <v>14.8</v>
      </c>
      <c r="F341" s="193">
        <v>45.1</v>
      </c>
      <c r="G341" s="193">
        <v>3.1</v>
      </c>
      <c r="H341" s="193">
        <v>127.3</v>
      </c>
    </row>
    <row r="342" spans="1:8" x14ac:dyDescent="0.25">
      <c r="A342" s="429"/>
      <c r="B342" s="192">
        <v>43844.541666666664</v>
      </c>
      <c r="C342" s="193">
        <v>489</v>
      </c>
      <c r="D342" s="193">
        <v>0</v>
      </c>
      <c r="E342" s="193">
        <v>15.7</v>
      </c>
      <c r="F342" s="193">
        <v>42.5</v>
      </c>
      <c r="G342" s="193">
        <v>2.8</v>
      </c>
      <c r="H342" s="193">
        <v>97.2</v>
      </c>
    </row>
    <row r="343" spans="1:8" x14ac:dyDescent="0.25">
      <c r="A343" s="429"/>
      <c r="B343" s="192">
        <v>43844.583333333336</v>
      </c>
      <c r="C343" s="193">
        <v>488.5</v>
      </c>
      <c r="D343" s="193">
        <v>0</v>
      </c>
      <c r="E343" s="193">
        <v>15.5</v>
      </c>
      <c r="F343" s="193">
        <v>44.7</v>
      </c>
      <c r="G343" s="193">
        <v>2.6</v>
      </c>
      <c r="H343" s="193">
        <v>40.299999999999997</v>
      </c>
    </row>
    <row r="344" spans="1:8" x14ac:dyDescent="0.25">
      <c r="A344" s="429"/>
      <c r="B344" s="192">
        <v>43844.625</v>
      </c>
      <c r="C344" s="193">
        <v>488</v>
      </c>
      <c r="D344" s="193">
        <v>0</v>
      </c>
      <c r="E344" s="193">
        <v>15.2</v>
      </c>
      <c r="F344" s="193">
        <v>46.4</v>
      </c>
      <c r="G344" s="193">
        <v>2.8</v>
      </c>
      <c r="H344" s="193">
        <v>73.400000000000006</v>
      </c>
    </row>
    <row r="345" spans="1:8" x14ac:dyDescent="0.25">
      <c r="A345" s="429"/>
      <c r="B345" s="192">
        <v>43844.666666666664</v>
      </c>
      <c r="C345" s="193">
        <v>488</v>
      </c>
      <c r="D345" s="193">
        <v>0</v>
      </c>
      <c r="E345" s="193">
        <v>14.3</v>
      </c>
      <c r="F345" s="193">
        <v>49.4</v>
      </c>
      <c r="G345" s="193">
        <v>2.2000000000000002</v>
      </c>
      <c r="H345" s="193">
        <v>69.599999999999994</v>
      </c>
    </row>
    <row r="346" spans="1:8" x14ac:dyDescent="0.25">
      <c r="A346" s="429"/>
      <c r="B346" s="192">
        <v>43844.708333333336</v>
      </c>
      <c r="C346" s="193">
        <v>488.2</v>
      </c>
      <c r="D346" s="193">
        <v>0</v>
      </c>
      <c r="E346" s="193">
        <v>12.5</v>
      </c>
      <c r="F346" s="193">
        <v>57</v>
      </c>
      <c r="G346" s="193">
        <v>2</v>
      </c>
      <c r="H346" s="193">
        <v>52</v>
      </c>
    </row>
    <row r="347" spans="1:8" x14ac:dyDescent="0.25">
      <c r="A347" s="429"/>
      <c r="B347" s="192">
        <v>43844.75</v>
      </c>
      <c r="C347" s="193">
        <v>488.7</v>
      </c>
      <c r="D347" s="193">
        <v>0</v>
      </c>
      <c r="E347" s="193">
        <v>11.5</v>
      </c>
      <c r="F347" s="193">
        <v>61.7</v>
      </c>
      <c r="G347" s="193">
        <v>1.7</v>
      </c>
      <c r="H347" s="193">
        <v>57.3</v>
      </c>
    </row>
    <row r="348" spans="1:8" x14ac:dyDescent="0.25">
      <c r="A348" s="429"/>
      <c r="B348" s="192">
        <v>43844.791666666664</v>
      </c>
      <c r="C348" s="193">
        <v>489.1</v>
      </c>
      <c r="D348" s="193">
        <v>0</v>
      </c>
      <c r="E348" s="193">
        <v>10.8</v>
      </c>
      <c r="F348" s="193">
        <v>63.8</v>
      </c>
      <c r="G348" s="193">
        <v>1.5</v>
      </c>
      <c r="H348" s="193">
        <v>54.9</v>
      </c>
    </row>
    <row r="349" spans="1:8" x14ac:dyDescent="0.25">
      <c r="A349" s="429"/>
      <c r="B349" s="192">
        <v>43844.833333333336</v>
      </c>
      <c r="C349" s="193">
        <v>489.6</v>
      </c>
      <c r="D349" s="193">
        <v>0</v>
      </c>
      <c r="E349" s="193">
        <v>10.8</v>
      </c>
      <c r="F349" s="193">
        <v>65.099999999999994</v>
      </c>
      <c r="G349" s="193">
        <v>1.2</v>
      </c>
      <c r="H349" s="193">
        <v>33.700000000000003</v>
      </c>
    </row>
    <row r="350" spans="1:8" x14ac:dyDescent="0.25">
      <c r="A350" s="429"/>
      <c r="B350" s="192">
        <v>43844.875</v>
      </c>
      <c r="C350" s="193">
        <v>490.1</v>
      </c>
      <c r="D350" s="193">
        <v>0</v>
      </c>
      <c r="E350" s="193">
        <v>9.4</v>
      </c>
      <c r="F350" s="193">
        <v>73.8</v>
      </c>
      <c r="G350" s="193">
        <v>1.6</v>
      </c>
      <c r="H350" s="193">
        <v>51.7</v>
      </c>
    </row>
    <row r="351" spans="1:8" x14ac:dyDescent="0.25">
      <c r="A351" s="429"/>
      <c r="B351" s="192">
        <v>43844.916666666664</v>
      </c>
      <c r="C351" s="193">
        <v>490.2</v>
      </c>
      <c r="D351" s="193">
        <v>0</v>
      </c>
      <c r="E351" s="193">
        <v>9</v>
      </c>
      <c r="F351" s="193">
        <v>74.400000000000006</v>
      </c>
      <c r="G351" s="193">
        <v>1</v>
      </c>
      <c r="H351" s="193">
        <v>127.7</v>
      </c>
    </row>
    <row r="352" spans="1:8" x14ac:dyDescent="0.25">
      <c r="A352" s="429"/>
      <c r="B352" s="192">
        <v>43844.958333333336</v>
      </c>
      <c r="C352" s="193">
        <v>490.4</v>
      </c>
      <c r="D352" s="193">
        <v>0</v>
      </c>
      <c r="E352" s="193">
        <v>8.4</v>
      </c>
      <c r="F352" s="193">
        <v>78</v>
      </c>
      <c r="G352" s="193">
        <v>1.1000000000000001</v>
      </c>
      <c r="H352" s="193">
        <v>12.5</v>
      </c>
    </row>
    <row r="353" spans="1:8" x14ac:dyDescent="0.25">
      <c r="A353" s="429"/>
      <c r="B353" s="192">
        <v>43845</v>
      </c>
      <c r="C353" s="193">
        <v>490.3</v>
      </c>
      <c r="D353" s="193">
        <v>0</v>
      </c>
      <c r="E353" s="193">
        <v>6.2</v>
      </c>
      <c r="F353" s="193">
        <v>83.5</v>
      </c>
      <c r="G353" s="193">
        <v>0.9</v>
      </c>
      <c r="H353" s="193">
        <v>339.5</v>
      </c>
    </row>
    <row r="354" spans="1:8" x14ac:dyDescent="0.25">
      <c r="A354" s="429"/>
      <c r="B354" s="192">
        <v>43845.041666666664</v>
      </c>
      <c r="C354" s="193">
        <v>489.9</v>
      </c>
      <c r="D354" s="193">
        <v>0</v>
      </c>
      <c r="E354" s="193">
        <v>6.2</v>
      </c>
      <c r="F354" s="193">
        <v>84.1</v>
      </c>
      <c r="G354" s="193">
        <v>0.3</v>
      </c>
      <c r="H354" s="193">
        <v>189.4</v>
      </c>
    </row>
    <row r="355" spans="1:8" x14ac:dyDescent="0.25">
      <c r="A355" s="429"/>
      <c r="B355" s="192">
        <v>43845.083333333336</v>
      </c>
      <c r="C355" s="193">
        <v>489.4</v>
      </c>
      <c r="D355" s="193">
        <v>0</v>
      </c>
      <c r="E355" s="193">
        <v>6.8</v>
      </c>
      <c r="F355" s="193">
        <v>82.3</v>
      </c>
      <c r="G355" s="193">
        <v>0.6</v>
      </c>
      <c r="H355" s="193">
        <v>14</v>
      </c>
    </row>
    <row r="356" spans="1:8" x14ac:dyDescent="0.25">
      <c r="A356" s="429"/>
      <c r="B356" s="192">
        <v>43845.125</v>
      </c>
      <c r="C356" s="193">
        <v>489.3</v>
      </c>
      <c r="D356" s="193">
        <v>0</v>
      </c>
      <c r="E356" s="193">
        <v>7.2</v>
      </c>
      <c r="F356" s="193">
        <v>79</v>
      </c>
      <c r="G356" s="193">
        <v>0.7</v>
      </c>
      <c r="H356" s="193">
        <v>350.4</v>
      </c>
    </row>
    <row r="357" spans="1:8" x14ac:dyDescent="0.25">
      <c r="A357" s="429"/>
      <c r="B357" s="192">
        <v>43845.166666666664</v>
      </c>
      <c r="C357" s="193">
        <v>489.5</v>
      </c>
      <c r="D357" s="193">
        <v>0</v>
      </c>
      <c r="E357" s="193">
        <v>6.9</v>
      </c>
      <c r="F357" s="193">
        <v>83.7</v>
      </c>
      <c r="G357" s="193">
        <v>0.8</v>
      </c>
      <c r="H357" s="193">
        <v>267.39999999999998</v>
      </c>
    </row>
    <row r="358" spans="1:8" x14ac:dyDescent="0.25">
      <c r="A358" s="429"/>
      <c r="B358" s="192">
        <v>43845.208333333336</v>
      </c>
      <c r="C358" s="193">
        <v>489.9</v>
      </c>
      <c r="D358" s="193">
        <v>0</v>
      </c>
      <c r="E358" s="193">
        <v>6.7</v>
      </c>
      <c r="F358" s="193">
        <v>86.7</v>
      </c>
      <c r="G358" s="193">
        <v>0.7</v>
      </c>
      <c r="H358" s="193">
        <v>234</v>
      </c>
    </row>
    <row r="359" spans="1:8" x14ac:dyDescent="0.25">
      <c r="A359" s="429"/>
      <c r="B359" s="192">
        <v>43845.25</v>
      </c>
      <c r="C359" s="193">
        <v>490.1</v>
      </c>
      <c r="D359" s="193">
        <v>0</v>
      </c>
      <c r="E359" s="193">
        <v>6.9</v>
      </c>
      <c r="F359" s="193">
        <v>83.6</v>
      </c>
      <c r="G359" s="193">
        <v>0.5</v>
      </c>
      <c r="H359" s="193">
        <v>169.7</v>
      </c>
    </row>
    <row r="360" spans="1:8" x14ac:dyDescent="0.25">
      <c r="A360" s="429"/>
      <c r="B360" s="192">
        <v>43845.291666666664</v>
      </c>
      <c r="C360" s="193">
        <v>490.5</v>
      </c>
      <c r="D360" s="193">
        <v>0</v>
      </c>
      <c r="E360" s="193">
        <v>8</v>
      </c>
      <c r="F360" s="193">
        <v>75.7</v>
      </c>
      <c r="G360" s="193">
        <v>1</v>
      </c>
      <c r="H360" s="193">
        <v>124.9</v>
      </c>
    </row>
    <row r="361" spans="1:8" x14ac:dyDescent="0.25">
      <c r="A361" s="429"/>
      <c r="B361" s="192">
        <v>43845.333333333336</v>
      </c>
      <c r="C361" s="193">
        <v>490.7</v>
      </c>
      <c r="D361" s="193">
        <v>0</v>
      </c>
      <c r="E361" s="193">
        <v>9.9</v>
      </c>
      <c r="F361" s="193">
        <v>65.900000000000006</v>
      </c>
      <c r="G361" s="193">
        <v>1.4</v>
      </c>
      <c r="H361" s="193">
        <v>142.6</v>
      </c>
    </row>
    <row r="362" spans="1:8" x14ac:dyDescent="0.25">
      <c r="A362" s="429"/>
      <c r="B362" s="192">
        <v>43845.375</v>
      </c>
      <c r="C362" s="193">
        <v>490.5</v>
      </c>
      <c r="D362" s="193">
        <v>0</v>
      </c>
      <c r="E362" s="193">
        <v>10.9</v>
      </c>
      <c r="F362" s="193">
        <v>60.7</v>
      </c>
      <c r="G362" s="193">
        <v>1.4</v>
      </c>
      <c r="H362" s="193">
        <v>137</v>
      </c>
    </row>
    <row r="363" spans="1:8" x14ac:dyDescent="0.25">
      <c r="A363" s="429"/>
      <c r="B363" s="192">
        <v>43845.416666666664</v>
      </c>
      <c r="C363" s="193">
        <v>490.2</v>
      </c>
      <c r="D363" s="193">
        <v>0</v>
      </c>
      <c r="E363" s="193">
        <v>11.4</v>
      </c>
      <c r="F363" s="193">
        <v>60.8</v>
      </c>
      <c r="G363" s="193">
        <v>1</v>
      </c>
      <c r="H363" s="193">
        <v>106.2</v>
      </c>
    </row>
    <row r="364" spans="1:8" x14ac:dyDescent="0.25">
      <c r="A364" s="429"/>
      <c r="B364" s="192">
        <v>43845.458333333336</v>
      </c>
      <c r="C364" s="193">
        <v>490.1</v>
      </c>
      <c r="D364" s="193">
        <v>0</v>
      </c>
      <c r="E364" s="193">
        <v>9.6999999999999993</v>
      </c>
      <c r="F364" s="193">
        <v>75.7</v>
      </c>
      <c r="G364" s="193">
        <v>1.8</v>
      </c>
      <c r="H364" s="193">
        <v>75.3</v>
      </c>
    </row>
    <row r="365" spans="1:8" x14ac:dyDescent="0.25">
      <c r="A365" s="429"/>
      <c r="B365" s="192">
        <v>43845.5</v>
      </c>
      <c r="C365" s="193">
        <v>489.6</v>
      </c>
      <c r="D365" s="193">
        <v>0</v>
      </c>
      <c r="E365" s="193">
        <v>12.5</v>
      </c>
      <c r="F365" s="193">
        <v>62.4</v>
      </c>
      <c r="G365" s="193">
        <v>1.9</v>
      </c>
      <c r="H365" s="193">
        <v>176.6</v>
      </c>
    </row>
    <row r="366" spans="1:8" x14ac:dyDescent="0.25">
      <c r="A366" s="429"/>
      <c r="B366" s="192">
        <v>43845.541666666664</v>
      </c>
      <c r="C366" s="193">
        <v>489.7</v>
      </c>
      <c r="D366" s="193">
        <v>0</v>
      </c>
      <c r="E366" s="193">
        <v>12</v>
      </c>
      <c r="F366" s="193">
        <v>63.2</v>
      </c>
      <c r="G366" s="193">
        <v>2.1</v>
      </c>
      <c r="H366" s="193">
        <v>92.2</v>
      </c>
    </row>
    <row r="367" spans="1:8" x14ac:dyDescent="0.25">
      <c r="A367" s="429"/>
      <c r="B367" s="192">
        <v>43845.583333333336</v>
      </c>
      <c r="C367" s="193">
        <v>489.7</v>
      </c>
      <c r="D367" s="193">
        <v>0</v>
      </c>
      <c r="E367" s="193">
        <v>11.1</v>
      </c>
      <c r="F367" s="193">
        <v>64.8</v>
      </c>
      <c r="G367" s="193">
        <v>1.9</v>
      </c>
      <c r="H367" s="193">
        <v>11.2</v>
      </c>
    </row>
    <row r="368" spans="1:8" x14ac:dyDescent="0.25">
      <c r="A368" s="429"/>
      <c r="B368" s="192">
        <v>43845.625</v>
      </c>
      <c r="C368" s="193">
        <v>489.6</v>
      </c>
      <c r="D368" s="193">
        <v>0</v>
      </c>
      <c r="E368" s="193">
        <v>9.6</v>
      </c>
      <c r="F368" s="193">
        <v>72.099999999999994</v>
      </c>
      <c r="G368" s="193">
        <v>1.2</v>
      </c>
      <c r="H368" s="193">
        <v>63.4</v>
      </c>
    </row>
    <row r="369" spans="1:8" x14ac:dyDescent="0.25">
      <c r="A369" s="429"/>
      <c r="B369" s="192">
        <v>43845.666666666664</v>
      </c>
      <c r="C369" s="193">
        <v>489.5</v>
      </c>
      <c r="D369" s="193">
        <v>0</v>
      </c>
      <c r="E369" s="193">
        <v>9.5</v>
      </c>
      <c r="F369" s="193">
        <v>71.5</v>
      </c>
      <c r="G369" s="193">
        <v>1.2</v>
      </c>
      <c r="H369" s="193">
        <v>61.1</v>
      </c>
    </row>
    <row r="370" spans="1:8" x14ac:dyDescent="0.25">
      <c r="A370" s="429"/>
      <c r="B370" s="192">
        <v>43845.708333333336</v>
      </c>
      <c r="C370" s="193">
        <v>489.6</v>
      </c>
      <c r="D370" s="193">
        <v>0</v>
      </c>
      <c r="E370" s="193">
        <v>9.6999999999999993</v>
      </c>
      <c r="F370" s="193">
        <v>71.400000000000006</v>
      </c>
      <c r="G370" s="193">
        <v>1.1000000000000001</v>
      </c>
      <c r="H370" s="193">
        <v>150.19999999999999</v>
      </c>
    </row>
    <row r="371" spans="1:8" x14ac:dyDescent="0.25">
      <c r="A371" s="429"/>
      <c r="B371" s="192">
        <v>43845.75</v>
      </c>
      <c r="C371" s="193">
        <v>490</v>
      </c>
      <c r="D371" s="193">
        <v>0</v>
      </c>
      <c r="E371" s="193">
        <v>9.1</v>
      </c>
      <c r="F371" s="193">
        <v>74.900000000000006</v>
      </c>
      <c r="G371" s="193">
        <v>1.4</v>
      </c>
      <c r="H371" s="193">
        <v>194.6</v>
      </c>
    </row>
    <row r="372" spans="1:8" x14ac:dyDescent="0.25">
      <c r="A372" s="429"/>
      <c r="B372" s="192">
        <v>43845.791666666664</v>
      </c>
      <c r="C372" s="193">
        <v>490.7</v>
      </c>
      <c r="D372" s="193">
        <v>0</v>
      </c>
      <c r="E372" s="193">
        <v>7.8</v>
      </c>
      <c r="F372" s="193">
        <v>85.5</v>
      </c>
      <c r="G372" s="193">
        <v>1</v>
      </c>
      <c r="H372" s="193">
        <v>245.5</v>
      </c>
    </row>
    <row r="373" spans="1:8" x14ac:dyDescent="0.25">
      <c r="A373" s="429"/>
      <c r="B373" s="192">
        <v>43845.833333333336</v>
      </c>
      <c r="C373" s="193">
        <v>491.1</v>
      </c>
      <c r="D373" s="193">
        <v>0</v>
      </c>
      <c r="E373" s="193">
        <v>7.6</v>
      </c>
      <c r="F373" s="193">
        <v>84.2</v>
      </c>
      <c r="G373" s="193">
        <v>0.5</v>
      </c>
      <c r="H373" s="193">
        <v>232.2</v>
      </c>
    </row>
    <row r="374" spans="1:8" x14ac:dyDescent="0.25">
      <c r="A374" s="429"/>
      <c r="B374" s="192">
        <v>43845.875</v>
      </c>
      <c r="C374" s="193">
        <v>491.4</v>
      </c>
      <c r="D374" s="193">
        <v>0</v>
      </c>
      <c r="E374" s="193">
        <v>7.6</v>
      </c>
      <c r="F374" s="193">
        <v>82.4</v>
      </c>
      <c r="G374" s="193">
        <v>0.4</v>
      </c>
      <c r="H374" s="193">
        <v>211.1</v>
      </c>
    </row>
    <row r="375" spans="1:8" x14ac:dyDescent="0.25">
      <c r="A375" s="429"/>
      <c r="B375" s="192">
        <v>43845.916666666664</v>
      </c>
      <c r="C375" s="193">
        <v>491.4</v>
      </c>
      <c r="D375" s="193">
        <v>0</v>
      </c>
      <c r="E375" s="193">
        <v>7.4</v>
      </c>
      <c r="F375" s="193">
        <v>83.4</v>
      </c>
      <c r="G375" s="193">
        <v>0.9</v>
      </c>
      <c r="H375" s="193">
        <v>148.19999999999999</v>
      </c>
    </row>
    <row r="376" spans="1:8" x14ac:dyDescent="0.25">
      <c r="A376" s="429"/>
      <c r="B376" s="192">
        <v>43845.958333333336</v>
      </c>
      <c r="C376" s="193">
        <v>491.3</v>
      </c>
      <c r="D376" s="193">
        <v>0</v>
      </c>
      <c r="E376" s="193">
        <v>7.3</v>
      </c>
      <c r="F376" s="193">
        <v>83.8</v>
      </c>
      <c r="G376" s="193">
        <v>0.8</v>
      </c>
      <c r="H376" s="193">
        <v>117.4</v>
      </c>
    </row>
    <row r="377" spans="1:8" x14ac:dyDescent="0.25">
      <c r="A377" s="429"/>
      <c r="B377" s="192">
        <v>43846</v>
      </c>
      <c r="C377" s="193">
        <v>491</v>
      </c>
      <c r="D377" s="193">
        <v>0</v>
      </c>
      <c r="E377" s="193">
        <v>7.2</v>
      </c>
      <c r="F377" s="193">
        <v>84.1</v>
      </c>
      <c r="G377" s="193">
        <v>0.8</v>
      </c>
      <c r="H377" s="193">
        <v>150</v>
      </c>
    </row>
    <row r="378" spans="1:8" x14ac:dyDescent="0.25">
      <c r="A378" s="429"/>
      <c r="B378" s="192">
        <v>43846.041666666664</v>
      </c>
      <c r="C378" s="193">
        <v>490.7</v>
      </c>
      <c r="D378" s="193">
        <v>0</v>
      </c>
      <c r="E378" s="193">
        <v>7.1</v>
      </c>
      <c r="F378" s="193">
        <v>85.4</v>
      </c>
      <c r="G378" s="193">
        <v>0.4</v>
      </c>
      <c r="H378" s="193">
        <v>139.30000000000001</v>
      </c>
    </row>
    <row r="379" spans="1:8" x14ac:dyDescent="0.25">
      <c r="A379" s="429"/>
      <c r="B379" s="192">
        <v>43846.083333333336</v>
      </c>
      <c r="C379" s="193">
        <v>490.5</v>
      </c>
      <c r="D379" s="193">
        <v>0</v>
      </c>
      <c r="E379" s="193">
        <v>6.9</v>
      </c>
      <c r="F379" s="193">
        <v>86.6</v>
      </c>
      <c r="G379" s="193">
        <v>1</v>
      </c>
      <c r="H379" s="193">
        <v>135.30000000000001</v>
      </c>
    </row>
    <row r="380" spans="1:8" x14ac:dyDescent="0.25">
      <c r="A380" s="429"/>
      <c r="B380" s="192">
        <v>43846.125</v>
      </c>
      <c r="C380" s="193">
        <v>490.4</v>
      </c>
      <c r="D380" s="193">
        <v>0</v>
      </c>
      <c r="E380" s="193">
        <v>6.8</v>
      </c>
      <c r="F380" s="193">
        <v>87.7</v>
      </c>
      <c r="G380" s="193">
        <v>0.5</v>
      </c>
      <c r="H380" s="193">
        <v>137.69999999999999</v>
      </c>
    </row>
    <row r="381" spans="1:8" x14ac:dyDescent="0.25">
      <c r="A381" s="429"/>
      <c r="B381" s="192">
        <v>43846.166666666664</v>
      </c>
      <c r="C381" s="193">
        <v>490.6</v>
      </c>
      <c r="D381" s="193">
        <v>0</v>
      </c>
      <c r="E381" s="193">
        <v>6.9</v>
      </c>
      <c r="F381" s="193">
        <v>87.1</v>
      </c>
      <c r="G381" s="193">
        <v>0.8</v>
      </c>
      <c r="H381" s="193">
        <v>116.8</v>
      </c>
    </row>
    <row r="382" spans="1:8" x14ac:dyDescent="0.25">
      <c r="A382" s="429"/>
      <c r="B382" s="192">
        <v>43846.208333333336</v>
      </c>
      <c r="C382" s="193">
        <v>490.9</v>
      </c>
      <c r="D382" s="193">
        <v>0</v>
      </c>
      <c r="E382" s="193">
        <v>6.9</v>
      </c>
      <c r="F382" s="193">
        <v>88</v>
      </c>
      <c r="G382" s="193">
        <v>1</v>
      </c>
      <c r="H382" s="193">
        <v>130.80000000000001</v>
      </c>
    </row>
    <row r="383" spans="1:8" x14ac:dyDescent="0.25">
      <c r="A383" s="429"/>
      <c r="B383" s="192">
        <v>43846.25</v>
      </c>
      <c r="C383" s="193">
        <v>491.3</v>
      </c>
      <c r="D383" s="193">
        <v>0</v>
      </c>
      <c r="E383" s="193">
        <v>7.1</v>
      </c>
      <c r="F383" s="193">
        <v>86.9</v>
      </c>
      <c r="G383" s="193">
        <v>0.7</v>
      </c>
      <c r="H383" s="193">
        <v>144.4</v>
      </c>
    </row>
    <row r="384" spans="1:8" x14ac:dyDescent="0.25">
      <c r="A384" s="429"/>
      <c r="B384" s="192">
        <v>43846.291666666664</v>
      </c>
      <c r="C384" s="193">
        <v>491.7</v>
      </c>
      <c r="D384" s="193">
        <v>0</v>
      </c>
      <c r="E384" s="193">
        <v>7.7</v>
      </c>
      <c r="F384" s="193">
        <v>84.6</v>
      </c>
      <c r="G384" s="193">
        <v>1.1000000000000001</v>
      </c>
      <c r="H384" s="193">
        <v>143.1</v>
      </c>
    </row>
    <row r="385" spans="1:8" x14ac:dyDescent="0.25">
      <c r="A385" s="429"/>
      <c r="B385" s="192">
        <v>43846.333333333336</v>
      </c>
      <c r="C385" s="193">
        <v>491.9</v>
      </c>
      <c r="D385" s="193">
        <v>0</v>
      </c>
      <c r="E385" s="193">
        <v>8.3000000000000007</v>
      </c>
      <c r="F385" s="193">
        <v>86</v>
      </c>
      <c r="G385" s="193">
        <v>0.5</v>
      </c>
      <c r="H385" s="193">
        <v>157.5</v>
      </c>
    </row>
    <row r="386" spans="1:8" x14ac:dyDescent="0.25">
      <c r="A386" s="429"/>
      <c r="B386" s="192">
        <v>43846.375</v>
      </c>
      <c r="C386" s="193">
        <v>491.9</v>
      </c>
      <c r="D386" s="193">
        <v>0</v>
      </c>
      <c r="E386" s="193">
        <v>10.199999999999999</v>
      </c>
      <c r="F386" s="193">
        <v>72.599999999999994</v>
      </c>
      <c r="G386" s="193">
        <v>1.2</v>
      </c>
      <c r="H386" s="193">
        <v>156</v>
      </c>
    </row>
    <row r="387" spans="1:8" x14ac:dyDescent="0.25">
      <c r="A387" s="429"/>
      <c r="B387" s="192">
        <v>43846.416666666664</v>
      </c>
      <c r="C387" s="193">
        <v>491.4</v>
      </c>
      <c r="D387" s="193">
        <v>0</v>
      </c>
      <c r="E387" s="193">
        <v>13.3</v>
      </c>
      <c r="F387" s="193">
        <v>57.3</v>
      </c>
      <c r="G387" s="193">
        <v>1.3</v>
      </c>
      <c r="H387" s="193">
        <v>144.5</v>
      </c>
    </row>
    <row r="388" spans="1:8" x14ac:dyDescent="0.25">
      <c r="A388" s="429"/>
      <c r="B388" s="192">
        <v>43846.458333333336</v>
      </c>
      <c r="C388" s="193">
        <v>491.4</v>
      </c>
      <c r="D388" s="193">
        <v>0</v>
      </c>
      <c r="E388" s="193">
        <v>11.2</v>
      </c>
      <c r="F388" s="193">
        <v>63.8</v>
      </c>
      <c r="G388" s="193">
        <v>3</v>
      </c>
      <c r="H388" s="193">
        <v>350.5</v>
      </c>
    </row>
    <row r="389" spans="1:8" x14ac:dyDescent="0.25">
      <c r="A389" s="429"/>
      <c r="B389" s="192">
        <v>43846.5</v>
      </c>
      <c r="C389" s="193">
        <v>491</v>
      </c>
      <c r="D389" s="193">
        <v>0</v>
      </c>
      <c r="E389" s="193">
        <v>12.1</v>
      </c>
      <c r="F389" s="193">
        <v>63</v>
      </c>
      <c r="G389" s="193">
        <v>1.2</v>
      </c>
      <c r="H389" s="193">
        <v>329.2</v>
      </c>
    </row>
    <row r="390" spans="1:8" x14ac:dyDescent="0.25">
      <c r="A390" s="429"/>
      <c r="B390" s="192">
        <v>43846.541666666664</v>
      </c>
      <c r="C390" s="193">
        <v>490.8</v>
      </c>
      <c r="D390" s="193">
        <v>0</v>
      </c>
      <c r="E390" s="193">
        <v>13.3</v>
      </c>
      <c r="F390" s="193">
        <v>58.8</v>
      </c>
      <c r="G390" s="193">
        <v>1.9</v>
      </c>
      <c r="H390" s="193">
        <v>84.2</v>
      </c>
    </row>
    <row r="391" spans="1:8" x14ac:dyDescent="0.25">
      <c r="A391" s="429"/>
      <c r="B391" s="192">
        <v>43846.583333333336</v>
      </c>
      <c r="C391" s="193">
        <v>490.4</v>
      </c>
      <c r="D391" s="193">
        <v>0</v>
      </c>
      <c r="E391" s="193">
        <v>11.8</v>
      </c>
      <c r="F391" s="193">
        <v>64.7</v>
      </c>
      <c r="G391" s="193">
        <v>2.4</v>
      </c>
      <c r="H391" s="193">
        <v>93.8</v>
      </c>
    </row>
    <row r="392" spans="1:8" x14ac:dyDescent="0.25">
      <c r="A392" s="429"/>
      <c r="B392" s="192">
        <v>43846.625</v>
      </c>
      <c r="C392" s="193">
        <v>489.7</v>
      </c>
      <c r="D392" s="193">
        <v>0</v>
      </c>
      <c r="E392" s="193">
        <v>13.2</v>
      </c>
      <c r="F392" s="193">
        <v>58.5</v>
      </c>
      <c r="G392" s="193">
        <v>1.7</v>
      </c>
      <c r="H392" s="193">
        <v>47.2</v>
      </c>
    </row>
    <row r="393" spans="1:8" x14ac:dyDescent="0.25">
      <c r="A393" s="429"/>
      <c r="B393" s="192">
        <v>43846.666666666664</v>
      </c>
      <c r="C393" s="193">
        <v>489.5</v>
      </c>
      <c r="D393" s="193">
        <v>0</v>
      </c>
      <c r="E393" s="193">
        <v>12.8</v>
      </c>
      <c r="F393" s="193">
        <v>58</v>
      </c>
      <c r="G393" s="193">
        <v>1.6</v>
      </c>
      <c r="H393" s="193">
        <v>94.8</v>
      </c>
    </row>
    <row r="394" spans="1:8" x14ac:dyDescent="0.25">
      <c r="A394" s="429"/>
      <c r="B394" s="192">
        <v>43846.708333333336</v>
      </c>
      <c r="C394" s="193">
        <v>489.9</v>
      </c>
      <c r="D394" s="193">
        <v>0</v>
      </c>
      <c r="E394" s="193">
        <v>11.2</v>
      </c>
      <c r="F394" s="193">
        <v>68.099999999999994</v>
      </c>
      <c r="G394" s="193">
        <v>2.2999999999999998</v>
      </c>
      <c r="H394" s="193">
        <v>84.6</v>
      </c>
    </row>
    <row r="395" spans="1:8" x14ac:dyDescent="0.25">
      <c r="A395" s="429"/>
      <c r="B395" s="192">
        <v>43846.75</v>
      </c>
      <c r="C395" s="193">
        <v>490.5</v>
      </c>
      <c r="D395" s="193">
        <v>0</v>
      </c>
      <c r="E395" s="193">
        <v>9.4</v>
      </c>
      <c r="F395" s="193">
        <v>75.7</v>
      </c>
      <c r="G395" s="193">
        <v>1.8</v>
      </c>
      <c r="H395" s="193">
        <v>92.8</v>
      </c>
    </row>
    <row r="396" spans="1:8" x14ac:dyDescent="0.25">
      <c r="A396" s="429"/>
      <c r="B396" s="192">
        <v>43846.791666666664</v>
      </c>
      <c r="C396" s="193">
        <v>491</v>
      </c>
      <c r="D396" s="193">
        <v>0</v>
      </c>
      <c r="E396" s="193">
        <v>9.5</v>
      </c>
      <c r="F396" s="193">
        <v>73.400000000000006</v>
      </c>
      <c r="G396" s="193">
        <v>0.8</v>
      </c>
      <c r="H396" s="193">
        <v>101.2</v>
      </c>
    </row>
    <row r="397" spans="1:8" x14ac:dyDescent="0.25">
      <c r="A397" s="429"/>
      <c r="B397" s="192">
        <v>43846.833333333336</v>
      </c>
      <c r="C397" s="193">
        <v>491.4</v>
      </c>
      <c r="D397" s="193">
        <v>0</v>
      </c>
      <c r="E397" s="193">
        <v>9.5</v>
      </c>
      <c r="F397" s="193">
        <v>73</v>
      </c>
      <c r="G397" s="193">
        <v>1.6</v>
      </c>
      <c r="H397" s="193">
        <v>122.2</v>
      </c>
    </row>
    <row r="398" spans="1:8" x14ac:dyDescent="0.25">
      <c r="A398" s="429"/>
      <c r="B398" s="192">
        <v>43846.875</v>
      </c>
      <c r="C398" s="193">
        <v>491.8</v>
      </c>
      <c r="D398" s="193">
        <v>0</v>
      </c>
      <c r="E398" s="193">
        <v>8.8000000000000007</v>
      </c>
      <c r="F398" s="193">
        <v>80.400000000000006</v>
      </c>
      <c r="G398" s="193">
        <v>1.2</v>
      </c>
      <c r="H398" s="193">
        <v>103.6</v>
      </c>
    </row>
    <row r="399" spans="1:8" x14ac:dyDescent="0.25">
      <c r="A399" s="429"/>
      <c r="B399" s="192">
        <v>43846.916666666664</v>
      </c>
      <c r="C399" s="193">
        <v>491.9</v>
      </c>
      <c r="D399" s="193">
        <v>0</v>
      </c>
      <c r="E399" s="193">
        <v>9</v>
      </c>
      <c r="F399" s="193">
        <v>72.099999999999994</v>
      </c>
      <c r="G399" s="193">
        <v>0.9</v>
      </c>
      <c r="H399" s="193">
        <v>52</v>
      </c>
    </row>
    <row r="400" spans="1:8" x14ac:dyDescent="0.25">
      <c r="A400" s="429"/>
      <c r="B400" s="192">
        <v>43846.958333333336</v>
      </c>
      <c r="C400" s="193">
        <v>491.9</v>
      </c>
      <c r="D400" s="193">
        <v>0</v>
      </c>
      <c r="E400" s="193">
        <v>8.5</v>
      </c>
      <c r="F400" s="193">
        <v>75.599999999999994</v>
      </c>
      <c r="G400" s="193">
        <v>1.5</v>
      </c>
      <c r="H400" s="193">
        <v>58.3</v>
      </c>
    </row>
    <row r="401" spans="1:8" x14ac:dyDescent="0.25">
      <c r="A401" s="429"/>
      <c r="B401" s="192">
        <v>43847</v>
      </c>
      <c r="C401" s="193">
        <v>491.7</v>
      </c>
      <c r="D401" s="193">
        <v>0</v>
      </c>
      <c r="E401" s="193">
        <v>8</v>
      </c>
      <c r="F401" s="193">
        <v>84.7</v>
      </c>
      <c r="G401" s="193">
        <v>1.1000000000000001</v>
      </c>
      <c r="H401" s="193">
        <v>282</v>
      </c>
    </row>
    <row r="402" spans="1:8" x14ac:dyDescent="0.25">
      <c r="A402" s="429"/>
      <c r="B402" s="192">
        <v>43847.041666666664</v>
      </c>
      <c r="C402" s="193">
        <v>491.4</v>
      </c>
      <c r="D402" s="193">
        <v>0</v>
      </c>
      <c r="E402" s="193">
        <v>7.7</v>
      </c>
      <c r="F402" s="193">
        <v>88.7</v>
      </c>
      <c r="G402" s="193">
        <v>1.4</v>
      </c>
      <c r="H402" s="193">
        <v>266.60000000000002</v>
      </c>
    </row>
    <row r="403" spans="1:8" x14ac:dyDescent="0.25">
      <c r="A403" s="429"/>
      <c r="B403" s="192">
        <v>43847.083333333336</v>
      </c>
      <c r="C403" s="193">
        <v>491</v>
      </c>
      <c r="D403" s="193">
        <v>0</v>
      </c>
      <c r="E403" s="193">
        <v>7.7</v>
      </c>
      <c r="F403" s="193">
        <v>89.8</v>
      </c>
      <c r="G403" s="193">
        <v>1.2</v>
      </c>
      <c r="H403" s="193">
        <v>262.8</v>
      </c>
    </row>
    <row r="404" spans="1:8" x14ac:dyDescent="0.25">
      <c r="A404" s="429"/>
      <c r="B404" s="192">
        <v>43847.125</v>
      </c>
      <c r="C404" s="193">
        <v>490.9</v>
      </c>
      <c r="D404" s="193">
        <v>0</v>
      </c>
      <c r="E404" s="193">
        <v>7.9</v>
      </c>
      <c r="F404" s="193">
        <v>87.3</v>
      </c>
      <c r="G404" s="193">
        <v>1</v>
      </c>
      <c r="H404" s="193">
        <v>270.2</v>
      </c>
    </row>
    <row r="405" spans="1:8" x14ac:dyDescent="0.25">
      <c r="A405" s="429"/>
      <c r="B405" s="192">
        <v>43847.166666666664</v>
      </c>
      <c r="C405" s="193">
        <v>490.9</v>
      </c>
      <c r="D405" s="193">
        <v>0</v>
      </c>
      <c r="E405" s="193">
        <v>8.1999999999999993</v>
      </c>
      <c r="F405" s="193">
        <v>79.099999999999994</v>
      </c>
      <c r="G405" s="193">
        <v>0.4</v>
      </c>
      <c r="H405" s="193">
        <v>237.7</v>
      </c>
    </row>
    <row r="406" spans="1:8" x14ac:dyDescent="0.25">
      <c r="A406" s="429"/>
      <c r="B406" s="192">
        <v>43847.208333333336</v>
      </c>
      <c r="C406" s="193">
        <v>491.1</v>
      </c>
      <c r="D406" s="193">
        <v>0</v>
      </c>
      <c r="E406" s="193">
        <v>8.5</v>
      </c>
      <c r="F406" s="193">
        <v>71.8</v>
      </c>
      <c r="G406" s="193">
        <v>0.8</v>
      </c>
      <c r="H406" s="193">
        <v>146.69999999999999</v>
      </c>
    </row>
    <row r="407" spans="1:8" x14ac:dyDescent="0.25">
      <c r="A407" s="429"/>
      <c r="B407" s="192">
        <v>43847.25</v>
      </c>
      <c r="C407" s="193">
        <v>491.5</v>
      </c>
      <c r="D407" s="193">
        <v>0</v>
      </c>
      <c r="E407" s="193">
        <v>7.7</v>
      </c>
      <c r="F407" s="193">
        <v>82.1</v>
      </c>
      <c r="G407" s="193">
        <v>0.9</v>
      </c>
      <c r="H407" s="193">
        <v>6.5</v>
      </c>
    </row>
    <row r="408" spans="1:8" x14ac:dyDescent="0.25">
      <c r="A408" s="429"/>
      <c r="B408" s="192">
        <v>43847.291666666664</v>
      </c>
      <c r="C408" s="193">
        <v>491.9</v>
      </c>
      <c r="D408" s="193">
        <v>0</v>
      </c>
      <c r="E408" s="193">
        <v>7.6</v>
      </c>
      <c r="F408" s="193">
        <v>82.8</v>
      </c>
      <c r="G408" s="193">
        <v>0.9</v>
      </c>
      <c r="H408" s="193">
        <v>335.2</v>
      </c>
    </row>
    <row r="409" spans="1:8" x14ac:dyDescent="0.25">
      <c r="A409" s="429"/>
      <c r="B409" s="192">
        <v>43847.333333333336</v>
      </c>
      <c r="C409" s="193">
        <v>492.2</v>
      </c>
      <c r="D409" s="193">
        <v>0</v>
      </c>
      <c r="E409" s="193">
        <v>9</v>
      </c>
      <c r="F409" s="193">
        <v>72.900000000000006</v>
      </c>
      <c r="G409" s="193">
        <v>1.5</v>
      </c>
      <c r="H409" s="193">
        <v>343</v>
      </c>
    </row>
    <row r="410" spans="1:8" x14ac:dyDescent="0.25">
      <c r="A410" s="429"/>
      <c r="B410" s="192">
        <v>43847.375</v>
      </c>
      <c r="C410" s="193">
        <v>492.3</v>
      </c>
      <c r="D410" s="193">
        <v>0</v>
      </c>
      <c r="E410" s="193">
        <v>11.6</v>
      </c>
      <c r="F410" s="193">
        <v>61.8</v>
      </c>
      <c r="G410" s="193">
        <v>2.4</v>
      </c>
      <c r="H410" s="193">
        <v>131.4</v>
      </c>
    </row>
    <row r="411" spans="1:8" x14ac:dyDescent="0.25">
      <c r="A411" s="429"/>
      <c r="B411" s="192">
        <v>43847.416666666664</v>
      </c>
      <c r="C411" s="193">
        <v>492.3</v>
      </c>
      <c r="D411" s="193">
        <v>0</v>
      </c>
      <c r="E411" s="193">
        <v>11.5</v>
      </c>
      <c r="F411" s="193">
        <v>63.5</v>
      </c>
      <c r="G411" s="193">
        <v>2.6</v>
      </c>
      <c r="H411" s="193">
        <v>79.900000000000006</v>
      </c>
    </row>
    <row r="412" spans="1:8" x14ac:dyDescent="0.25">
      <c r="A412" s="429"/>
      <c r="B412" s="192">
        <v>43847.458333333336</v>
      </c>
      <c r="C412" s="193">
        <v>492</v>
      </c>
      <c r="D412" s="193">
        <v>0</v>
      </c>
      <c r="E412" s="193">
        <v>12.5</v>
      </c>
      <c r="F412" s="193">
        <v>56.7</v>
      </c>
      <c r="G412" s="193">
        <v>3.2</v>
      </c>
      <c r="H412" s="193">
        <v>118.9</v>
      </c>
    </row>
    <row r="413" spans="1:8" x14ac:dyDescent="0.25">
      <c r="A413" s="429"/>
      <c r="B413" s="192">
        <v>43847.5</v>
      </c>
      <c r="C413" s="193">
        <v>491.6</v>
      </c>
      <c r="D413" s="193">
        <v>0</v>
      </c>
      <c r="E413" s="193">
        <v>13.7</v>
      </c>
      <c r="F413" s="193">
        <v>49.9</v>
      </c>
      <c r="G413" s="193">
        <v>2.4</v>
      </c>
      <c r="H413" s="193">
        <v>124.8</v>
      </c>
    </row>
    <row r="414" spans="1:8" x14ac:dyDescent="0.25">
      <c r="A414" s="429"/>
      <c r="B414" s="192">
        <v>43847.541666666664</v>
      </c>
      <c r="C414" s="193">
        <v>491.3</v>
      </c>
      <c r="D414" s="193">
        <v>0</v>
      </c>
      <c r="E414" s="193">
        <v>13.5</v>
      </c>
      <c r="F414" s="193">
        <v>50.5</v>
      </c>
      <c r="G414" s="193">
        <v>2.2000000000000002</v>
      </c>
      <c r="H414" s="193">
        <v>98.3</v>
      </c>
    </row>
    <row r="415" spans="1:8" x14ac:dyDescent="0.25">
      <c r="A415" s="429"/>
      <c r="B415" s="192">
        <v>43847.583333333336</v>
      </c>
      <c r="C415" s="193">
        <v>491</v>
      </c>
      <c r="D415" s="193">
        <v>0</v>
      </c>
      <c r="E415" s="193">
        <v>12.2</v>
      </c>
      <c r="F415" s="193">
        <v>57.8</v>
      </c>
      <c r="G415" s="193">
        <v>1.9</v>
      </c>
      <c r="H415" s="193">
        <v>19</v>
      </c>
    </row>
    <row r="416" spans="1:8" x14ac:dyDescent="0.25">
      <c r="A416" s="429"/>
      <c r="B416" s="192">
        <v>43847.625</v>
      </c>
      <c r="C416" s="193">
        <v>490.7</v>
      </c>
      <c r="D416" s="193">
        <v>0</v>
      </c>
      <c r="E416" s="193">
        <v>12.3</v>
      </c>
      <c r="F416" s="193">
        <v>54.9</v>
      </c>
      <c r="G416" s="193">
        <v>2.4</v>
      </c>
      <c r="H416" s="193">
        <v>83.5</v>
      </c>
    </row>
    <row r="417" spans="1:8" x14ac:dyDescent="0.25">
      <c r="A417" s="429"/>
      <c r="B417" s="192">
        <v>43847.666666666664</v>
      </c>
      <c r="C417" s="193">
        <v>490.3</v>
      </c>
      <c r="D417" s="193">
        <v>0</v>
      </c>
      <c r="E417" s="193">
        <v>13.1</v>
      </c>
      <c r="F417" s="193">
        <v>48.7</v>
      </c>
      <c r="G417" s="193">
        <v>1.4</v>
      </c>
      <c r="H417" s="193">
        <v>37.1</v>
      </c>
    </row>
    <row r="418" spans="1:8" x14ac:dyDescent="0.25">
      <c r="A418" s="429"/>
      <c r="B418" s="192">
        <v>43847.708333333336</v>
      </c>
      <c r="C418" s="193">
        <v>490.5</v>
      </c>
      <c r="D418" s="193">
        <v>0</v>
      </c>
      <c r="E418" s="193">
        <v>11.8</v>
      </c>
      <c r="F418" s="193">
        <v>55</v>
      </c>
      <c r="G418" s="193">
        <v>1.4</v>
      </c>
      <c r="H418" s="193">
        <v>57.2</v>
      </c>
    </row>
    <row r="419" spans="1:8" x14ac:dyDescent="0.25">
      <c r="A419" s="429"/>
      <c r="B419" s="192">
        <v>43847.75</v>
      </c>
      <c r="C419" s="193">
        <v>491</v>
      </c>
      <c r="D419" s="193">
        <v>0</v>
      </c>
      <c r="E419" s="193">
        <v>10.3</v>
      </c>
      <c r="F419" s="193">
        <v>58.7</v>
      </c>
      <c r="G419" s="193">
        <v>1.7</v>
      </c>
      <c r="H419" s="193">
        <v>15</v>
      </c>
    </row>
    <row r="420" spans="1:8" x14ac:dyDescent="0.25">
      <c r="A420" s="429"/>
      <c r="B420" s="192">
        <v>43847.791666666664</v>
      </c>
      <c r="C420" s="193">
        <v>491.6</v>
      </c>
      <c r="D420" s="193">
        <v>0</v>
      </c>
      <c r="E420" s="193">
        <v>9.6</v>
      </c>
      <c r="F420" s="193">
        <v>63.4</v>
      </c>
      <c r="G420" s="193">
        <v>1.1000000000000001</v>
      </c>
      <c r="H420" s="193">
        <v>97</v>
      </c>
    </row>
    <row r="421" spans="1:8" x14ac:dyDescent="0.25">
      <c r="A421" s="429"/>
      <c r="B421" s="192">
        <v>43847.833333333336</v>
      </c>
      <c r="C421" s="193">
        <v>492</v>
      </c>
      <c r="D421" s="193">
        <v>0</v>
      </c>
      <c r="E421" s="193">
        <v>8.4</v>
      </c>
      <c r="F421" s="193">
        <v>71.099999999999994</v>
      </c>
      <c r="G421" s="193">
        <v>1.7</v>
      </c>
      <c r="H421" s="193">
        <v>63</v>
      </c>
    </row>
    <row r="422" spans="1:8" x14ac:dyDescent="0.25">
      <c r="A422" s="429"/>
      <c r="B422" s="192">
        <v>43847.875</v>
      </c>
      <c r="C422" s="193">
        <v>492.2</v>
      </c>
      <c r="D422" s="193">
        <v>0</v>
      </c>
      <c r="E422" s="193">
        <v>8.1999999999999993</v>
      </c>
      <c r="F422" s="193">
        <v>70.2</v>
      </c>
      <c r="G422" s="193">
        <v>1</v>
      </c>
      <c r="H422" s="193">
        <v>102.7</v>
      </c>
    </row>
    <row r="423" spans="1:8" x14ac:dyDescent="0.25">
      <c r="A423" s="429"/>
      <c r="B423" s="192">
        <v>43847.916666666664</v>
      </c>
      <c r="C423" s="193">
        <v>492.4</v>
      </c>
      <c r="D423" s="193">
        <v>0</v>
      </c>
      <c r="E423" s="193">
        <v>8.4</v>
      </c>
      <c r="F423" s="193">
        <v>72.5</v>
      </c>
      <c r="G423" s="193">
        <v>0.5</v>
      </c>
      <c r="H423" s="193">
        <v>146</v>
      </c>
    </row>
    <row r="424" spans="1:8" x14ac:dyDescent="0.25">
      <c r="A424" s="429"/>
      <c r="B424" s="192">
        <v>43847.958333333336</v>
      </c>
      <c r="C424" s="193">
        <v>492.1</v>
      </c>
      <c r="D424" s="193">
        <v>0</v>
      </c>
      <c r="E424" s="193">
        <v>8.5</v>
      </c>
      <c r="F424" s="193">
        <v>67.8</v>
      </c>
      <c r="G424" s="193">
        <v>0.6</v>
      </c>
      <c r="H424" s="193">
        <v>28.3</v>
      </c>
    </row>
    <row r="425" spans="1:8" x14ac:dyDescent="0.25">
      <c r="A425" s="429"/>
      <c r="B425" s="192">
        <v>43848</v>
      </c>
      <c r="C425" s="193">
        <v>491.7</v>
      </c>
      <c r="D425" s="193">
        <v>0</v>
      </c>
      <c r="E425" s="193">
        <v>8.3000000000000007</v>
      </c>
      <c r="F425" s="193">
        <v>70.099999999999994</v>
      </c>
      <c r="G425" s="193">
        <v>0.7</v>
      </c>
      <c r="H425" s="193">
        <v>349.5</v>
      </c>
    </row>
    <row r="426" spans="1:8" x14ac:dyDescent="0.25">
      <c r="A426" s="429"/>
      <c r="B426" s="192">
        <v>43848.041666666664</v>
      </c>
      <c r="C426" s="193">
        <v>491.4</v>
      </c>
      <c r="D426" s="193">
        <v>0</v>
      </c>
      <c r="E426" s="193">
        <v>7.9</v>
      </c>
      <c r="F426" s="193">
        <v>74.099999999999994</v>
      </c>
      <c r="G426" s="193">
        <v>1.7</v>
      </c>
      <c r="H426" s="193">
        <v>268.89999999999998</v>
      </c>
    </row>
    <row r="427" spans="1:8" x14ac:dyDescent="0.25">
      <c r="A427" s="429"/>
      <c r="B427" s="192">
        <v>43848.083333333336</v>
      </c>
      <c r="C427" s="193">
        <v>491.1</v>
      </c>
      <c r="D427" s="193">
        <v>0</v>
      </c>
      <c r="E427" s="193">
        <v>7.7</v>
      </c>
      <c r="F427" s="193">
        <v>75.900000000000006</v>
      </c>
      <c r="G427" s="193">
        <v>1</v>
      </c>
      <c r="H427" s="193">
        <v>267.7</v>
      </c>
    </row>
    <row r="428" spans="1:8" x14ac:dyDescent="0.25">
      <c r="A428" s="429"/>
      <c r="B428" s="192">
        <v>43848.125</v>
      </c>
      <c r="C428" s="193">
        <v>490.9</v>
      </c>
      <c r="D428" s="193">
        <v>0</v>
      </c>
      <c r="E428" s="193">
        <v>7.7</v>
      </c>
      <c r="F428" s="193">
        <v>76.900000000000006</v>
      </c>
      <c r="G428" s="193">
        <v>0.8</v>
      </c>
      <c r="H428" s="193">
        <v>281.60000000000002</v>
      </c>
    </row>
    <row r="429" spans="1:8" x14ac:dyDescent="0.25">
      <c r="A429" s="429"/>
      <c r="B429" s="192">
        <v>43848.166666666664</v>
      </c>
      <c r="C429" s="193">
        <v>490.9</v>
      </c>
      <c r="D429" s="193">
        <v>0</v>
      </c>
      <c r="E429" s="193">
        <v>7.5</v>
      </c>
      <c r="F429" s="193">
        <v>77.400000000000006</v>
      </c>
      <c r="G429" s="193">
        <v>1.4</v>
      </c>
      <c r="H429" s="193">
        <v>268.10000000000002</v>
      </c>
    </row>
    <row r="430" spans="1:8" x14ac:dyDescent="0.25">
      <c r="A430" s="429"/>
      <c r="B430" s="192">
        <v>43848.208333333336</v>
      </c>
      <c r="C430" s="193">
        <v>491.1</v>
      </c>
      <c r="D430" s="193">
        <v>0</v>
      </c>
      <c r="E430" s="193">
        <v>7.7</v>
      </c>
      <c r="F430" s="193">
        <v>76.2</v>
      </c>
      <c r="G430" s="193">
        <v>0.9</v>
      </c>
      <c r="H430" s="193">
        <v>237.4</v>
      </c>
    </row>
    <row r="431" spans="1:8" x14ac:dyDescent="0.25">
      <c r="A431" s="429"/>
      <c r="B431" s="192">
        <v>43848.25</v>
      </c>
      <c r="C431" s="193">
        <v>491.5</v>
      </c>
      <c r="D431" s="193">
        <v>0</v>
      </c>
      <c r="E431" s="193">
        <v>7.4</v>
      </c>
      <c r="F431" s="193">
        <v>76.2</v>
      </c>
      <c r="G431" s="193">
        <v>0.4</v>
      </c>
      <c r="H431" s="193">
        <v>44.7</v>
      </c>
    </row>
    <row r="432" spans="1:8" x14ac:dyDescent="0.25">
      <c r="A432" s="429"/>
      <c r="B432" s="192">
        <v>43848.291666666664</v>
      </c>
      <c r="C432" s="193">
        <v>492</v>
      </c>
      <c r="D432" s="193">
        <v>0</v>
      </c>
      <c r="E432" s="193">
        <v>7.3</v>
      </c>
      <c r="F432" s="193">
        <v>75.2</v>
      </c>
      <c r="G432" s="193">
        <v>1.4</v>
      </c>
      <c r="H432" s="193">
        <v>24.1</v>
      </c>
    </row>
    <row r="433" spans="1:8" x14ac:dyDescent="0.25">
      <c r="A433" s="429"/>
      <c r="B433" s="192">
        <v>43848.333333333336</v>
      </c>
      <c r="C433" s="193">
        <v>492.2</v>
      </c>
      <c r="D433" s="193">
        <v>0</v>
      </c>
      <c r="E433" s="193">
        <v>7.5</v>
      </c>
      <c r="F433" s="193">
        <v>74</v>
      </c>
      <c r="G433" s="193">
        <v>1.3</v>
      </c>
      <c r="H433" s="193">
        <v>1.2</v>
      </c>
    </row>
    <row r="434" spans="1:8" x14ac:dyDescent="0.25">
      <c r="A434" s="429"/>
      <c r="B434" s="192">
        <v>43848.375</v>
      </c>
      <c r="C434" s="193">
        <v>492.4</v>
      </c>
      <c r="D434" s="193">
        <v>0</v>
      </c>
      <c r="E434" s="193">
        <v>9.6999999999999993</v>
      </c>
      <c r="F434" s="193">
        <v>65.5</v>
      </c>
      <c r="G434" s="193">
        <v>1.1000000000000001</v>
      </c>
      <c r="H434" s="193">
        <v>17.7</v>
      </c>
    </row>
    <row r="435" spans="1:8" x14ac:dyDescent="0.25">
      <c r="A435" s="429"/>
      <c r="B435" s="192">
        <v>43848.416666666664</v>
      </c>
      <c r="C435" s="193">
        <v>492.2</v>
      </c>
      <c r="D435" s="193">
        <v>0</v>
      </c>
      <c r="E435" s="193">
        <v>11.1</v>
      </c>
      <c r="F435" s="193">
        <v>59.3</v>
      </c>
      <c r="G435" s="193">
        <v>1.7</v>
      </c>
      <c r="H435" s="193">
        <v>35.6</v>
      </c>
    </row>
    <row r="436" spans="1:8" x14ac:dyDescent="0.25">
      <c r="A436" s="429"/>
      <c r="B436" s="192">
        <v>43848.458333333336</v>
      </c>
      <c r="C436" s="193">
        <v>492</v>
      </c>
      <c r="D436" s="193">
        <v>0</v>
      </c>
      <c r="E436" s="193">
        <v>12</v>
      </c>
      <c r="F436" s="193">
        <v>56.7</v>
      </c>
      <c r="G436" s="193">
        <v>1.9</v>
      </c>
      <c r="H436" s="193">
        <v>19.100000000000001</v>
      </c>
    </row>
    <row r="437" spans="1:8" x14ac:dyDescent="0.25">
      <c r="A437" s="429"/>
      <c r="B437" s="192">
        <v>43848.5</v>
      </c>
      <c r="C437" s="193">
        <v>491.6</v>
      </c>
      <c r="D437" s="193">
        <v>0</v>
      </c>
      <c r="E437" s="193">
        <v>12</v>
      </c>
      <c r="F437" s="193">
        <v>59.4</v>
      </c>
      <c r="G437" s="193">
        <v>1.9</v>
      </c>
      <c r="H437" s="193">
        <v>33.200000000000003</v>
      </c>
    </row>
    <row r="438" spans="1:8" x14ac:dyDescent="0.25">
      <c r="A438" s="429"/>
      <c r="B438" s="192">
        <v>43848.541666666664</v>
      </c>
      <c r="C438" s="193">
        <v>491.3</v>
      </c>
      <c r="D438" s="193">
        <v>0</v>
      </c>
      <c r="E438" s="193">
        <v>11.9</v>
      </c>
      <c r="F438" s="193">
        <v>58.6</v>
      </c>
      <c r="G438" s="193">
        <v>2</v>
      </c>
      <c r="H438" s="193">
        <v>41.7</v>
      </c>
    </row>
    <row r="439" spans="1:8" x14ac:dyDescent="0.25">
      <c r="A439" s="429"/>
      <c r="B439" s="192">
        <v>43848.583333333336</v>
      </c>
      <c r="C439" s="193">
        <v>491.1</v>
      </c>
      <c r="D439" s="193">
        <v>0</v>
      </c>
      <c r="E439" s="193">
        <v>10.6</v>
      </c>
      <c r="F439" s="193">
        <v>64.7</v>
      </c>
      <c r="G439" s="193">
        <v>2.1</v>
      </c>
      <c r="H439" s="193">
        <v>19.5</v>
      </c>
    </row>
    <row r="440" spans="1:8" x14ac:dyDescent="0.25">
      <c r="A440" s="429"/>
      <c r="B440" s="192">
        <v>43848.625</v>
      </c>
      <c r="C440" s="193">
        <v>490.6</v>
      </c>
      <c r="D440" s="193">
        <v>0</v>
      </c>
      <c r="E440" s="193">
        <v>10.6</v>
      </c>
      <c r="F440" s="193">
        <v>63.6</v>
      </c>
      <c r="G440" s="193">
        <v>1.6</v>
      </c>
      <c r="H440" s="193">
        <v>76.7</v>
      </c>
    </row>
    <row r="441" spans="1:8" x14ac:dyDescent="0.25">
      <c r="A441" s="429"/>
      <c r="B441" s="192">
        <v>43848.666666666664</v>
      </c>
      <c r="C441" s="193">
        <v>490.5</v>
      </c>
      <c r="D441" s="193">
        <v>0</v>
      </c>
      <c r="E441" s="193">
        <v>10.4</v>
      </c>
      <c r="F441" s="193">
        <v>64.3</v>
      </c>
      <c r="G441" s="193">
        <v>1.3</v>
      </c>
      <c r="H441" s="193">
        <v>20.5</v>
      </c>
    </row>
    <row r="442" spans="1:8" x14ac:dyDescent="0.25">
      <c r="A442" s="429"/>
      <c r="B442" s="192">
        <v>43848.708333333336</v>
      </c>
      <c r="C442" s="193">
        <v>490.6</v>
      </c>
      <c r="D442" s="193">
        <v>0</v>
      </c>
      <c r="E442" s="193">
        <v>10.3</v>
      </c>
      <c r="F442" s="193">
        <v>64.5</v>
      </c>
      <c r="G442" s="193">
        <v>1.5</v>
      </c>
      <c r="H442" s="193">
        <v>26.3</v>
      </c>
    </row>
    <row r="443" spans="1:8" x14ac:dyDescent="0.25">
      <c r="A443" s="429"/>
      <c r="B443" s="192">
        <v>43848.75</v>
      </c>
      <c r="C443" s="193">
        <v>490.8</v>
      </c>
      <c r="D443" s="193">
        <v>0</v>
      </c>
      <c r="E443" s="193">
        <v>9.8000000000000007</v>
      </c>
      <c r="F443" s="193">
        <v>67.2</v>
      </c>
      <c r="G443" s="193">
        <v>1</v>
      </c>
      <c r="H443" s="193">
        <v>64.099999999999994</v>
      </c>
    </row>
    <row r="444" spans="1:8" x14ac:dyDescent="0.25">
      <c r="A444" s="429"/>
      <c r="B444" s="192">
        <v>43848.791666666664</v>
      </c>
      <c r="C444" s="193">
        <v>491.2</v>
      </c>
      <c r="D444" s="193">
        <v>0</v>
      </c>
      <c r="E444" s="193">
        <v>9.6</v>
      </c>
      <c r="F444" s="193">
        <v>66.8</v>
      </c>
      <c r="G444" s="193">
        <v>0.9</v>
      </c>
      <c r="H444" s="193">
        <v>111</v>
      </c>
    </row>
    <row r="445" spans="1:8" x14ac:dyDescent="0.25">
      <c r="A445" s="429"/>
      <c r="B445" s="192">
        <v>43848.833333333336</v>
      </c>
      <c r="C445" s="193">
        <v>491.5</v>
      </c>
      <c r="D445" s="193">
        <v>0</v>
      </c>
      <c r="E445" s="193">
        <v>9.5</v>
      </c>
      <c r="F445" s="193">
        <v>66.8</v>
      </c>
      <c r="G445" s="193">
        <v>0.8</v>
      </c>
      <c r="H445" s="193">
        <v>25.7</v>
      </c>
    </row>
    <row r="446" spans="1:8" x14ac:dyDescent="0.25">
      <c r="A446" s="429"/>
      <c r="B446" s="192">
        <v>43848.875</v>
      </c>
      <c r="C446" s="193">
        <v>491.9</v>
      </c>
      <c r="D446" s="193">
        <v>0</v>
      </c>
      <c r="E446" s="193">
        <v>9.6999999999999993</v>
      </c>
      <c r="F446" s="193">
        <v>65.900000000000006</v>
      </c>
      <c r="G446" s="193">
        <v>0.8</v>
      </c>
      <c r="H446" s="193">
        <v>319</v>
      </c>
    </row>
    <row r="447" spans="1:8" x14ac:dyDescent="0.25">
      <c r="A447" s="429"/>
      <c r="B447" s="192">
        <v>43848.916666666664</v>
      </c>
      <c r="C447" s="193">
        <v>492.2</v>
      </c>
      <c r="D447" s="193">
        <v>0</v>
      </c>
      <c r="E447" s="193">
        <v>9.9</v>
      </c>
      <c r="F447" s="193">
        <v>65.400000000000006</v>
      </c>
      <c r="G447" s="193">
        <v>0.7</v>
      </c>
      <c r="H447" s="193">
        <v>283</v>
      </c>
    </row>
    <row r="448" spans="1:8" x14ac:dyDescent="0.25">
      <c r="A448" s="429"/>
      <c r="B448" s="192">
        <v>43848.958333333336</v>
      </c>
      <c r="C448" s="193">
        <v>492.1</v>
      </c>
      <c r="D448" s="193">
        <v>0</v>
      </c>
      <c r="E448" s="193">
        <v>9.6</v>
      </c>
      <c r="F448" s="193">
        <v>67.599999999999994</v>
      </c>
      <c r="G448" s="193">
        <v>0.6</v>
      </c>
      <c r="H448" s="193">
        <v>98.4</v>
      </c>
    </row>
    <row r="449" spans="1:8" x14ac:dyDescent="0.25">
      <c r="A449" s="429"/>
      <c r="B449" s="192">
        <v>43849</v>
      </c>
      <c r="C449" s="193">
        <v>491.8</v>
      </c>
      <c r="D449" s="193">
        <v>0</v>
      </c>
      <c r="E449" s="193">
        <v>9.1</v>
      </c>
      <c r="F449" s="193">
        <v>72</v>
      </c>
      <c r="G449" s="193">
        <v>0.6</v>
      </c>
      <c r="H449" s="193">
        <v>81</v>
      </c>
    </row>
    <row r="450" spans="1:8" x14ac:dyDescent="0.25">
      <c r="A450" s="429"/>
      <c r="B450" s="192">
        <v>43849.041666666664</v>
      </c>
      <c r="C450" s="193">
        <v>491.4</v>
      </c>
      <c r="D450" s="193">
        <v>0</v>
      </c>
      <c r="E450" s="193">
        <v>8.9</v>
      </c>
      <c r="F450" s="193">
        <v>71.400000000000006</v>
      </c>
      <c r="G450" s="193">
        <v>0.8</v>
      </c>
      <c r="H450" s="193">
        <v>89.6</v>
      </c>
    </row>
    <row r="451" spans="1:8" x14ac:dyDescent="0.25">
      <c r="A451" s="429"/>
      <c r="B451" s="192">
        <v>43849.083333333336</v>
      </c>
      <c r="C451" s="193">
        <v>491.1</v>
      </c>
      <c r="D451" s="193">
        <v>0</v>
      </c>
      <c r="E451" s="193">
        <v>8.9</v>
      </c>
      <c r="F451" s="193">
        <v>71.599999999999994</v>
      </c>
      <c r="G451" s="193">
        <v>0.7</v>
      </c>
      <c r="H451" s="193">
        <v>13.8</v>
      </c>
    </row>
    <row r="452" spans="1:8" x14ac:dyDescent="0.25">
      <c r="A452" s="429"/>
      <c r="B452" s="192">
        <v>43849.125</v>
      </c>
      <c r="C452" s="193">
        <v>491</v>
      </c>
      <c r="D452" s="193">
        <v>0</v>
      </c>
      <c r="E452" s="193">
        <v>8.8000000000000007</v>
      </c>
      <c r="F452" s="193">
        <v>71.7</v>
      </c>
      <c r="G452" s="193">
        <v>1</v>
      </c>
      <c r="H452" s="193">
        <v>35.700000000000003</v>
      </c>
    </row>
    <row r="453" spans="1:8" x14ac:dyDescent="0.25">
      <c r="A453" s="429"/>
      <c r="B453" s="192">
        <v>43849.166666666664</v>
      </c>
      <c r="C453" s="193">
        <v>491.1</v>
      </c>
      <c r="D453" s="193">
        <v>0</v>
      </c>
      <c r="E453" s="193">
        <v>8.6</v>
      </c>
      <c r="F453" s="193">
        <v>72.599999999999994</v>
      </c>
      <c r="G453" s="193">
        <v>0.8</v>
      </c>
      <c r="H453" s="193">
        <v>35.799999999999997</v>
      </c>
    </row>
    <row r="454" spans="1:8" x14ac:dyDescent="0.25">
      <c r="A454" s="429"/>
      <c r="B454" s="192">
        <v>43849.208333333336</v>
      </c>
      <c r="C454" s="193">
        <v>491.2</v>
      </c>
      <c r="D454" s="193">
        <v>0</v>
      </c>
      <c r="E454" s="193">
        <v>8.5</v>
      </c>
      <c r="F454" s="193">
        <v>72.900000000000006</v>
      </c>
      <c r="G454" s="193">
        <v>0.7</v>
      </c>
      <c r="H454" s="193">
        <v>130.30000000000001</v>
      </c>
    </row>
    <row r="455" spans="1:8" x14ac:dyDescent="0.25">
      <c r="A455" s="429"/>
      <c r="B455" s="192">
        <v>43849.25</v>
      </c>
      <c r="C455" s="193">
        <v>491.5</v>
      </c>
      <c r="D455" s="193">
        <v>0</v>
      </c>
      <c r="E455" s="193">
        <v>8.8000000000000007</v>
      </c>
      <c r="F455" s="193">
        <v>72.2</v>
      </c>
      <c r="G455" s="193">
        <v>0.5</v>
      </c>
      <c r="H455" s="193">
        <v>330.8</v>
      </c>
    </row>
    <row r="456" spans="1:8" x14ac:dyDescent="0.25">
      <c r="A456" s="429"/>
      <c r="B456" s="192">
        <v>43849.291666666664</v>
      </c>
      <c r="C456" s="193">
        <v>491.9</v>
      </c>
      <c r="D456" s="193">
        <v>0</v>
      </c>
      <c r="E456" s="193">
        <v>9.8000000000000007</v>
      </c>
      <c r="F456" s="193">
        <v>67.7</v>
      </c>
      <c r="G456" s="193">
        <v>0.6</v>
      </c>
      <c r="H456" s="193">
        <v>273.7</v>
      </c>
    </row>
    <row r="457" spans="1:8" x14ac:dyDescent="0.25">
      <c r="A457" s="429"/>
      <c r="B457" s="192">
        <v>43849.333333333336</v>
      </c>
      <c r="C457" s="193">
        <v>492</v>
      </c>
      <c r="D457" s="193">
        <v>0</v>
      </c>
      <c r="E457" s="193">
        <v>11.3</v>
      </c>
      <c r="F457" s="193">
        <v>61.3</v>
      </c>
      <c r="G457" s="193">
        <v>1</v>
      </c>
      <c r="H457" s="193">
        <v>152.5</v>
      </c>
    </row>
    <row r="458" spans="1:8" x14ac:dyDescent="0.25">
      <c r="A458" s="429"/>
      <c r="B458" s="192">
        <v>43849.375</v>
      </c>
      <c r="C458" s="193">
        <v>492.2</v>
      </c>
      <c r="D458" s="193">
        <v>0</v>
      </c>
      <c r="E458" s="193">
        <v>11.5</v>
      </c>
      <c r="F458" s="193">
        <v>62.9</v>
      </c>
      <c r="G458" s="193">
        <v>1.5</v>
      </c>
      <c r="H458" s="193">
        <v>77</v>
      </c>
    </row>
    <row r="459" spans="1:8" x14ac:dyDescent="0.25">
      <c r="A459" s="429"/>
      <c r="B459" s="192">
        <v>43849.416666666664</v>
      </c>
      <c r="C459" s="193">
        <v>492</v>
      </c>
      <c r="D459" s="193">
        <v>0</v>
      </c>
      <c r="E459" s="193">
        <v>13</v>
      </c>
      <c r="F459" s="193">
        <v>54.6</v>
      </c>
      <c r="G459" s="193">
        <v>2.2000000000000002</v>
      </c>
      <c r="H459" s="193">
        <v>89</v>
      </c>
    </row>
    <row r="460" spans="1:8" x14ac:dyDescent="0.25">
      <c r="A460" s="429"/>
      <c r="B460" s="192">
        <v>43849.458333333336</v>
      </c>
      <c r="C460" s="193">
        <v>491.9</v>
      </c>
      <c r="D460" s="193">
        <v>0</v>
      </c>
      <c r="E460" s="193">
        <v>13</v>
      </c>
      <c r="F460" s="193">
        <v>55.6</v>
      </c>
      <c r="G460" s="193">
        <v>2.2000000000000002</v>
      </c>
      <c r="H460" s="193">
        <v>41.2</v>
      </c>
    </row>
    <row r="461" spans="1:8" x14ac:dyDescent="0.25">
      <c r="A461" s="429"/>
      <c r="B461" s="192">
        <v>43849.5</v>
      </c>
      <c r="C461" s="193">
        <v>491.5</v>
      </c>
      <c r="D461" s="193">
        <v>0</v>
      </c>
      <c r="E461" s="193">
        <v>14.5</v>
      </c>
      <c r="F461" s="193">
        <v>49.7</v>
      </c>
      <c r="G461" s="193">
        <v>2.7</v>
      </c>
      <c r="H461" s="193">
        <v>41.6</v>
      </c>
    </row>
    <row r="462" spans="1:8" x14ac:dyDescent="0.25">
      <c r="A462" s="429"/>
      <c r="B462" s="192">
        <v>43849.541666666664</v>
      </c>
      <c r="C462" s="193">
        <v>490.9</v>
      </c>
      <c r="D462" s="193">
        <v>0</v>
      </c>
      <c r="E462" s="193">
        <v>14.8</v>
      </c>
      <c r="F462" s="193">
        <v>48.9</v>
      </c>
      <c r="G462" s="193">
        <v>3.1</v>
      </c>
      <c r="H462" s="193">
        <v>33.6</v>
      </c>
    </row>
    <row r="463" spans="1:8" x14ac:dyDescent="0.25">
      <c r="A463" s="429"/>
      <c r="B463" s="192">
        <v>43849.583333333336</v>
      </c>
      <c r="C463" s="193">
        <v>490.3</v>
      </c>
      <c r="D463" s="193">
        <v>0</v>
      </c>
      <c r="E463" s="193">
        <v>14.9</v>
      </c>
      <c r="F463" s="193">
        <v>48.3</v>
      </c>
      <c r="G463" s="193">
        <v>2.7</v>
      </c>
      <c r="H463" s="193">
        <v>64.5</v>
      </c>
    </row>
    <row r="464" spans="1:8" x14ac:dyDescent="0.25">
      <c r="A464" s="429"/>
      <c r="B464" s="192">
        <v>43849.625</v>
      </c>
      <c r="C464" s="193">
        <v>489.8</v>
      </c>
      <c r="D464" s="193">
        <v>0</v>
      </c>
      <c r="E464" s="193">
        <v>14.7</v>
      </c>
      <c r="F464" s="193">
        <v>48.5</v>
      </c>
      <c r="G464" s="193">
        <v>2.6</v>
      </c>
      <c r="H464" s="193">
        <v>70.400000000000006</v>
      </c>
    </row>
    <row r="465" spans="1:8" x14ac:dyDescent="0.25">
      <c r="A465" s="429"/>
      <c r="B465" s="192">
        <v>43849.666666666664</v>
      </c>
      <c r="C465" s="193">
        <v>489.6</v>
      </c>
      <c r="D465" s="193">
        <v>0</v>
      </c>
      <c r="E465" s="193">
        <v>14.7</v>
      </c>
      <c r="F465" s="193">
        <v>48.8</v>
      </c>
      <c r="G465" s="193">
        <v>1.9</v>
      </c>
      <c r="H465" s="193">
        <v>49.2</v>
      </c>
    </row>
    <row r="466" spans="1:8" x14ac:dyDescent="0.25">
      <c r="A466" s="429"/>
      <c r="B466" s="192">
        <v>43849.708333333336</v>
      </c>
      <c r="C466" s="193">
        <v>489.8</v>
      </c>
      <c r="D466" s="193">
        <v>0</v>
      </c>
      <c r="E466" s="193">
        <v>13.6</v>
      </c>
      <c r="F466" s="193">
        <v>53.1</v>
      </c>
      <c r="G466" s="193">
        <v>2.2999999999999998</v>
      </c>
      <c r="H466" s="193">
        <v>75.8</v>
      </c>
    </row>
    <row r="467" spans="1:8" x14ac:dyDescent="0.25">
      <c r="A467" s="429"/>
      <c r="B467" s="192">
        <v>43849.75</v>
      </c>
      <c r="C467" s="193">
        <v>490.4</v>
      </c>
      <c r="D467" s="193">
        <v>0</v>
      </c>
      <c r="E467" s="193">
        <v>11.7</v>
      </c>
      <c r="F467" s="193">
        <v>63.1</v>
      </c>
      <c r="G467" s="193">
        <v>1.8</v>
      </c>
      <c r="H467" s="193">
        <v>181.6</v>
      </c>
    </row>
    <row r="468" spans="1:8" x14ac:dyDescent="0.25">
      <c r="A468" s="429"/>
      <c r="B468" s="192">
        <v>43849.791666666664</v>
      </c>
      <c r="C468" s="193">
        <v>491</v>
      </c>
      <c r="D468" s="193">
        <v>0</v>
      </c>
      <c r="E468" s="193">
        <v>11.1</v>
      </c>
      <c r="F468" s="193">
        <v>64.3</v>
      </c>
      <c r="G468" s="193">
        <v>1.2</v>
      </c>
      <c r="H468" s="193">
        <v>182.4</v>
      </c>
    </row>
    <row r="469" spans="1:8" x14ac:dyDescent="0.25">
      <c r="A469" s="429"/>
      <c r="B469" s="192">
        <v>43849.833333333336</v>
      </c>
      <c r="C469" s="193">
        <v>491.5</v>
      </c>
      <c r="D469" s="193">
        <v>0</v>
      </c>
      <c r="E469" s="193">
        <v>10.8</v>
      </c>
      <c r="F469" s="193">
        <v>66</v>
      </c>
      <c r="G469" s="193">
        <v>1.2</v>
      </c>
      <c r="H469" s="193">
        <v>113.8</v>
      </c>
    </row>
    <row r="470" spans="1:8" x14ac:dyDescent="0.25">
      <c r="A470" s="429"/>
      <c r="B470" s="192">
        <v>43849.875</v>
      </c>
      <c r="C470" s="193">
        <v>491.9</v>
      </c>
      <c r="D470" s="193">
        <v>0</v>
      </c>
      <c r="E470" s="193">
        <v>10.3</v>
      </c>
      <c r="F470" s="193">
        <v>68.3</v>
      </c>
      <c r="G470" s="193">
        <v>1.4</v>
      </c>
      <c r="H470" s="193">
        <v>17.8</v>
      </c>
    </row>
    <row r="471" spans="1:8" x14ac:dyDescent="0.25">
      <c r="A471" s="429"/>
      <c r="B471" s="192">
        <v>43849.916666666664</v>
      </c>
      <c r="C471" s="193">
        <v>492.1</v>
      </c>
      <c r="D471" s="193">
        <v>0</v>
      </c>
      <c r="E471" s="193">
        <v>9.8000000000000007</v>
      </c>
      <c r="F471" s="193">
        <v>70.900000000000006</v>
      </c>
      <c r="G471" s="193">
        <v>1.2</v>
      </c>
      <c r="H471" s="193">
        <v>342.2</v>
      </c>
    </row>
    <row r="472" spans="1:8" x14ac:dyDescent="0.25">
      <c r="A472" s="429"/>
      <c r="B472" s="192">
        <v>43849.958333333336</v>
      </c>
      <c r="C472" s="193">
        <v>492</v>
      </c>
      <c r="D472" s="193">
        <v>0</v>
      </c>
      <c r="E472" s="193">
        <v>9.1</v>
      </c>
      <c r="F472" s="193">
        <v>76.099999999999994</v>
      </c>
      <c r="G472" s="193">
        <v>1.7</v>
      </c>
      <c r="H472" s="193">
        <v>268.2</v>
      </c>
    </row>
    <row r="473" spans="1:8" x14ac:dyDescent="0.25">
      <c r="A473" s="429"/>
      <c r="B473" s="192">
        <v>43850</v>
      </c>
      <c r="C473" s="193">
        <v>491.7</v>
      </c>
      <c r="D473" s="193">
        <v>0</v>
      </c>
      <c r="E473" s="193">
        <v>8.8000000000000007</v>
      </c>
      <c r="F473" s="193">
        <v>76.599999999999994</v>
      </c>
      <c r="G473" s="193">
        <v>1.3</v>
      </c>
      <c r="H473" s="193">
        <v>264</v>
      </c>
    </row>
    <row r="474" spans="1:8" x14ac:dyDescent="0.25">
      <c r="A474" s="429"/>
      <c r="B474" s="192">
        <v>43850.041666666664</v>
      </c>
      <c r="C474" s="193">
        <v>491.2</v>
      </c>
      <c r="D474" s="193">
        <v>0</v>
      </c>
      <c r="E474" s="193">
        <v>8.5</v>
      </c>
      <c r="F474" s="193">
        <v>77.400000000000006</v>
      </c>
      <c r="G474" s="193">
        <v>1.4</v>
      </c>
      <c r="H474" s="193">
        <v>264.5</v>
      </c>
    </row>
    <row r="475" spans="1:8" x14ac:dyDescent="0.25">
      <c r="A475" s="429"/>
      <c r="B475" s="192">
        <v>43850.083333333336</v>
      </c>
      <c r="C475" s="193">
        <v>491</v>
      </c>
      <c r="D475" s="193">
        <v>0</v>
      </c>
      <c r="E475" s="193">
        <v>8.6</v>
      </c>
      <c r="F475" s="193">
        <v>77</v>
      </c>
      <c r="G475" s="193">
        <v>0.9</v>
      </c>
      <c r="H475" s="193">
        <v>265.3</v>
      </c>
    </row>
    <row r="476" spans="1:8" x14ac:dyDescent="0.25">
      <c r="A476" s="429"/>
      <c r="B476" s="192">
        <v>43850.125</v>
      </c>
      <c r="C476" s="193">
        <v>491</v>
      </c>
      <c r="D476" s="193">
        <v>0</v>
      </c>
      <c r="E476" s="193">
        <v>8.4</v>
      </c>
      <c r="F476" s="193">
        <v>78.2</v>
      </c>
      <c r="G476" s="193">
        <v>1.1000000000000001</v>
      </c>
      <c r="H476" s="193">
        <v>276.2</v>
      </c>
    </row>
    <row r="477" spans="1:8" x14ac:dyDescent="0.25">
      <c r="A477" s="429"/>
      <c r="B477" s="192">
        <v>43850.166666666664</v>
      </c>
      <c r="C477" s="193">
        <v>491</v>
      </c>
      <c r="D477" s="193">
        <v>0</v>
      </c>
      <c r="E477" s="193">
        <v>8</v>
      </c>
      <c r="F477" s="193">
        <v>80.400000000000006</v>
      </c>
      <c r="G477" s="193">
        <v>1.2</v>
      </c>
      <c r="H477" s="193">
        <v>268.5</v>
      </c>
    </row>
    <row r="478" spans="1:8" x14ac:dyDescent="0.25">
      <c r="A478" s="429"/>
      <c r="B478" s="192">
        <v>43850.208333333336</v>
      </c>
      <c r="C478" s="193">
        <v>491.3</v>
      </c>
      <c r="D478" s="193">
        <v>0</v>
      </c>
      <c r="E478" s="193">
        <v>7.7</v>
      </c>
      <c r="F478" s="193">
        <v>81.900000000000006</v>
      </c>
      <c r="G478" s="193">
        <v>1.2</v>
      </c>
      <c r="H478" s="193">
        <v>260.89999999999998</v>
      </c>
    </row>
    <row r="479" spans="1:8" x14ac:dyDescent="0.25">
      <c r="A479" s="429"/>
      <c r="B479" s="192">
        <v>43850.25</v>
      </c>
      <c r="C479" s="193">
        <v>491.6</v>
      </c>
      <c r="D479" s="193">
        <v>0</v>
      </c>
      <c r="E479" s="193">
        <v>7.5</v>
      </c>
      <c r="F479" s="193">
        <v>82.9</v>
      </c>
      <c r="G479" s="193">
        <v>1.3</v>
      </c>
      <c r="H479" s="193">
        <v>268.5</v>
      </c>
    </row>
    <row r="480" spans="1:8" x14ac:dyDescent="0.25">
      <c r="A480" s="429"/>
      <c r="B480" s="192">
        <v>43850.291666666664</v>
      </c>
      <c r="C480" s="193">
        <v>491.8</v>
      </c>
      <c r="D480" s="193">
        <v>0</v>
      </c>
      <c r="E480" s="193">
        <v>9.3000000000000007</v>
      </c>
      <c r="F480" s="193">
        <v>73.7</v>
      </c>
      <c r="G480" s="193">
        <v>0.9</v>
      </c>
      <c r="H480" s="193">
        <v>148.4</v>
      </c>
    </row>
    <row r="481" spans="1:8" x14ac:dyDescent="0.25">
      <c r="A481" s="429"/>
      <c r="B481" s="192">
        <v>43850.333333333336</v>
      </c>
      <c r="C481" s="193">
        <v>491.8</v>
      </c>
      <c r="D481" s="193">
        <v>0</v>
      </c>
      <c r="E481" s="193">
        <v>12.1</v>
      </c>
      <c r="F481" s="193">
        <v>58.5</v>
      </c>
      <c r="G481" s="193">
        <v>0.9</v>
      </c>
      <c r="H481" s="193">
        <v>160.80000000000001</v>
      </c>
    </row>
    <row r="482" spans="1:8" x14ac:dyDescent="0.25">
      <c r="A482" s="429"/>
      <c r="B482" s="192">
        <v>43850.375</v>
      </c>
      <c r="C482" s="193">
        <v>491.8</v>
      </c>
      <c r="D482" s="193">
        <v>0</v>
      </c>
      <c r="E482" s="193">
        <v>14.1</v>
      </c>
      <c r="F482" s="193">
        <v>45</v>
      </c>
      <c r="G482" s="193">
        <v>1.2</v>
      </c>
      <c r="H482" s="193">
        <v>150.6</v>
      </c>
    </row>
    <row r="483" spans="1:8" x14ac:dyDescent="0.25">
      <c r="A483" s="429"/>
      <c r="B483" s="192">
        <v>43850.416666666664</v>
      </c>
      <c r="C483" s="193">
        <v>491.5</v>
      </c>
      <c r="D483" s="193">
        <v>0</v>
      </c>
      <c r="E483" s="193">
        <v>15.3</v>
      </c>
      <c r="F483" s="193">
        <v>42.1</v>
      </c>
      <c r="G483" s="193">
        <v>1.2</v>
      </c>
      <c r="H483" s="193">
        <v>147</v>
      </c>
    </row>
    <row r="484" spans="1:8" x14ac:dyDescent="0.25">
      <c r="A484" s="429"/>
      <c r="B484" s="192">
        <v>43850.458333333336</v>
      </c>
      <c r="C484" s="193">
        <v>491.3</v>
      </c>
      <c r="D484" s="193">
        <v>0</v>
      </c>
      <c r="E484" s="193">
        <v>14.9</v>
      </c>
      <c r="F484" s="193">
        <v>43.8</v>
      </c>
      <c r="G484" s="193">
        <v>1.5</v>
      </c>
      <c r="H484" s="193">
        <v>60.6</v>
      </c>
    </row>
    <row r="485" spans="1:8" x14ac:dyDescent="0.25">
      <c r="A485" s="429"/>
      <c r="B485" s="192">
        <v>43850.5</v>
      </c>
      <c r="C485" s="193">
        <v>490.6</v>
      </c>
      <c r="D485" s="193">
        <v>0</v>
      </c>
      <c r="E485" s="193">
        <v>16.2</v>
      </c>
      <c r="F485" s="193">
        <v>31.5</v>
      </c>
      <c r="G485" s="193">
        <v>1.2</v>
      </c>
      <c r="H485" s="193">
        <v>151.5</v>
      </c>
    </row>
    <row r="486" spans="1:8" x14ac:dyDescent="0.25">
      <c r="A486" s="429"/>
      <c r="B486" s="192">
        <v>43850.541666666664</v>
      </c>
      <c r="C486" s="193">
        <v>489.9</v>
      </c>
      <c r="D486" s="193">
        <v>0</v>
      </c>
      <c r="E486" s="193">
        <v>18.2</v>
      </c>
      <c r="F486" s="193">
        <v>32.700000000000003</v>
      </c>
      <c r="G486" s="193">
        <v>1.8</v>
      </c>
      <c r="H486" s="193">
        <v>143.19999999999999</v>
      </c>
    </row>
    <row r="487" spans="1:8" x14ac:dyDescent="0.25">
      <c r="A487" s="429"/>
      <c r="B487" s="192">
        <v>43850.583333333336</v>
      </c>
      <c r="C487" s="193">
        <v>489.3</v>
      </c>
      <c r="D487" s="193">
        <v>0</v>
      </c>
      <c r="E487" s="193">
        <v>18</v>
      </c>
      <c r="F487" s="193">
        <v>30</v>
      </c>
      <c r="G487" s="193">
        <v>2</v>
      </c>
      <c r="H487" s="193">
        <v>194.1</v>
      </c>
    </row>
    <row r="488" spans="1:8" x14ac:dyDescent="0.25">
      <c r="A488" s="429"/>
      <c r="B488" s="192">
        <v>43850.625</v>
      </c>
      <c r="C488" s="193">
        <v>489.6</v>
      </c>
      <c r="D488" s="193">
        <v>0</v>
      </c>
      <c r="E488" s="193">
        <v>14.9</v>
      </c>
      <c r="F488" s="193">
        <v>45.7</v>
      </c>
      <c r="G488" s="193">
        <v>2.1</v>
      </c>
      <c r="H488" s="193">
        <v>178.1</v>
      </c>
    </row>
    <row r="489" spans="1:8" x14ac:dyDescent="0.25">
      <c r="A489" s="429"/>
      <c r="B489" s="192">
        <v>43850.666666666664</v>
      </c>
      <c r="C489" s="193">
        <v>490.2</v>
      </c>
      <c r="D489" s="193">
        <v>0</v>
      </c>
      <c r="E489" s="193">
        <v>11.9</v>
      </c>
      <c r="F489" s="193">
        <v>54.3</v>
      </c>
      <c r="G489" s="193">
        <v>2.2000000000000002</v>
      </c>
      <c r="H489" s="193">
        <v>236.1</v>
      </c>
    </row>
    <row r="490" spans="1:8" x14ac:dyDescent="0.25">
      <c r="A490" s="429"/>
      <c r="B490" s="192">
        <v>43850.708333333336</v>
      </c>
      <c r="C490" s="193">
        <v>490.8</v>
      </c>
      <c r="D490" s="193">
        <v>0</v>
      </c>
      <c r="E490" s="193">
        <v>9</v>
      </c>
      <c r="F490" s="193">
        <v>72.400000000000006</v>
      </c>
      <c r="G490" s="193">
        <v>1.5</v>
      </c>
      <c r="H490" s="193">
        <v>258.10000000000002</v>
      </c>
    </row>
    <row r="491" spans="1:8" x14ac:dyDescent="0.25">
      <c r="A491" s="429"/>
      <c r="B491" s="192">
        <v>43850.75</v>
      </c>
      <c r="C491" s="193">
        <v>491</v>
      </c>
      <c r="D491" s="193">
        <v>0</v>
      </c>
      <c r="E491" s="193">
        <v>8.1</v>
      </c>
      <c r="F491" s="193">
        <v>79.099999999999994</v>
      </c>
      <c r="G491" s="193">
        <v>2.2999999999999998</v>
      </c>
      <c r="H491" s="193">
        <v>271.60000000000002</v>
      </c>
    </row>
    <row r="492" spans="1:8" x14ac:dyDescent="0.25">
      <c r="A492" s="429"/>
      <c r="B492" s="192">
        <v>43850.791666666664</v>
      </c>
      <c r="C492" s="193">
        <v>491.2</v>
      </c>
      <c r="D492" s="193">
        <v>0</v>
      </c>
      <c r="E492" s="193">
        <v>7.9</v>
      </c>
      <c r="F492" s="193">
        <v>75.7</v>
      </c>
      <c r="G492" s="193">
        <v>1.7</v>
      </c>
      <c r="H492" s="193">
        <v>269.10000000000002</v>
      </c>
    </row>
    <row r="493" spans="1:8" x14ac:dyDescent="0.25">
      <c r="A493" s="429"/>
      <c r="B493" s="192">
        <v>43850.833333333336</v>
      </c>
      <c r="C493" s="193">
        <v>491.6</v>
      </c>
      <c r="D493" s="193">
        <v>0</v>
      </c>
      <c r="E493" s="193">
        <v>8</v>
      </c>
      <c r="F493" s="193">
        <v>75</v>
      </c>
      <c r="G493" s="193">
        <v>1.8</v>
      </c>
      <c r="H493" s="193">
        <v>270.39999999999998</v>
      </c>
    </row>
    <row r="494" spans="1:8" x14ac:dyDescent="0.25">
      <c r="A494" s="429"/>
      <c r="B494" s="192">
        <v>43850.875</v>
      </c>
      <c r="C494" s="193">
        <v>492</v>
      </c>
      <c r="D494" s="193">
        <v>0</v>
      </c>
      <c r="E494" s="193">
        <v>8.1</v>
      </c>
      <c r="F494" s="193">
        <v>73.7</v>
      </c>
      <c r="G494" s="193">
        <v>1.6</v>
      </c>
      <c r="H494" s="193">
        <v>267.3</v>
      </c>
    </row>
    <row r="495" spans="1:8" x14ac:dyDescent="0.25">
      <c r="A495" s="429"/>
      <c r="B495" s="192">
        <v>43850.916666666664</v>
      </c>
      <c r="C495" s="193">
        <v>492.4</v>
      </c>
      <c r="D495" s="193">
        <v>0</v>
      </c>
      <c r="E495" s="193">
        <v>8</v>
      </c>
      <c r="F495" s="193">
        <v>76</v>
      </c>
      <c r="G495" s="193">
        <v>1.4</v>
      </c>
      <c r="H495" s="193">
        <v>268.5</v>
      </c>
    </row>
    <row r="496" spans="1:8" x14ac:dyDescent="0.25">
      <c r="A496" s="429"/>
      <c r="B496" s="192">
        <v>43850.958333333336</v>
      </c>
      <c r="C496" s="193">
        <v>492.1</v>
      </c>
      <c r="D496" s="193">
        <v>0</v>
      </c>
      <c r="E496" s="193">
        <v>7.6</v>
      </c>
      <c r="F496" s="193">
        <v>83.4</v>
      </c>
      <c r="G496" s="193">
        <v>1.4</v>
      </c>
      <c r="H496" s="193">
        <v>260.39999999999998</v>
      </c>
    </row>
    <row r="497" spans="1:8" x14ac:dyDescent="0.25">
      <c r="A497" s="429"/>
      <c r="B497" s="192">
        <v>43851</v>
      </c>
      <c r="C497" s="193">
        <v>491.6</v>
      </c>
      <c r="D497" s="193">
        <v>0</v>
      </c>
      <c r="E497" s="193">
        <v>7.6</v>
      </c>
      <c r="F497" s="193">
        <v>83</v>
      </c>
      <c r="G497" s="193">
        <v>1.1000000000000001</v>
      </c>
      <c r="H497" s="193">
        <v>262.7</v>
      </c>
    </row>
    <row r="498" spans="1:8" x14ac:dyDescent="0.25">
      <c r="A498" s="429"/>
      <c r="B498" s="192">
        <v>43851.041666666664</v>
      </c>
      <c r="C498" s="193">
        <v>491</v>
      </c>
      <c r="D498" s="193">
        <v>0</v>
      </c>
      <c r="E498" s="193">
        <v>7.7</v>
      </c>
      <c r="F498" s="193">
        <v>80.400000000000006</v>
      </c>
      <c r="G498" s="193">
        <v>0.8</v>
      </c>
      <c r="H498" s="193">
        <v>263.3</v>
      </c>
    </row>
    <row r="499" spans="1:8" x14ac:dyDescent="0.25">
      <c r="A499" s="429"/>
      <c r="B499" s="192">
        <v>43851.083333333336</v>
      </c>
      <c r="C499" s="193">
        <v>490.3</v>
      </c>
      <c r="D499" s="193">
        <v>0</v>
      </c>
      <c r="E499" s="193">
        <v>7.6</v>
      </c>
      <c r="F499" s="193">
        <v>80.5</v>
      </c>
      <c r="G499" s="193">
        <v>0.9</v>
      </c>
      <c r="H499" s="193">
        <v>267.7</v>
      </c>
    </row>
    <row r="500" spans="1:8" x14ac:dyDescent="0.25">
      <c r="A500" s="429"/>
      <c r="B500" s="192">
        <v>43851.125</v>
      </c>
      <c r="C500" s="193">
        <v>490</v>
      </c>
      <c r="D500" s="193">
        <v>0</v>
      </c>
      <c r="E500" s="193">
        <v>7.4</v>
      </c>
      <c r="F500" s="193">
        <v>82.1</v>
      </c>
      <c r="G500" s="193">
        <v>0.9</v>
      </c>
      <c r="H500" s="193">
        <v>267.7</v>
      </c>
    </row>
    <row r="501" spans="1:8" x14ac:dyDescent="0.25">
      <c r="A501" s="429"/>
      <c r="B501" s="192">
        <v>43851.166666666664</v>
      </c>
      <c r="C501" s="193">
        <v>490.1</v>
      </c>
      <c r="D501" s="193">
        <v>0</v>
      </c>
      <c r="E501" s="193">
        <v>7.4</v>
      </c>
      <c r="F501" s="193">
        <v>81.3</v>
      </c>
      <c r="G501" s="193">
        <v>1.1000000000000001</v>
      </c>
      <c r="H501" s="193">
        <v>267.39999999999998</v>
      </c>
    </row>
    <row r="502" spans="1:8" x14ac:dyDescent="0.25">
      <c r="A502" s="429"/>
      <c r="B502" s="192">
        <v>43851.208333333336</v>
      </c>
      <c r="C502" s="193">
        <v>490.3</v>
      </c>
      <c r="D502" s="193">
        <v>0</v>
      </c>
      <c r="E502" s="193">
        <v>7.6</v>
      </c>
      <c r="F502" s="193">
        <v>79.7</v>
      </c>
      <c r="G502" s="193">
        <v>0.4</v>
      </c>
      <c r="H502" s="193">
        <v>279.3</v>
      </c>
    </row>
    <row r="503" spans="1:8" x14ac:dyDescent="0.25">
      <c r="A503" s="429"/>
      <c r="B503" s="192">
        <v>43851.25</v>
      </c>
      <c r="C503" s="193">
        <v>490.6</v>
      </c>
      <c r="D503" s="193">
        <v>0</v>
      </c>
      <c r="E503" s="193">
        <v>7.6</v>
      </c>
      <c r="F503" s="193">
        <v>80.7</v>
      </c>
      <c r="G503" s="193">
        <v>1.1000000000000001</v>
      </c>
      <c r="H503" s="193">
        <v>266.8</v>
      </c>
    </row>
    <row r="504" spans="1:8" x14ac:dyDescent="0.25">
      <c r="A504" s="429"/>
      <c r="B504" s="192">
        <v>43851.291666666664</v>
      </c>
      <c r="C504" s="193">
        <v>490.9</v>
      </c>
      <c r="D504" s="193">
        <v>0</v>
      </c>
      <c r="E504" s="193">
        <v>8.1</v>
      </c>
      <c r="F504" s="193">
        <v>76.900000000000006</v>
      </c>
      <c r="G504" s="193">
        <v>1</v>
      </c>
      <c r="H504" s="193">
        <v>263.10000000000002</v>
      </c>
    </row>
    <row r="505" spans="1:8" x14ac:dyDescent="0.25">
      <c r="A505" s="429"/>
      <c r="B505" s="192">
        <v>43851.333333333336</v>
      </c>
      <c r="C505" s="193">
        <v>491.1</v>
      </c>
      <c r="D505" s="193">
        <v>0</v>
      </c>
      <c r="E505" s="193">
        <v>9.3000000000000007</v>
      </c>
      <c r="F505" s="193">
        <v>72.099999999999994</v>
      </c>
      <c r="G505" s="193">
        <v>0.6</v>
      </c>
      <c r="H505" s="193">
        <v>263.8</v>
      </c>
    </row>
    <row r="506" spans="1:8" x14ac:dyDescent="0.25">
      <c r="A506" s="429"/>
      <c r="B506" s="192">
        <v>43851.375</v>
      </c>
      <c r="C506" s="193">
        <v>491.1</v>
      </c>
      <c r="D506" s="193">
        <v>0</v>
      </c>
      <c r="E506" s="193">
        <v>11.4</v>
      </c>
      <c r="F506" s="193">
        <v>62.7</v>
      </c>
      <c r="G506" s="193">
        <v>0.7</v>
      </c>
      <c r="H506" s="193">
        <v>159.1</v>
      </c>
    </row>
    <row r="507" spans="1:8" x14ac:dyDescent="0.25">
      <c r="A507" s="429"/>
      <c r="B507" s="192">
        <v>43851.416666666664</v>
      </c>
      <c r="C507" s="193">
        <v>490.9</v>
      </c>
      <c r="D507" s="193">
        <v>0</v>
      </c>
      <c r="E507" s="193">
        <v>13.3</v>
      </c>
      <c r="F507" s="193">
        <v>54.2</v>
      </c>
      <c r="G507" s="193">
        <v>1.2</v>
      </c>
      <c r="H507" s="193">
        <v>178.8</v>
      </c>
    </row>
    <row r="508" spans="1:8" x14ac:dyDescent="0.25">
      <c r="A508" s="429"/>
      <c r="B508" s="192">
        <v>43851.458333333336</v>
      </c>
      <c r="C508" s="193">
        <v>490.5</v>
      </c>
      <c r="D508" s="193">
        <v>0</v>
      </c>
      <c r="E508" s="193">
        <v>14.8</v>
      </c>
      <c r="F508" s="193">
        <v>45.5</v>
      </c>
      <c r="G508" s="193">
        <v>1.2</v>
      </c>
      <c r="H508" s="193">
        <v>158.69999999999999</v>
      </c>
    </row>
    <row r="509" spans="1:8" x14ac:dyDescent="0.25">
      <c r="A509" s="429"/>
      <c r="B509" s="192">
        <v>43851.5</v>
      </c>
      <c r="C509" s="193">
        <v>490</v>
      </c>
      <c r="D509" s="193">
        <v>0</v>
      </c>
      <c r="E509" s="193">
        <v>14.2</v>
      </c>
      <c r="F509" s="193">
        <v>49.3</v>
      </c>
      <c r="G509" s="193">
        <v>1.8</v>
      </c>
      <c r="H509" s="193">
        <v>199.2</v>
      </c>
    </row>
    <row r="510" spans="1:8" x14ac:dyDescent="0.25">
      <c r="A510" s="429"/>
      <c r="B510" s="192">
        <v>43851.541666666664</v>
      </c>
      <c r="C510" s="193">
        <v>489.4</v>
      </c>
      <c r="D510" s="193">
        <v>0</v>
      </c>
      <c r="E510" s="193">
        <v>15.6</v>
      </c>
      <c r="F510" s="193">
        <v>41</v>
      </c>
      <c r="G510" s="193">
        <v>1.3</v>
      </c>
      <c r="H510" s="193">
        <v>180.9</v>
      </c>
    </row>
    <row r="511" spans="1:8" x14ac:dyDescent="0.25">
      <c r="A511" s="429"/>
      <c r="B511" s="192">
        <v>43851.583333333336</v>
      </c>
      <c r="C511" s="193">
        <v>488.9</v>
      </c>
      <c r="D511" s="193">
        <v>0</v>
      </c>
      <c r="E511" s="193">
        <v>15.4</v>
      </c>
      <c r="F511" s="193">
        <v>43.4</v>
      </c>
      <c r="G511" s="193">
        <v>2.2999999999999998</v>
      </c>
      <c r="H511" s="193">
        <v>270.2</v>
      </c>
    </row>
    <row r="512" spans="1:8" x14ac:dyDescent="0.25">
      <c r="A512" s="429"/>
      <c r="B512" s="192">
        <v>43851.625</v>
      </c>
      <c r="C512" s="193">
        <v>488.6</v>
      </c>
      <c r="D512" s="193">
        <v>0</v>
      </c>
      <c r="E512" s="193">
        <v>14.3</v>
      </c>
      <c r="F512" s="193">
        <v>51.4</v>
      </c>
      <c r="G512" s="193">
        <v>1.6</v>
      </c>
      <c r="H512" s="193">
        <v>242</v>
      </c>
    </row>
    <row r="513" spans="1:8" x14ac:dyDescent="0.25">
      <c r="A513" s="429"/>
      <c r="B513" s="192">
        <v>43851.666666666664</v>
      </c>
      <c r="C513" s="193">
        <v>488.5</v>
      </c>
      <c r="D513" s="193">
        <v>0</v>
      </c>
      <c r="E513" s="193">
        <v>13.1</v>
      </c>
      <c r="F513" s="193">
        <v>57.4</v>
      </c>
      <c r="G513" s="193">
        <v>1.9</v>
      </c>
      <c r="H513" s="193">
        <v>188.4</v>
      </c>
    </row>
    <row r="514" spans="1:8" x14ac:dyDescent="0.25">
      <c r="A514" s="429"/>
      <c r="B514" s="192">
        <v>43851.708333333336</v>
      </c>
      <c r="C514" s="193">
        <v>488.6</v>
      </c>
      <c r="D514" s="193">
        <v>0</v>
      </c>
      <c r="E514" s="193">
        <v>13.1</v>
      </c>
      <c r="F514" s="193">
        <v>54.7</v>
      </c>
      <c r="G514" s="193">
        <v>1.1000000000000001</v>
      </c>
      <c r="H514" s="193">
        <v>179.9</v>
      </c>
    </row>
    <row r="515" spans="1:8" x14ac:dyDescent="0.25">
      <c r="A515" s="429"/>
      <c r="B515" s="192">
        <v>43851.75</v>
      </c>
      <c r="C515" s="193">
        <v>489</v>
      </c>
      <c r="D515" s="193">
        <v>0</v>
      </c>
      <c r="E515" s="193">
        <v>12.4</v>
      </c>
      <c r="F515" s="193">
        <v>62.2</v>
      </c>
      <c r="G515" s="193">
        <v>1.2</v>
      </c>
      <c r="H515" s="193">
        <v>120.8</v>
      </c>
    </row>
    <row r="516" spans="1:8" x14ac:dyDescent="0.25">
      <c r="A516" s="429"/>
      <c r="B516" s="192">
        <v>43851.791666666664</v>
      </c>
      <c r="C516" s="193">
        <v>489.7</v>
      </c>
      <c r="D516" s="193">
        <v>0</v>
      </c>
      <c r="E516" s="193">
        <v>11.1</v>
      </c>
      <c r="F516" s="193">
        <v>74.3</v>
      </c>
      <c r="G516" s="193">
        <v>0.9</v>
      </c>
      <c r="H516" s="193">
        <v>194.4</v>
      </c>
    </row>
    <row r="517" spans="1:8" x14ac:dyDescent="0.25">
      <c r="A517" s="429"/>
      <c r="B517" s="192">
        <v>43851.833333333336</v>
      </c>
      <c r="C517" s="193">
        <v>490.2</v>
      </c>
      <c r="D517" s="193">
        <v>0</v>
      </c>
      <c r="E517" s="193">
        <v>9.8000000000000007</v>
      </c>
      <c r="F517" s="193">
        <v>85.8</v>
      </c>
      <c r="G517" s="193">
        <v>0.5</v>
      </c>
      <c r="H517" s="193">
        <v>276.3</v>
      </c>
    </row>
    <row r="518" spans="1:8" x14ac:dyDescent="0.25">
      <c r="A518" s="429"/>
      <c r="B518" s="192">
        <v>43851.875</v>
      </c>
      <c r="C518" s="193">
        <v>490.5</v>
      </c>
      <c r="D518" s="193">
        <v>0</v>
      </c>
      <c r="E518" s="193">
        <v>9.3000000000000007</v>
      </c>
      <c r="F518" s="193">
        <v>89.3</v>
      </c>
      <c r="G518" s="193">
        <v>1</v>
      </c>
      <c r="H518" s="193">
        <v>268.10000000000002</v>
      </c>
    </row>
    <row r="519" spans="1:8" x14ac:dyDescent="0.25">
      <c r="A519" s="429"/>
      <c r="B519" s="192">
        <v>43851.916666666664</v>
      </c>
      <c r="C519" s="193">
        <v>490.8</v>
      </c>
      <c r="D519" s="193">
        <v>0</v>
      </c>
      <c r="E519" s="193">
        <v>9.3000000000000007</v>
      </c>
      <c r="F519" s="193">
        <v>89.1</v>
      </c>
      <c r="G519" s="193">
        <v>0.8</v>
      </c>
      <c r="H519" s="193">
        <v>269.5</v>
      </c>
    </row>
    <row r="520" spans="1:8" x14ac:dyDescent="0.25">
      <c r="A520" s="429"/>
      <c r="B520" s="192">
        <v>43851.958333333336</v>
      </c>
      <c r="C520" s="193">
        <v>490.6</v>
      </c>
      <c r="D520" s="193">
        <v>0</v>
      </c>
      <c r="E520" s="193">
        <v>9.1999999999999993</v>
      </c>
      <c r="F520" s="193">
        <v>90.1</v>
      </c>
      <c r="G520" s="193">
        <v>0.7</v>
      </c>
      <c r="H520" s="193">
        <v>73</v>
      </c>
    </row>
    <row r="521" spans="1:8" x14ac:dyDescent="0.25">
      <c r="A521" s="429"/>
      <c r="B521" s="192">
        <v>43852</v>
      </c>
      <c r="C521" s="193">
        <v>490</v>
      </c>
      <c r="D521" s="193">
        <v>0</v>
      </c>
      <c r="E521" s="193">
        <v>9.3000000000000007</v>
      </c>
      <c r="F521" s="193">
        <v>89.8</v>
      </c>
      <c r="G521" s="193">
        <v>0.3</v>
      </c>
      <c r="H521" s="193">
        <v>239.4</v>
      </c>
    </row>
    <row r="522" spans="1:8" x14ac:dyDescent="0.25">
      <c r="A522" s="429"/>
      <c r="B522" s="192">
        <v>43852.041666666664</v>
      </c>
      <c r="C522" s="193">
        <v>489.6</v>
      </c>
      <c r="D522" s="193">
        <v>0</v>
      </c>
      <c r="E522" s="193">
        <v>9.1999999999999993</v>
      </c>
      <c r="F522" s="193">
        <v>89.1</v>
      </c>
      <c r="G522" s="193">
        <v>0.3</v>
      </c>
      <c r="H522" s="193">
        <v>255.3</v>
      </c>
    </row>
    <row r="523" spans="1:8" x14ac:dyDescent="0.25">
      <c r="A523" s="429"/>
      <c r="B523" s="192">
        <v>43852.083333333336</v>
      </c>
      <c r="C523" s="193">
        <v>489.1</v>
      </c>
      <c r="D523" s="193">
        <v>0</v>
      </c>
      <c r="E523" s="193">
        <v>9.1999999999999993</v>
      </c>
      <c r="F523" s="193">
        <v>88</v>
      </c>
      <c r="G523" s="193">
        <v>0.4</v>
      </c>
      <c r="H523" s="193">
        <v>254.4</v>
      </c>
    </row>
    <row r="524" spans="1:8" x14ac:dyDescent="0.25">
      <c r="A524" s="429"/>
      <c r="B524" s="192">
        <v>43852.125</v>
      </c>
      <c r="C524" s="193">
        <v>488.9</v>
      </c>
      <c r="D524" s="193">
        <v>0</v>
      </c>
      <c r="E524" s="193">
        <v>9</v>
      </c>
      <c r="F524" s="193">
        <v>89.6</v>
      </c>
      <c r="G524" s="193">
        <v>0.8</v>
      </c>
      <c r="H524" s="193">
        <v>270.5</v>
      </c>
    </row>
    <row r="525" spans="1:8" x14ac:dyDescent="0.25">
      <c r="A525" s="429"/>
      <c r="B525" s="192">
        <v>43852.166666666664</v>
      </c>
      <c r="C525" s="193">
        <v>488.9</v>
      </c>
      <c r="D525" s="193">
        <v>0</v>
      </c>
      <c r="E525" s="193">
        <v>8.9</v>
      </c>
      <c r="F525" s="193">
        <v>88.2</v>
      </c>
      <c r="G525" s="193">
        <v>0.7</v>
      </c>
      <c r="H525" s="193">
        <v>266.3</v>
      </c>
    </row>
    <row r="526" spans="1:8" x14ac:dyDescent="0.25">
      <c r="A526" s="429"/>
      <c r="B526" s="192">
        <v>43852.208333333336</v>
      </c>
      <c r="C526" s="193">
        <v>489.2</v>
      </c>
      <c r="D526" s="193">
        <v>0</v>
      </c>
      <c r="E526" s="193">
        <v>8.6999999999999993</v>
      </c>
      <c r="F526" s="193">
        <v>87.7</v>
      </c>
      <c r="G526" s="193">
        <v>0.6</v>
      </c>
      <c r="H526" s="193">
        <v>263</v>
      </c>
    </row>
    <row r="527" spans="1:8" x14ac:dyDescent="0.25">
      <c r="A527" s="429"/>
      <c r="B527" s="192">
        <v>43852.25</v>
      </c>
      <c r="C527" s="193">
        <v>489.6</v>
      </c>
      <c r="D527" s="193">
        <v>0</v>
      </c>
      <c r="E527" s="193">
        <v>8.4</v>
      </c>
      <c r="F527" s="193">
        <v>88.3</v>
      </c>
      <c r="G527" s="193">
        <v>1</v>
      </c>
      <c r="H527" s="193">
        <v>265.60000000000002</v>
      </c>
    </row>
    <row r="528" spans="1:8" x14ac:dyDescent="0.25">
      <c r="A528" s="429"/>
      <c r="B528" s="192">
        <v>43852.291666666664</v>
      </c>
      <c r="C528" s="193">
        <v>489.9</v>
      </c>
      <c r="D528" s="193">
        <v>0</v>
      </c>
      <c r="E528" s="193">
        <v>9.3000000000000007</v>
      </c>
      <c r="F528" s="193">
        <v>81.2</v>
      </c>
      <c r="G528" s="193">
        <v>0.6</v>
      </c>
      <c r="H528" s="193">
        <v>264.5</v>
      </c>
    </row>
    <row r="529" spans="1:8" x14ac:dyDescent="0.25">
      <c r="A529" s="429"/>
      <c r="B529" s="192">
        <v>43852.333333333336</v>
      </c>
      <c r="C529" s="193">
        <v>490.1</v>
      </c>
      <c r="D529" s="193">
        <v>0</v>
      </c>
      <c r="E529" s="193">
        <v>11.1</v>
      </c>
      <c r="F529" s="193">
        <v>72.7</v>
      </c>
      <c r="G529" s="193">
        <v>0.4</v>
      </c>
      <c r="H529" s="193">
        <v>268.2</v>
      </c>
    </row>
    <row r="530" spans="1:8" x14ac:dyDescent="0.25">
      <c r="A530" s="429"/>
      <c r="B530" s="192">
        <v>43852.375</v>
      </c>
      <c r="C530" s="193">
        <v>490</v>
      </c>
      <c r="D530" s="193">
        <v>0</v>
      </c>
      <c r="E530" s="193">
        <v>12.6</v>
      </c>
      <c r="F530" s="193">
        <v>63.7</v>
      </c>
      <c r="G530" s="193">
        <v>0.7</v>
      </c>
      <c r="H530" s="193">
        <v>149.6</v>
      </c>
    </row>
    <row r="531" spans="1:8" x14ac:dyDescent="0.25">
      <c r="A531" s="429"/>
      <c r="B531" s="192">
        <v>43852.416666666664</v>
      </c>
      <c r="C531" s="193">
        <v>489.8</v>
      </c>
      <c r="D531" s="193">
        <v>0</v>
      </c>
      <c r="E531" s="193">
        <v>14</v>
      </c>
      <c r="F531" s="193">
        <v>54.9</v>
      </c>
      <c r="G531" s="193">
        <v>1.1000000000000001</v>
      </c>
      <c r="H531" s="193">
        <v>254.7</v>
      </c>
    </row>
    <row r="532" spans="1:8" x14ac:dyDescent="0.25">
      <c r="A532" s="429"/>
      <c r="B532" s="192">
        <v>43852.458333333336</v>
      </c>
      <c r="C532" s="193">
        <v>489.4</v>
      </c>
      <c r="D532" s="193">
        <v>0</v>
      </c>
      <c r="E532" s="193">
        <v>14.2</v>
      </c>
      <c r="F532" s="193">
        <v>57.6</v>
      </c>
      <c r="G532" s="193">
        <v>2.2999999999999998</v>
      </c>
      <c r="H532" s="193">
        <v>109.8</v>
      </c>
    </row>
    <row r="533" spans="1:8" x14ac:dyDescent="0.25">
      <c r="A533" s="429"/>
      <c r="B533" s="192">
        <v>43852.5</v>
      </c>
      <c r="C533" s="193">
        <v>488.9</v>
      </c>
      <c r="D533" s="193">
        <v>0</v>
      </c>
      <c r="E533" s="193">
        <v>15.5</v>
      </c>
      <c r="F533" s="193">
        <v>52.6</v>
      </c>
      <c r="G533" s="193">
        <v>2.7</v>
      </c>
      <c r="H533" s="193">
        <v>103.2</v>
      </c>
    </row>
    <row r="534" spans="1:8" x14ac:dyDescent="0.25">
      <c r="A534" s="429"/>
      <c r="B534" s="192">
        <v>43852.541666666664</v>
      </c>
      <c r="C534" s="193">
        <v>488.4</v>
      </c>
      <c r="D534" s="193">
        <v>0</v>
      </c>
      <c r="E534" s="193">
        <v>16.100000000000001</v>
      </c>
      <c r="F534" s="193">
        <v>51.9</v>
      </c>
      <c r="G534" s="193">
        <v>2.6</v>
      </c>
      <c r="H534" s="193">
        <v>92.3</v>
      </c>
    </row>
    <row r="535" spans="1:8" x14ac:dyDescent="0.25">
      <c r="A535" s="429"/>
      <c r="B535" s="192">
        <v>43852.583333333336</v>
      </c>
      <c r="C535" s="193">
        <v>487.8</v>
      </c>
      <c r="D535" s="193">
        <v>0</v>
      </c>
      <c r="E535" s="193">
        <v>15.9</v>
      </c>
      <c r="F535" s="193">
        <v>52.5</v>
      </c>
      <c r="G535" s="193">
        <v>2.7</v>
      </c>
      <c r="H535" s="193">
        <v>101.7</v>
      </c>
    </row>
    <row r="536" spans="1:8" x14ac:dyDescent="0.25">
      <c r="A536" s="429"/>
      <c r="B536" s="192">
        <v>43852.625</v>
      </c>
      <c r="C536" s="193">
        <v>488</v>
      </c>
      <c r="D536" s="193">
        <v>0</v>
      </c>
      <c r="E536" s="193">
        <v>11.3</v>
      </c>
      <c r="F536" s="193">
        <v>66.5</v>
      </c>
      <c r="G536" s="193">
        <v>2.8</v>
      </c>
      <c r="H536" s="193">
        <v>277</v>
      </c>
    </row>
    <row r="537" spans="1:8" x14ac:dyDescent="0.25">
      <c r="A537" s="429"/>
      <c r="B537" s="192">
        <v>43852.666666666664</v>
      </c>
      <c r="C537" s="193">
        <v>488.3</v>
      </c>
      <c r="D537" s="193">
        <v>0</v>
      </c>
      <c r="E537" s="193">
        <v>7.5</v>
      </c>
      <c r="F537" s="193">
        <v>84.2</v>
      </c>
      <c r="G537" s="193">
        <v>2.2999999999999998</v>
      </c>
      <c r="H537" s="193">
        <v>302.10000000000002</v>
      </c>
    </row>
    <row r="538" spans="1:8" x14ac:dyDescent="0.25">
      <c r="A538" s="429"/>
      <c r="B538" s="192">
        <v>43852.708333333336</v>
      </c>
      <c r="C538" s="193">
        <v>488.6</v>
      </c>
      <c r="D538" s="193">
        <v>0</v>
      </c>
      <c r="E538" s="193">
        <v>8.3000000000000007</v>
      </c>
      <c r="F538" s="193">
        <v>85.3</v>
      </c>
      <c r="G538" s="193">
        <v>1.6</v>
      </c>
      <c r="H538" s="193">
        <v>285.89999999999998</v>
      </c>
    </row>
    <row r="539" spans="1:8" x14ac:dyDescent="0.25">
      <c r="A539" s="429"/>
      <c r="B539" s="192">
        <v>43852.75</v>
      </c>
      <c r="C539" s="193">
        <v>488.8</v>
      </c>
      <c r="D539" s="193">
        <v>0</v>
      </c>
      <c r="E539" s="193">
        <v>9.5</v>
      </c>
      <c r="F539" s="193">
        <v>73.400000000000006</v>
      </c>
      <c r="G539" s="193">
        <v>2.4</v>
      </c>
      <c r="H539" s="193">
        <v>49.8</v>
      </c>
    </row>
    <row r="540" spans="1:8" x14ac:dyDescent="0.25">
      <c r="A540" s="429"/>
      <c r="B540" s="192">
        <v>43852.791666666664</v>
      </c>
      <c r="C540" s="193">
        <v>489.1</v>
      </c>
      <c r="D540" s="193">
        <v>0</v>
      </c>
      <c r="E540" s="193">
        <v>9.1</v>
      </c>
      <c r="F540" s="193">
        <v>80.2</v>
      </c>
      <c r="G540" s="193">
        <v>0.9</v>
      </c>
      <c r="H540" s="193">
        <v>270.10000000000002</v>
      </c>
    </row>
    <row r="541" spans="1:8" x14ac:dyDescent="0.25">
      <c r="A541" s="429"/>
      <c r="B541" s="192">
        <v>43852.833333333336</v>
      </c>
      <c r="C541" s="193">
        <v>489.6</v>
      </c>
      <c r="D541" s="193">
        <v>0</v>
      </c>
      <c r="E541" s="193">
        <v>9.1</v>
      </c>
      <c r="F541" s="193">
        <v>82.3</v>
      </c>
      <c r="G541" s="193">
        <v>0.3</v>
      </c>
      <c r="H541" s="193">
        <v>260.3</v>
      </c>
    </row>
    <row r="542" spans="1:8" x14ac:dyDescent="0.25">
      <c r="A542" s="429"/>
      <c r="B542" s="192">
        <v>43852.875</v>
      </c>
      <c r="C542" s="193">
        <v>490.1</v>
      </c>
      <c r="D542" s="193">
        <v>0</v>
      </c>
      <c r="E542" s="193">
        <v>9.1</v>
      </c>
      <c r="F542" s="193">
        <v>83.8</v>
      </c>
      <c r="G542" s="193">
        <v>0.5</v>
      </c>
      <c r="H542" s="193">
        <v>276.5</v>
      </c>
    </row>
    <row r="543" spans="1:8" x14ac:dyDescent="0.25">
      <c r="A543" s="429"/>
      <c r="B543" s="192">
        <v>43852.916666666664</v>
      </c>
      <c r="C543" s="193">
        <v>490.4</v>
      </c>
      <c r="D543" s="193">
        <v>0</v>
      </c>
      <c r="E543" s="193">
        <v>8.6999999999999993</v>
      </c>
      <c r="F543" s="193">
        <v>84.1</v>
      </c>
      <c r="G543" s="193">
        <v>0.8</v>
      </c>
      <c r="H543" s="193">
        <v>274.10000000000002</v>
      </c>
    </row>
    <row r="544" spans="1:8" x14ac:dyDescent="0.25">
      <c r="A544" s="429"/>
      <c r="B544" s="192">
        <v>43852.958333333336</v>
      </c>
      <c r="C544" s="193">
        <v>490.5</v>
      </c>
      <c r="D544" s="193">
        <v>0</v>
      </c>
      <c r="E544" s="193">
        <v>9.1999999999999993</v>
      </c>
      <c r="F544" s="193">
        <v>78.2</v>
      </c>
      <c r="G544" s="193">
        <v>0.7</v>
      </c>
      <c r="H544" s="193">
        <v>106.8</v>
      </c>
    </row>
    <row r="545" spans="1:8" x14ac:dyDescent="0.25">
      <c r="A545" s="429"/>
      <c r="B545" s="192">
        <v>43853</v>
      </c>
      <c r="C545" s="193">
        <v>490.2</v>
      </c>
      <c r="D545" s="193">
        <v>0</v>
      </c>
      <c r="E545" s="193">
        <v>9</v>
      </c>
      <c r="F545" s="193">
        <v>80.099999999999994</v>
      </c>
      <c r="G545" s="193">
        <v>0.7</v>
      </c>
      <c r="H545" s="193">
        <v>281.89999999999998</v>
      </c>
    </row>
    <row r="546" spans="1:8" x14ac:dyDescent="0.25">
      <c r="A546" s="429"/>
      <c r="B546" s="192">
        <v>43853.041666666664</v>
      </c>
      <c r="C546" s="193">
        <v>489.8</v>
      </c>
      <c r="D546" s="193">
        <v>0</v>
      </c>
      <c r="E546" s="193">
        <v>8.6</v>
      </c>
      <c r="F546" s="193">
        <v>82.7</v>
      </c>
      <c r="G546" s="193">
        <v>0.4</v>
      </c>
      <c r="H546" s="193">
        <v>297.5</v>
      </c>
    </row>
    <row r="547" spans="1:8" x14ac:dyDescent="0.25">
      <c r="A547" s="429"/>
      <c r="B547" s="192">
        <v>43853.083333333336</v>
      </c>
      <c r="C547" s="193">
        <v>489.6</v>
      </c>
      <c r="D547" s="193">
        <v>0</v>
      </c>
      <c r="E547" s="193">
        <v>8</v>
      </c>
      <c r="F547" s="193">
        <v>85.5</v>
      </c>
      <c r="G547" s="193">
        <v>0.7</v>
      </c>
      <c r="H547" s="193">
        <v>287.10000000000002</v>
      </c>
    </row>
    <row r="548" spans="1:8" x14ac:dyDescent="0.25">
      <c r="A548" s="429"/>
      <c r="B548" s="192">
        <v>43853.125</v>
      </c>
      <c r="C548" s="193">
        <v>489.4</v>
      </c>
      <c r="D548" s="193">
        <v>0</v>
      </c>
      <c r="E548" s="193">
        <v>7.9</v>
      </c>
      <c r="F548" s="193">
        <v>81.5</v>
      </c>
      <c r="G548" s="193">
        <v>0.5</v>
      </c>
      <c r="H548" s="193">
        <v>2.7</v>
      </c>
    </row>
    <row r="549" spans="1:8" x14ac:dyDescent="0.25">
      <c r="A549" s="429"/>
      <c r="B549" s="192">
        <v>43853.166666666664</v>
      </c>
      <c r="C549" s="193">
        <v>489.5</v>
      </c>
      <c r="D549" s="193">
        <v>0</v>
      </c>
      <c r="E549" s="193">
        <v>7.7</v>
      </c>
      <c r="F549" s="193">
        <v>84.6</v>
      </c>
      <c r="G549" s="193">
        <v>0.9</v>
      </c>
      <c r="H549" s="193">
        <v>286.39999999999998</v>
      </c>
    </row>
    <row r="550" spans="1:8" x14ac:dyDescent="0.25">
      <c r="A550" s="429"/>
      <c r="B550" s="192">
        <v>43853.208333333336</v>
      </c>
      <c r="C550" s="193">
        <v>489.8</v>
      </c>
      <c r="D550" s="193">
        <v>0</v>
      </c>
      <c r="E550" s="193">
        <v>7.7</v>
      </c>
      <c r="F550" s="193">
        <v>85.9</v>
      </c>
      <c r="G550" s="193">
        <v>0.6</v>
      </c>
      <c r="H550" s="193">
        <v>272.2</v>
      </c>
    </row>
    <row r="551" spans="1:8" x14ac:dyDescent="0.25">
      <c r="A551" s="429"/>
      <c r="B551" s="192">
        <v>43853.25</v>
      </c>
      <c r="C551" s="193">
        <v>490.1</v>
      </c>
      <c r="D551" s="193">
        <v>0</v>
      </c>
      <c r="E551" s="193">
        <v>7.8</v>
      </c>
      <c r="F551" s="193">
        <v>86.7</v>
      </c>
      <c r="G551" s="193">
        <v>0.5</v>
      </c>
      <c r="H551" s="193">
        <v>269.3</v>
      </c>
    </row>
    <row r="552" spans="1:8" x14ac:dyDescent="0.25">
      <c r="A552" s="429"/>
      <c r="B552" s="192">
        <v>43853.291666666664</v>
      </c>
      <c r="C552" s="193">
        <v>490.4</v>
      </c>
      <c r="D552" s="193">
        <v>0</v>
      </c>
      <c r="E552" s="193">
        <v>9.1999999999999993</v>
      </c>
      <c r="F552" s="193">
        <v>79.5</v>
      </c>
      <c r="G552" s="193">
        <v>0.7</v>
      </c>
      <c r="H552" s="193">
        <v>145.69999999999999</v>
      </c>
    </row>
    <row r="553" spans="1:8" x14ac:dyDescent="0.25">
      <c r="A553" s="429"/>
      <c r="B553" s="192">
        <v>43853.333333333336</v>
      </c>
      <c r="C553" s="193">
        <v>490.6</v>
      </c>
      <c r="D553" s="193">
        <v>0</v>
      </c>
      <c r="E553" s="193">
        <v>11.5</v>
      </c>
      <c r="F553" s="193">
        <v>64.7</v>
      </c>
      <c r="G553" s="193">
        <v>0.8</v>
      </c>
      <c r="H553" s="193">
        <v>142.19999999999999</v>
      </c>
    </row>
    <row r="554" spans="1:8" x14ac:dyDescent="0.25">
      <c r="A554" s="429"/>
      <c r="B554" s="192">
        <v>43853.375</v>
      </c>
      <c r="C554" s="193">
        <v>490.6</v>
      </c>
      <c r="D554" s="193">
        <v>0</v>
      </c>
      <c r="E554" s="193">
        <v>12.3</v>
      </c>
      <c r="F554" s="193">
        <v>60.7</v>
      </c>
      <c r="G554" s="193">
        <v>0.9</v>
      </c>
      <c r="H554" s="193">
        <v>97.8</v>
      </c>
    </row>
    <row r="555" spans="1:8" x14ac:dyDescent="0.25">
      <c r="A555" s="429"/>
      <c r="B555" s="192">
        <v>43853.416666666664</v>
      </c>
      <c r="C555" s="193">
        <v>490.3</v>
      </c>
      <c r="D555" s="193">
        <v>0</v>
      </c>
      <c r="E555" s="193">
        <v>14.5</v>
      </c>
      <c r="F555" s="193">
        <v>53.1</v>
      </c>
      <c r="G555" s="193">
        <v>1.3</v>
      </c>
      <c r="H555" s="193">
        <v>109.4</v>
      </c>
    </row>
    <row r="556" spans="1:8" x14ac:dyDescent="0.25">
      <c r="A556" s="429"/>
      <c r="B556" s="192">
        <v>43853.458333333336</v>
      </c>
      <c r="C556" s="193">
        <v>489.8</v>
      </c>
      <c r="D556" s="193">
        <v>0</v>
      </c>
      <c r="E556" s="193">
        <v>14.8</v>
      </c>
      <c r="F556" s="193">
        <v>47.7</v>
      </c>
      <c r="G556" s="193">
        <v>2</v>
      </c>
      <c r="H556" s="193">
        <v>127.2</v>
      </c>
    </row>
    <row r="557" spans="1:8" x14ac:dyDescent="0.25">
      <c r="A557" s="429"/>
      <c r="B557" s="192">
        <v>43853.5</v>
      </c>
      <c r="C557" s="193">
        <v>489.4</v>
      </c>
      <c r="D557" s="193">
        <v>0</v>
      </c>
      <c r="E557" s="193">
        <v>15.9</v>
      </c>
      <c r="F557" s="193">
        <v>46.5</v>
      </c>
      <c r="G557" s="193">
        <v>1.9</v>
      </c>
      <c r="H557" s="193">
        <v>32.200000000000003</v>
      </c>
    </row>
    <row r="558" spans="1:8" x14ac:dyDescent="0.25">
      <c r="A558" s="429"/>
      <c r="B558" s="192">
        <v>43853.541666666664</v>
      </c>
      <c r="C558" s="193">
        <v>488.7</v>
      </c>
      <c r="D558" s="193">
        <v>0</v>
      </c>
      <c r="E558" s="193">
        <v>17.3</v>
      </c>
      <c r="F558" s="193">
        <v>43.9</v>
      </c>
      <c r="G558" s="193">
        <v>2</v>
      </c>
      <c r="H558" s="193">
        <v>49.3</v>
      </c>
    </row>
    <row r="559" spans="1:8" x14ac:dyDescent="0.25">
      <c r="A559" s="429"/>
      <c r="B559" s="192">
        <v>43853.583333333336</v>
      </c>
      <c r="C559" s="193">
        <v>487.9</v>
      </c>
      <c r="D559" s="193">
        <v>0</v>
      </c>
      <c r="E559" s="193">
        <v>17.5</v>
      </c>
      <c r="F559" s="193">
        <v>45.5</v>
      </c>
      <c r="G559" s="193">
        <v>2.2999999999999998</v>
      </c>
      <c r="H559" s="193">
        <v>69.099999999999994</v>
      </c>
    </row>
    <row r="560" spans="1:8" x14ac:dyDescent="0.25">
      <c r="A560" s="429"/>
      <c r="B560" s="192">
        <v>43853.625</v>
      </c>
      <c r="C560" s="193">
        <v>487.6</v>
      </c>
      <c r="D560" s="193">
        <v>0</v>
      </c>
      <c r="E560" s="193">
        <v>16.2</v>
      </c>
      <c r="F560" s="193">
        <v>51.2</v>
      </c>
      <c r="G560" s="193">
        <v>2.2000000000000002</v>
      </c>
      <c r="H560" s="193">
        <v>68.099999999999994</v>
      </c>
    </row>
    <row r="561" spans="1:8" x14ac:dyDescent="0.25">
      <c r="A561" s="429"/>
      <c r="B561" s="192">
        <v>43853.666666666664</v>
      </c>
      <c r="C561" s="193">
        <v>488.2</v>
      </c>
      <c r="D561" s="193">
        <v>0</v>
      </c>
      <c r="E561" s="193">
        <v>13.6</v>
      </c>
      <c r="F561" s="193">
        <v>59.7</v>
      </c>
      <c r="G561" s="193">
        <v>1.8</v>
      </c>
      <c r="H561" s="193">
        <v>43.4</v>
      </c>
    </row>
    <row r="562" spans="1:8" x14ac:dyDescent="0.25">
      <c r="A562" s="429"/>
      <c r="B562" s="192">
        <v>43853.708333333336</v>
      </c>
      <c r="C562" s="193">
        <v>489.1</v>
      </c>
      <c r="D562" s="193">
        <v>0</v>
      </c>
      <c r="E562" s="193">
        <v>10.6</v>
      </c>
      <c r="F562" s="193">
        <v>69.3</v>
      </c>
      <c r="G562" s="193">
        <v>0.9</v>
      </c>
      <c r="H562" s="193">
        <v>203.6</v>
      </c>
    </row>
    <row r="563" spans="1:8" x14ac:dyDescent="0.25">
      <c r="A563" s="429"/>
      <c r="B563" s="192">
        <v>43853.75</v>
      </c>
      <c r="C563" s="193">
        <v>489.3</v>
      </c>
      <c r="D563" s="193">
        <v>0</v>
      </c>
      <c r="E563" s="193">
        <v>10.5</v>
      </c>
      <c r="F563" s="193">
        <v>65</v>
      </c>
      <c r="G563" s="193">
        <v>0.8</v>
      </c>
      <c r="H563" s="193">
        <v>227.2</v>
      </c>
    </row>
    <row r="564" spans="1:8" x14ac:dyDescent="0.25">
      <c r="A564" s="429"/>
      <c r="B564" s="192">
        <v>43853.791666666664</v>
      </c>
      <c r="C564" s="193">
        <v>489.4</v>
      </c>
      <c r="D564" s="193">
        <v>0</v>
      </c>
      <c r="E564" s="193">
        <v>10.8</v>
      </c>
      <c r="F564" s="193">
        <v>62.7</v>
      </c>
      <c r="G564" s="193">
        <v>1.3</v>
      </c>
      <c r="H564" s="193">
        <v>316.10000000000002</v>
      </c>
    </row>
    <row r="565" spans="1:8" x14ac:dyDescent="0.25">
      <c r="A565" s="429"/>
      <c r="B565" s="192">
        <v>43853.833333333336</v>
      </c>
      <c r="C565" s="193">
        <v>489.9</v>
      </c>
      <c r="D565" s="193">
        <v>0</v>
      </c>
      <c r="E565" s="193">
        <v>10.3</v>
      </c>
      <c r="F565" s="193">
        <v>67.5</v>
      </c>
      <c r="G565" s="193">
        <v>0.6</v>
      </c>
      <c r="H565" s="193">
        <v>292.2</v>
      </c>
    </row>
    <row r="566" spans="1:8" x14ac:dyDescent="0.25">
      <c r="A566" s="429"/>
      <c r="B566" s="192">
        <v>43853.875</v>
      </c>
      <c r="C566" s="193">
        <v>490.4</v>
      </c>
      <c r="D566" s="193">
        <v>0</v>
      </c>
      <c r="E566" s="193">
        <v>9.3000000000000007</v>
      </c>
      <c r="F566" s="193">
        <v>74.7</v>
      </c>
      <c r="G566" s="193">
        <v>1.6</v>
      </c>
      <c r="H566" s="193">
        <v>262.8</v>
      </c>
    </row>
    <row r="567" spans="1:8" x14ac:dyDescent="0.25">
      <c r="A567" s="429"/>
      <c r="B567" s="192">
        <v>43853.916666666664</v>
      </c>
      <c r="C567" s="193">
        <v>490.6</v>
      </c>
      <c r="D567" s="193">
        <v>0</v>
      </c>
      <c r="E567" s="193">
        <v>9</v>
      </c>
      <c r="F567" s="193">
        <v>75.099999999999994</v>
      </c>
      <c r="G567" s="193">
        <v>0.8</v>
      </c>
      <c r="H567" s="193">
        <v>264.39999999999998</v>
      </c>
    </row>
    <row r="568" spans="1:8" x14ac:dyDescent="0.25">
      <c r="A568" s="429"/>
      <c r="B568" s="192">
        <v>43853.958333333336</v>
      </c>
      <c r="C568" s="193">
        <v>490.7</v>
      </c>
      <c r="D568" s="193">
        <v>0</v>
      </c>
      <c r="E568" s="193">
        <v>8.5</v>
      </c>
      <c r="F568" s="193">
        <v>77.400000000000006</v>
      </c>
      <c r="G568" s="193">
        <v>1.2</v>
      </c>
      <c r="H568" s="193">
        <v>267.5</v>
      </c>
    </row>
    <row r="569" spans="1:8" x14ac:dyDescent="0.25">
      <c r="A569" s="429"/>
      <c r="B569" s="192">
        <v>43854</v>
      </c>
      <c r="C569" s="193">
        <v>490.5</v>
      </c>
      <c r="D569" s="193">
        <v>0</v>
      </c>
      <c r="E569" s="193">
        <v>8.1999999999999993</v>
      </c>
      <c r="F569" s="193">
        <v>78.3</v>
      </c>
      <c r="G569" s="193">
        <v>1.6</v>
      </c>
      <c r="H569" s="193">
        <v>267.8</v>
      </c>
    </row>
    <row r="570" spans="1:8" x14ac:dyDescent="0.25">
      <c r="A570" s="429"/>
      <c r="B570" s="192">
        <v>43854.041666666664</v>
      </c>
      <c r="C570" s="193">
        <v>490.2</v>
      </c>
      <c r="D570" s="193">
        <v>0</v>
      </c>
      <c r="E570" s="193">
        <v>8.1999999999999993</v>
      </c>
      <c r="F570" s="193">
        <v>78.2</v>
      </c>
      <c r="G570" s="193">
        <v>1.3</v>
      </c>
      <c r="H570" s="193">
        <v>268.5</v>
      </c>
    </row>
    <row r="571" spans="1:8" x14ac:dyDescent="0.25">
      <c r="A571" s="429"/>
      <c r="B571" s="192">
        <v>43854.083333333336</v>
      </c>
      <c r="C571" s="193">
        <v>489.9</v>
      </c>
      <c r="D571" s="193">
        <v>0</v>
      </c>
      <c r="E571" s="193">
        <v>8.4</v>
      </c>
      <c r="F571" s="193">
        <v>77.400000000000006</v>
      </c>
      <c r="G571" s="193">
        <v>1.1000000000000001</v>
      </c>
      <c r="H571" s="193">
        <v>321</v>
      </c>
    </row>
    <row r="572" spans="1:8" x14ac:dyDescent="0.25">
      <c r="A572" s="429"/>
      <c r="B572" s="192">
        <v>43854.125</v>
      </c>
      <c r="C572" s="193">
        <v>489.7</v>
      </c>
      <c r="D572" s="193">
        <v>0</v>
      </c>
      <c r="E572" s="193">
        <v>8.4</v>
      </c>
      <c r="F572" s="193">
        <v>76.2</v>
      </c>
      <c r="G572" s="193">
        <v>1</v>
      </c>
      <c r="H572" s="193">
        <v>359.5</v>
      </c>
    </row>
    <row r="573" spans="1:8" x14ac:dyDescent="0.25">
      <c r="A573" s="429"/>
      <c r="B573" s="192">
        <v>43854.166666666664</v>
      </c>
      <c r="C573" s="193">
        <v>489.8</v>
      </c>
      <c r="D573" s="193">
        <v>0</v>
      </c>
      <c r="E573" s="193">
        <v>8.1999999999999993</v>
      </c>
      <c r="F573" s="193">
        <v>78</v>
      </c>
      <c r="G573" s="193">
        <v>0.8</v>
      </c>
      <c r="H573" s="193">
        <v>316.8</v>
      </c>
    </row>
    <row r="574" spans="1:8" x14ac:dyDescent="0.25">
      <c r="A574" s="429"/>
      <c r="B574" s="192">
        <v>43854.208333333336</v>
      </c>
      <c r="C574" s="193">
        <v>490.1</v>
      </c>
      <c r="D574" s="193">
        <v>0</v>
      </c>
      <c r="E574" s="193">
        <v>7.9</v>
      </c>
      <c r="F574" s="193">
        <v>79.7</v>
      </c>
      <c r="G574" s="193">
        <v>1.1000000000000001</v>
      </c>
      <c r="H574" s="193">
        <v>290.3</v>
      </c>
    </row>
    <row r="575" spans="1:8" x14ac:dyDescent="0.25">
      <c r="A575" s="429"/>
      <c r="B575" s="192">
        <v>43854.25</v>
      </c>
      <c r="C575" s="193">
        <v>490.7</v>
      </c>
      <c r="D575" s="193">
        <v>0</v>
      </c>
      <c r="E575" s="193">
        <v>8.1999999999999993</v>
      </c>
      <c r="F575" s="193">
        <v>78</v>
      </c>
      <c r="G575" s="193">
        <v>1.2</v>
      </c>
      <c r="H575" s="193">
        <v>279.2</v>
      </c>
    </row>
    <row r="576" spans="1:8" x14ac:dyDescent="0.25">
      <c r="A576" s="429"/>
      <c r="B576" s="192">
        <v>43854.291666666664</v>
      </c>
      <c r="C576" s="193">
        <v>491</v>
      </c>
      <c r="D576" s="193">
        <v>0</v>
      </c>
      <c r="E576" s="193">
        <v>9.1</v>
      </c>
      <c r="F576" s="193">
        <v>72.099999999999994</v>
      </c>
      <c r="G576" s="193">
        <v>0.6</v>
      </c>
      <c r="H576" s="193">
        <v>266.10000000000002</v>
      </c>
    </row>
    <row r="577" spans="1:8" x14ac:dyDescent="0.25">
      <c r="A577" s="429"/>
      <c r="B577" s="192">
        <v>43854.333333333336</v>
      </c>
      <c r="C577" s="193">
        <v>491.2</v>
      </c>
      <c r="D577" s="193">
        <v>0</v>
      </c>
      <c r="E577" s="193">
        <v>10.7</v>
      </c>
      <c r="F577" s="193">
        <v>63.3</v>
      </c>
      <c r="G577" s="193">
        <v>0.3</v>
      </c>
      <c r="H577" s="193">
        <v>252.5</v>
      </c>
    </row>
    <row r="578" spans="1:8" x14ac:dyDescent="0.25">
      <c r="A578" s="429"/>
      <c r="B578" s="192">
        <v>43854.375</v>
      </c>
      <c r="C578" s="193">
        <v>491.1</v>
      </c>
      <c r="D578" s="193">
        <v>0</v>
      </c>
      <c r="E578" s="193">
        <v>12.1</v>
      </c>
      <c r="F578" s="193">
        <v>59.5</v>
      </c>
      <c r="G578" s="193">
        <v>0.8</v>
      </c>
      <c r="H578" s="193">
        <v>268.89999999999998</v>
      </c>
    </row>
    <row r="579" spans="1:8" x14ac:dyDescent="0.25">
      <c r="A579" s="429"/>
      <c r="B579" s="192">
        <v>43854.416666666664</v>
      </c>
      <c r="C579" s="194">
        <v>490.8</v>
      </c>
      <c r="D579" s="193">
        <v>0</v>
      </c>
      <c r="E579" s="193">
        <v>14.3</v>
      </c>
      <c r="F579" s="193">
        <v>51.4</v>
      </c>
      <c r="G579" s="193">
        <v>1.1000000000000001</v>
      </c>
      <c r="H579" s="193">
        <v>123.6</v>
      </c>
    </row>
    <row r="580" spans="1:8" x14ac:dyDescent="0.25">
      <c r="A580" s="429"/>
      <c r="B580" s="192">
        <v>43854.458333333336</v>
      </c>
      <c r="C580" s="193">
        <v>490.4</v>
      </c>
      <c r="D580" s="193">
        <v>0</v>
      </c>
      <c r="E580" s="193">
        <v>14.7</v>
      </c>
      <c r="F580" s="193">
        <v>50.4</v>
      </c>
      <c r="G580" s="193">
        <v>2.1</v>
      </c>
      <c r="H580" s="193">
        <v>121.3</v>
      </c>
    </row>
    <row r="581" spans="1:8" x14ac:dyDescent="0.25">
      <c r="A581" s="429"/>
      <c r="B581" s="192">
        <v>43854.5</v>
      </c>
      <c r="C581" s="193">
        <v>490</v>
      </c>
      <c r="D581" s="193">
        <v>0</v>
      </c>
      <c r="E581" s="193">
        <v>15.4</v>
      </c>
      <c r="F581" s="193">
        <v>48.6</v>
      </c>
      <c r="G581" s="193">
        <v>2</v>
      </c>
      <c r="H581" s="193">
        <v>95.5</v>
      </c>
    </row>
    <row r="582" spans="1:8" x14ac:dyDescent="0.25">
      <c r="A582" s="429"/>
      <c r="B582" s="192">
        <v>43854.541666666664</v>
      </c>
      <c r="C582" s="193">
        <v>489.5</v>
      </c>
      <c r="D582" s="193">
        <v>0</v>
      </c>
      <c r="E582" s="193">
        <v>16.2</v>
      </c>
      <c r="F582" s="193">
        <v>46.3</v>
      </c>
      <c r="G582" s="193">
        <v>2.2999999999999998</v>
      </c>
      <c r="H582" s="193">
        <v>91.9</v>
      </c>
    </row>
    <row r="583" spans="1:8" x14ac:dyDescent="0.25">
      <c r="A583" s="429"/>
      <c r="B583" s="192">
        <v>43854.583333333336</v>
      </c>
      <c r="C583" s="193">
        <v>488.9</v>
      </c>
      <c r="D583" s="193">
        <v>0</v>
      </c>
      <c r="E583" s="193">
        <v>16.899999999999999</v>
      </c>
      <c r="F583" s="193">
        <v>44</v>
      </c>
      <c r="G583" s="193">
        <v>2.5</v>
      </c>
      <c r="H583" s="193">
        <v>97.8</v>
      </c>
    </row>
    <row r="584" spans="1:8" x14ac:dyDescent="0.25">
      <c r="A584" s="429"/>
      <c r="B584" s="192">
        <v>43854.625</v>
      </c>
      <c r="C584" s="193">
        <v>488.4</v>
      </c>
      <c r="D584" s="193">
        <v>0</v>
      </c>
      <c r="E584" s="193">
        <v>17</v>
      </c>
      <c r="F584" s="193">
        <v>45.4</v>
      </c>
      <c r="G584" s="193">
        <v>2.2999999999999998</v>
      </c>
      <c r="H584" s="193">
        <v>96.6</v>
      </c>
    </row>
    <row r="585" spans="1:8" x14ac:dyDescent="0.25">
      <c r="A585" s="429"/>
      <c r="B585" s="192">
        <v>43854.666666666664</v>
      </c>
      <c r="C585" s="193">
        <v>488.5</v>
      </c>
      <c r="D585" s="193">
        <v>0</v>
      </c>
      <c r="E585" s="193">
        <v>16</v>
      </c>
      <c r="F585" s="193">
        <v>47.8</v>
      </c>
      <c r="G585" s="193">
        <v>2.2999999999999998</v>
      </c>
      <c r="H585" s="193">
        <v>66.3</v>
      </c>
    </row>
    <row r="586" spans="1:8" x14ac:dyDescent="0.25">
      <c r="A586" s="429"/>
      <c r="B586" s="192">
        <v>43854.708333333336</v>
      </c>
      <c r="C586" s="193">
        <v>489</v>
      </c>
      <c r="D586" s="193">
        <v>0</v>
      </c>
      <c r="E586" s="193">
        <v>13.6</v>
      </c>
      <c r="F586" s="193">
        <v>61.6</v>
      </c>
      <c r="G586" s="193">
        <v>1.9</v>
      </c>
      <c r="H586" s="193">
        <v>86.9</v>
      </c>
    </row>
    <row r="587" spans="1:8" x14ac:dyDescent="0.25">
      <c r="A587" s="429"/>
      <c r="B587" s="192">
        <v>43854.75</v>
      </c>
      <c r="C587" s="193">
        <v>489.6</v>
      </c>
      <c r="D587" s="193">
        <v>0</v>
      </c>
      <c r="E587" s="193">
        <v>11.6</v>
      </c>
      <c r="F587" s="193">
        <v>72</v>
      </c>
      <c r="G587" s="193">
        <v>1.6</v>
      </c>
      <c r="H587" s="193">
        <v>53.2</v>
      </c>
    </row>
    <row r="588" spans="1:8" x14ac:dyDescent="0.25">
      <c r="A588" s="429"/>
      <c r="B588" s="192">
        <v>43854.791666666664</v>
      </c>
      <c r="C588" s="193">
        <v>490.4</v>
      </c>
      <c r="D588" s="193">
        <v>0</v>
      </c>
      <c r="E588" s="193">
        <v>10.199999999999999</v>
      </c>
      <c r="F588" s="193">
        <v>84.1</v>
      </c>
      <c r="G588" s="193">
        <v>1.6</v>
      </c>
      <c r="H588" s="193">
        <v>205.7</v>
      </c>
    </row>
    <row r="589" spans="1:8" x14ac:dyDescent="0.25">
      <c r="A589" s="429"/>
      <c r="B589" s="192">
        <v>43854.833333333336</v>
      </c>
      <c r="C589" s="193">
        <v>491.2</v>
      </c>
      <c r="D589" s="193">
        <v>0</v>
      </c>
      <c r="E589" s="193">
        <v>9.1</v>
      </c>
      <c r="F589" s="193">
        <v>79</v>
      </c>
      <c r="G589" s="193">
        <v>1</v>
      </c>
      <c r="H589" s="193">
        <v>242</v>
      </c>
    </row>
    <row r="590" spans="1:8" x14ac:dyDescent="0.25">
      <c r="A590" s="429"/>
      <c r="B590" s="192">
        <v>43854.875</v>
      </c>
      <c r="C590" s="193">
        <v>491.7</v>
      </c>
      <c r="D590" s="193">
        <v>0</v>
      </c>
      <c r="E590" s="193">
        <v>7.8</v>
      </c>
      <c r="F590" s="193">
        <v>89.6</v>
      </c>
      <c r="G590" s="193">
        <v>0.5</v>
      </c>
      <c r="H590" s="193">
        <v>129.9</v>
      </c>
    </row>
    <row r="591" spans="1:8" x14ac:dyDescent="0.25">
      <c r="A591" s="429"/>
      <c r="B591" s="192">
        <v>43854.916666666664</v>
      </c>
      <c r="C591" s="193">
        <v>491.8</v>
      </c>
      <c r="D591" s="193">
        <v>0</v>
      </c>
      <c r="E591" s="193">
        <v>8.3000000000000007</v>
      </c>
      <c r="F591" s="193">
        <v>78.099999999999994</v>
      </c>
      <c r="G591" s="193">
        <v>0.7</v>
      </c>
      <c r="H591" s="193">
        <v>280.5</v>
      </c>
    </row>
    <row r="592" spans="1:8" x14ac:dyDescent="0.25">
      <c r="A592" s="429"/>
      <c r="B592" s="192">
        <v>43854.958333333336</v>
      </c>
      <c r="C592" s="193">
        <v>491.6</v>
      </c>
      <c r="D592" s="193">
        <v>0</v>
      </c>
      <c r="E592" s="193">
        <v>8.4</v>
      </c>
      <c r="F592" s="193">
        <v>78</v>
      </c>
      <c r="G592" s="193">
        <v>0.3</v>
      </c>
      <c r="H592" s="193">
        <v>302.89999999999998</v>
      </c>
    </row>
    <row r="593" spans="1:8" x14ac:dyDescent="0.25">
      <c r="A593" s="429"/>
      <c r="B593" s="192">
        <v>43855</v>
      </c>
      <c r="C593" s="193">
        <v>491.3</v>
      </c>
      <c r="D593" s="193">
        <v>0</v>
      </c>
      <c r="E593" s="193">
        <v>7.8</v>
      </c>
      <c r="F593" s="193">
        <v>89</v>
      </c>
      <c r="G593" s="193">
        <v>0.5</v>
      </c>
      <c r="H593" s="193">
        <v>357.8</v>
      </c>
    </row>
    <row r="594" spans="1:8" x14ac:dyDescent="0.25">
      <c r="A594" s="429"/>
      <c r="B594" s="192">
        <v>43855.041666666664</v>
      </c>
      <c r="C594" s="193">
        <v>491</v>
      </c>
      <c r="D594" s="193">
        <v>0</v>
      </c>
      <c r="E594" s="193">
        <v>7.2</v>
      </c>
      <c r="F594" s="193">
        <v>95.7</v>
      </c>
      <c r="G594" s="193">
        <v>0.9</v>
      </c>
      <c r="H594" s="193">
        <v>145.69999999999999</v>
      </c>
    </row>
    <row r="595" spans="1:8" x14ac:dyDescent="0.25">
      <c r="A595" s="429"/>
      <c r="B595" s="192">
        <v>43855.083333333336</v>
      </c>
      <c r="C595" s="193">
        <v>490.7</v>
      </c>
      <c r="D595" s="193">
        <v>0</v>
      </c>
      <c r="E595" s="193">
        <v>7.5</v>
      </c>
      <c r="F595" s="193">
        <v>91.4</v>
      </c>
      <c r="G595" s="193">
        <v>0.7</v>
      </c>
      <c r="H595" s="193">
        <v>277.8</v>
      </c>
    </row>
    <row r="596" spans="1:8" x14ac:dyDescent="0.25">
      <c r="A596" s="429"/>
      <c r="B596" s="192">
        <v>43855.125</v>
      </c>
      <c r="C596" s="193">
        <v>490.6</v>
      </c>
      <c r="D596" s="193">
        <v>0</v>
      </c>
      <c r="E596" s="193">
        <v>7.9</v>
      </c>
      <c r="F596" s="193">
        <v>86.5</v>
      </c>
      <c r="G596" s="193">
        <v>0.5</v>
      </c>
      <c r="H596" s="193">
        <v>276.8</v>
      </c>
    </row>
    <row r="597" spans="1:8" x14ac:dyDescent="0.25">
      <c r="A597" s="429"/>
      <c r="B597" s="192">
        <v>43855.166666666664</v>
      </c>
      <c r="C597" s="193">
        <v>490.6</v>
      </c>
      <c r="D597" s="193">
        <v>0</v>
      </c>
      <c r="E597" s="193">
        <v>7.8</v>
      </c>
      <c r="F597" s="193">
        <v>86.9</v>
      </c>
      <c r="G597" s="193">
        <v>0.3</v>
      </c>
      <c r="H597" s="193">
        <v>279.89999999999998</v>
      </c>
    </row>
    <row r="598" spans="1:8" x14ac:dyDescent="0.25">
      <c r="A598" s="429"/>
      <c r="B598" s="192">
        <v>43855.208333333336</v>
      </c>
      <c r="C598" s="193">
        <v>490.8</v>
      </c>
      <c r="D598" s="193">
        <v>0</v>
      </c>
      <c r="E598" s="193">
        <v>7.9</v>
      </c>
      <c r="F598" s="193">
        <v>87.9</v>
      </c>
      <c r="G598" s="193">
        <v>0.2</v>
      </c>
      <c r="H598" s="193">
        <v>328.8</v>
      </c>
    </row>
    <row r="599" spans="1:8" x14ac:dyDescent="0.25">
      <c r="A599" s="429"/>
      <c r="B599" s="192">
        <v>43855.25</v>
      </c>
      <c r="C599" s="193">
        <v>491.3</v>
      </c>
      <c r="D599" s="193">
        <v>0</v>
      </c>
      <c r="E599" s="193">
        <v>8.3000000000000007</v>
      </c>
      <c r="F599" s="193">
        <v>83.6</v>
      </c>
      <c r="G599" s="193">
        <v>0.5</v>
      </c>
      <c r="H599" s="193">
        <v>292.7</v>
      </c>
    </row>
    <row r="600" spans="1:8" x14ac:dyDescent="0.25">
      <c r="A600" s="429"/>
      <c r="B600" s="192">
        <v>43855.291666666664</v>
      </c>
      <c r="C600" s="193">
        <v>491.6</v>
      </c>
      <c r="D600" s="193">
        <v>0</v>
      </c>
      <c r="E600" s="193">
        <v>9.5</v>
      </c>
      <c r="F600" s="193">
        <v>76.8</v>
      </c>
      <c r="G600" s="193">
        <v>0.4</v>
      </c>
      <c r="H600" s="193">
        <v>155.6</v>
      </c>
    </row>
    <row r="601" spans="1:8" x14ac:dyDescent="0.25">
      <c r="A601" s="429"/>
      <c r="B601" s="192">
        <v>43855.333333333336</v>
      </c>
      <c r="C601" s="193">
        <v>491.8</v>
      </c>
      <c r="D601" s="193">
        <v>0</v>
      </c>
      <c r="E601" s="193">
        <v>10.6</v>
      </c>
      <c r="F601" s="193">
        <v>68.900000000000006</v>
      </c>
      <c r="G601" s="193">
        <v>1</v>
      </c>
      <c r="H601" s="193">
        <v>142.9</v>
      </c>
    </row>
    <row r="602" spans="1:8" x14ac:dyDescent="0.25">
      <c r="A602" s="429"/>
      <c r="B602" s="192">
        <v>43855.375</v>
      </c>
      <c r="C602" s="193">
        <v>491.9</v>
      </c>
      <c r="D602" s="193">
        <v>0</v>
      </c>
      <c r="E602" s="193">
        <v>12.3</v>
      </c>
      <c r="F602" s="193">
        <v>63.3</v>
      </c>
      <c r="G602" s="193">
        <v>0.6</v>
      </c>
      <c r="H602" s="193">
        <v>139.6</v>
      </c>
    </row>
    <row r="603" spans="1:8" x14ac:dyDescent="0.25">
      <c r="A603" s="429"/>
      <c r="B603" s="192">
        <v>43855.416666666664</v>
      </c>
      <c r="C603" s="193">
        <v>491.7</v>
      </c>
      <c r="D603" s="193">
        <v>0</v>
      </c>
      <c r="E603" s="193">
        <v>13.9</v>
      </c>
      <c r="F603" s="193">
        <v>56.9</v>
      </c>
      <c r="G603" s="193">
        <v>1.4</v>
      </c>
      <c r="H603" s="193">
        <v>161.9</v>
      </c>
    </row>
    <row r="604" spans="1:8" x14ac:dyDescent="0.25">
      <c r="A604" s="429"/>
      <c r="B604" s="192">
        <v>43855.458333333336</v>
      </c>
      <c r="C604" s="193">
        <v>491.3</v>
      </c>
      <c r="D604" s="193">
        <v>0</v>
      </c>
      <c r="E604" s="193">
        <v>15.4</v>
      </c>
      <c r="F604" s="193">
        <v>44.8</v>
      </c>
      <c r="G604" s="193">
        <v>3.1</v>
      </c>
      <c r="H604" s="193">
        <v>132</v>
      </c>
    </row>
    <row r="605" spans="1:8" x14ac:dyDescent="0.25">
      <c r="A605" s="429"/>
      <c r="B605" s="192">
        <v>43855.5</v>
      </c>
      <c r="C605" s="193">
        <v>491</v>
      </c>
      <c r="D605" s="193">
        <v>0</v>
      </c>
      <c r="E605" s="193">
        <v>16.899999999999999</v>
      </c>
      <c r="F605" s="193">
        <v>40.200000000000003</v>
      </c>
      <c r="G605" s="193">
        <v>1.9</v>
      </c>
      <c r="H605" s="193">
        <v>63.5</v>
      </c>
    </row>
    <row r="606" spans="1:8" x14ac:dyDescent="0.25">
      <c r="A606" s="429"/>
      <c r="B606" s="192">
        <v>43855.541666666664</v>
      </c>
      <c r="C606" s="193">
        <v>490.5</v>
      </c>
      <c r="D606" s="193">
        <v>0</v>
      </c>
      <c r="E606" s="193">
        <v>17</v>
      </c>
      <c r="F606" s="193">
        <v>38.1</v>
      </c>
      <c r="G606" s="193">
        <v>2.7</v>
      </c>
      <c r="H606" s="193">
        <v>36.1</v>
      </c>
    </row>
    <row r="607" spans="1:8" x14ac:dyDescent="0.25">
      <c r="A607" s="429"/>
      <c r="B607" s="192">
        <v>43855.583333333336</v>
      </c>
      <c r="C607" s="193">
        <v>490.1</v>
      </c>
      <c r="D607" s="193">
        <v>0</v>
      </c>
      <c r="E607" s="193">
        <v>16.5</v>
      </c>
      <c r="F607" s="193">
        <v>40.9</v>
      </c>
      <c r="G607" s="193">
        <v>2.8</v>
      </c>
      <c r="H607" s="193">
        <v>70.900000000000006</v>
      </c>
    </row>
    <row r="608" spans="1:8" x14ac:dyDescent="0.25">
      <c r="A608" s="429"/>
      <c r="B608" s="192">
        <v>43855.625</v>
      </c>
      <c r="C608" s="193">
        <v>489.8</v>
      </c>
      <c r="D608" s="193">
        <v>0</v>
      </c>
      <c r="E608" s="193">
        <v>15.4</v>
      </c>
      <c r="F608" s="193">
        <v>44</v>
      </c>
      <c r="G608" s="193">
        <v>2</v>
      </c>
      <c r="H608" s="193">
        <v>79.3</v>
      </c>
    </row>
    <row r="609" spans="1:8" x14ac:dyDescent="0.25">
      <c r="A609" s="429"/>
      <c r="B609" s="192">
        <v>43855.666666666664</v>
      </c>
      <c r="C609" s="193">
        <v>489.6</v>
      </c>
      <c r="D609" s="193">
        <v>0</v>
      </c>
      <c r="E609" s="193">
        <v>15.6</v>
      </c>
      <c r="F609" s="193">
        <v>45.2</v>
      </c>
      <c r="G609" s="193">
        <v>1.7</v>
      </c>
      <c r="H609" s="193">
        <v>36.700000000000003</v>
      </c>
    </row>
    <row r="610" spans="1:8" x14ac:dyDescent="0.25">
      <c r="A610" s="429"/>
      <c r="B610" s="192">
        <v>43855.708333333336</v>
      </c>
      <c r="C610" s="193">
        <v>489.8</v>
      </c>
      <c r="D610" s="193">
        <v>0</v>
      </c>
      <c r="E610" s="193">
        <v>13.7</v>
      </c>
      <c r="F610" s="193">
        <v>52</v>
      </c>
      <c r="G610" s="193">
        <v>1.6</v>
      </c>
      <c r="H610" s="193">
        <v>40.799999999999997</v>
      </c>
    </row>
    <row r="611" spans="1:8" x14ac:dyDescent="0.25">
      <c r="A611" s="429"/>
      <c r="B611" s="192">
        <v>43855.75</v>
      </c>
      <c r="C611" s="193">
        <v>490.1</v>
      </c>
      <c r="D611" s="193">
        <v>0</v>
      </c>
      <c r="E611" s="193">
        <v>12.8</v>
      </c>
      <c r="F611" s="193">
        <v>58.5</v>
      </c>
      <c r="G611" s="193">
        <v>1.2</v>
      </c>
      <c r="H611" s="193">
        <v>67.400000000000006</v>
      </c>
    </row>
    <row r="612" spans="1:8" x14ac:dyDescent="0.25">
      <c r="A612" s="429"/>
      <c r="B612" s="192">
        <v>43855.791666666664</v>
      </c>
      <c r="C612" s="193">
        <v>490.7</v>
      </c>
      <c r="D612" s="193">
        <v>0</v>
      </c>
      <c r="E612" s="193">
        <v>12.1</v>
      </c>
      <c r="F612" s="193">
        <v>63</v>
      </c>
      <c r="G612" s="193">
        <v>1.4</v>
      </c>
      <c r="H612" s="193">
        <v>79.5</v>
      </c>
    </row>
    <row r="613" spans="1:8" x14ac:dyDescent="0.25">
      <c r="A613" s="429"/>
      <c r="B613" s="192">
        <v>43855.833333333336</v>
      </c>
      <c r="C613" s="193">
        <v>491.1</v>
      </c>
      <c r="D613" s="193">
        <v>0</v>
      </c>
      <c r="E613" s="193">
        <v>11.2</v>
      </c>
      <c r="F613" s="193">
        <v>67.3</v>
      </c>
      <c r="G613" s="193">
        <v>2.2999999999999998</v>
      </c>
      <c r="H613" s="193">
        <v>74</v>
      </c>
    </row>
    <row r="614" spans="1:8" x14ac:dyDescent="0.25">
      <c r="A614" s="429"/>
      <c r="B614" s="192">
        <v>43855.875</v>
      </c>
      <c r="C614" s="193">
        <v>491.8</v>
      </c>
      <c r="D614" s="193">
        <v>0</v>
      </c>
      <c r="E614" s="193">
        <v>11.2</v>
      </c>
      <c r="F614" s="193">
        <v>67.8</v>
      </c>
      <c r="G614" s="193">
        <v>1.8</v>
      </c>
      <c r="H614" s="193">
        <v>87</v>
      </c>
    </row>
    <row r="615" spans="1:8" x14ac:dyDescent="0.25">
      <c r="A615" s="429"/>
      <c r="B615" s="192">
        <v>43855.916666666664</v>
      </c>
      <c r="C615" s="193">
        <v>492.1</v>
      </c>
      <c r="D615" s="193">
        <v>0</v>
      </c>
      <c r="E615" s="193">
        <v>10.5</v>
      </c>
      <c r="F615" s="193">
        <v>70.3</v>
      </c>
      <c r="G615" s="193">
        <v>1.2</v>
      </c>
      <c r="H615" s="193">
        <v>171</v>
      </c>
    </row>
    <row r="616" spans="1:8" x14ac:dyDescent="0.25">
      <c r="A616" s="429"/>
      <c r="B616" s="192">
        <v>43855.958333333336</v>
      </c>
      <c r="C616" s="193">
        <v>492.1</v>
      </c>
      <c r="D616" s="193">
        <v>0</v>
      </c>
      <c r="E616" s="193">
        <v>9.8000000000000007</v>
      </c>
      <c r="F616" s="193">
        <v>71.099999999999994</v>
      </c>
      <c r="G616" s="193">
        <v>0.9</v>
      </c>
      <c r="H616" s="193">
        <v>244.8</v>
      </c>
    </row>
    <row r="617" spans="1:8" x14ac:dyDescent="0.25">
      <c r="A617" s="429"/>
      <c r="B617" s="192">
        <v>43856</v>
      </c>
      <c r="C617" s="193">
        <v>491.7</v>
      </c>
      <c r="D617" s="193">
        <v>0</v>
      </c>
      <c r="E617" s="193">
        <v>9.5</v>
      </c>
      <c r="F617" s="193">
        <v>67.400000000000006</v>
      </c>
      <c r="G617" s="193">
        <v>1</v>
      </c>
      <c r="H617" s="193">
        <v>284.5</v>
      </c>
    </row>
    <row r="618" spans="1:8" x14ac:dyDescent="0.25">
      <c r="A618" s="429"/>
      <c r="B618" s="192">
        <v>43856.041666666664</v>
      </c>
      <c r="C618" s="193">
        <v>491.3</v>
      </c>
      <c r="D618" s="193">
        <v>0</v>
      </c>
      <c r="E618" s="193">
        <v>9.3000000000000007</v>
      </c>
      <c r="F618" s="193">
        <v>69</v>
      </c>
      <c r="G618" s="193">
        <v>0.9</v>
      </c>
      <c r="H618" s="193">
        <v>302.89999999999998</v>
      </c>
    </row>
    <row r="619" spans="1:8" x14ac:dyDescent="0.25">
      <c r="A619" s="429"/>
      <c r="B619" s="192">
        <v>43856.083333333336</v>
      </c>
      <c r="C619" s="193">
        <v>490.9</v>
      </c>
      <c r="D619" s="193">
        <v>0</v>
      </c>
      <c r="E619" s="193">
        <v>8.9</v>
      </c>
      <c r="F619" s="193">
        <v>70.900000000000006</v>
      </c>
      <c r="G619" s="193">
        <v>0.7</v>
      </c>
      <c r="H619" s="193">
        <v>284.39999999999998</v>
      </c>
    </row>
    <row r="620" spans="1:8" x14ac:dyDescent="0.25">
      <c r="A620" s="429"/>
      <c r="B620" s="192">
        <v>43856.125</v>
      </c>
      <c r="C620" s="193">
        <v>490.8</v>
      </c>
      <c r="D620" s="193">
        <v>0</v>
      </c>
      <c r="E620" s="193">
        <v>8.5</v>
      </c>
      <c r="F620" s="193">
        <v>73</v>
      </c>
      <c r="G620" s="193">
        <v>0.9</v>
      </c>
      <c r="H620" s="193">
        <v>303.5</v>
      </c>
    </row>
    <row r="621" spans="1:8" x14ac:dyDescent="0.25">
      <c r="A621" s="429"/>
      <c r="B621" s="192">
        <v>43856.166666666664</v>
      </c>
      <c r="C621" s="193">
        <v>490.7</v>
      </c>
      <c r="D621" s="193">
        <v>0</v>
      </c>
      <c r="E621" s="193">
        <v>8</v>
      </c>
      <c r="F621" s="193">
        <v>77</v>
      </c>
      <c r="G621" s="193">
        <v>0.9</v>
      </c>
      <c r="H621" s="193">
        <v>277.39999999999998</v>
      </c>
    </row>
    <row r="622" spans="1:8" x14ac:dyDescent="0.25">
      <c r="A622" s="429"/>
      <c r="B622" s="192">
        <v>43856.208333333336</v>
      </c>
      <c r="C622" s="193">
        <v>490.9</v>
      </c>
      <c r="D622" s="193">
        <v>0</v>
      </c>
      <c r="E622" s="193">
        <v>7.3</v>
      </c>
      <c r="F622" s="193">
        <v>81.599999999999994</v>
      </c>
      <c r="G622" s="193">
        <v>1.2</v>
      </c>
      <c r="H622" s="193">
        <v>272.2</v>
      </c>
    </row>
    <row r="623" spans="1:8" x14ac:dyDescent="0.25">
      <c r="A623" s="429"/>
      <c r="B623" s="192">
        <v>43856.25</v>
      </c>
      <c r="C623" s="193">
        <v>491.5</v>
      </c>
      <c r="D623" s="193">
        <v>0</v>
      </c>
      <c r="E623" s="193">
        <v>7</v>
      </c>
      <c r="F623" s="193">
        <v>83.9</v>
      </c>
      <c r="G623" s="193">
        <v>1.2</v>
      </c>
      <c r="H623" s="193">
        <v>269.5</v>
      </c>
    </row>
    <row r="624" spans="1:8" x14ac:dyDescent="0.25">
      <c r="A624" s="429"/>
      <c r="B624" s="192">
        <v>43856.291666666664</v>
      </c>
      <c r="C624" s="193">
        <v>492</v>
      </c>
      <c r="D624" s="193">
        <v>0</v>
      </c>
      <c r="E624" s="193">
        <v>8.4</v>
      </c>
      <c r="F624" s="193">
        <v>75.900000000000006</v>
      </c>
      <c r="G624" s="193">
        <v>0.8</v>
      </c>
      <c r="H624" s="193">
        <v>266.7</v>
      </c>
    </row>
    <row r="625" spans="1:8" x14ac:dyDescent="0.25">
      <c r="A625" s="429"/>
      <c r="B625" s="192">
        <v>43856.333333333336</v>
      </c>
      <c r="C625" s="193">
        <v>492.4</v>
      </c>
      <c r="D625" s="193">
        <v>0</v>
      </c>
      <c r="E625" s="193">
        <v>10.1</v>
      </c>
      <c r="F625" s="193">
        <v>68</v>
      </c>
      <c r="G625" s="193">
        <v>0.4</v>
      </c>
      <c r="H625" s="193">
        <v>165.7</v>
      </c>
    </row>
    <row r="626" spans="1:8" x14ac:dyDescent="0.25">
      <c r="A626" s="429"/>
      <c r="B626" s="192">
        <v>43856.375</v>
      </c>
      <c r="C626" s="193">
        <v>492.4</v>
      </c>
      <c r="D626" s="193">
        <v>0</v>
      </c>
      <c r="E626" s="193">
        <v>11.1</v>
      </c>
      <c r="F626" s="193">
        <v>64.5</v>
      </c>
      <c r="G626" s="193">
        <v>0.8</v>
      </c>
      <c r="H626" s="193">
        <v>147.5</v>
      </c>
    </row>
    <row r="627" spans="1:8" x14ac:dyDescent="0.25">
      <c r="A627" s="429"/>
      <c r="B627" s="192">
        <v>43856.416666666664</v>
      </c>
      <c r="C627" s="193">
        <v>492.2</v>
      </c>
      <c r="D627" s="193">
        <v>0</v>
      </c>
      <c r="E627" s="193">
        <v>12.7</v>
      </c>
      <c r="F627" s="193">
        <v>56.6</v>
      </c>
      <c r="G627" s="193">
        <v>1.2</v>
      </c>
      <c r="H627" s="193">
        <v>174.1</v>
      </c>
    </row>
    <row r="628" spans="1:8" x14ac:dyDescent="0.25">
      <c r="A628" s="429"/>
      <c r="B628" s="192">
        <v>43856.458333333336</v>
      </c>
      <c r="C628" s="193">
        <v>491.7</v>
      </c>
      <c r="D628" s="193">
        <v>0</v>
      </c>
      <c r="E628" s="193">
        <v>14.3</v>
      </c>
      <c r="F628" s="193">
        <v>50</v>
      </c>
      <c r="G628" s="193">
        <v>0.9</v>
      </c>
      <c r="H628" s="193">
        <v>198.4</v>
      </c>
    </row>
    <row r="629" spans="1:8" x14ac:dyDescent="0.25">
      <c r="A629" s="429"/>
      <c r="B629" s="192">
        <v>43856.5</v>
      </c>
      <c r="C629" s="193">
        <v>491.6</v>
      </c>
      <c r="D629" s="193">
        <v>0</v>
      </c>
      <c r="E629" s="193">
        <v>13.2</v>
      </c>
      <c r="F629" s="193">
        <v>50</v>
      </c>
      <c r="G629" s="193">
        <v>2.4</v>
      </c>
      <c r="H629" s="193">
        <v>190.6</v>
      </c>
    </row>
    <row r="630" spans="1:8" x14ac:dyDescent="0.25">
      <c r="A630" s="429"/>
      <c r="B630" s="192">
        <v>43856.541666666664</v>
      </c>
      <c r="C630" s="193">
        <v>491.6</v>
      </c>
      <c r="D630" s="193">
        <v>0</v>
      </c>
      <c r="E630" s="193">
        <v>12.9</v>
      </c>
      <c r="F630" s="193">
        <v>50.6</v>
      </c>
      <c r="G630" s="193">
        <v>1.4</v>
      </c>
      <c r="H630" s="193">
        <v>244.7</v>
      </c>
    </row>
    <row r="631" spans="1:8" x14ac:dyDescent="0.25">
      <c r="A631" s="429"/>
      <c r="B631" s="192">
        <v>43856.583333333336</v>
      </c>
      <c r="C631" s="193">
        <v>491.3</v>
      </c>
      <c r="D631" s="193">
        <v>0</v>
      </c>
      <c r="E631" s="193">
        <v>12.9</v>
      </c>
      <c r="F631" s="193">
        <v>54.1</v>
      </c>
      <c r="G631" s="193">
        <v>2.7</v>
      </c>
      <c r="H631" s="193">
        <v>210.1</v>
      </c>
    </row>
    <row r="632" spans="1:8" x14ac:dyDescent="0.25">
      <c r="A632" s="429"/>
      <c r="B632" s="192">
        <v>43856.625</v>
      </c>
      <c r="C632" s="193">
        <v>491.5</v>
      </c>
      <c r="D632" s="193">
        <v>0</v>
      </c>
      <c r="E632" s="193">
        <v>10</v>
      </c>
      <c r="F632" s="193">
        <v>67.400000000000006</v>
      </c>
      <c r="G632" s="193">
        <v>2.6</v>
      </c>
      <c r="H632" s="193">
        <v>188.2</v>
      </c>
    </row>
    <row r="633" spans="1:8" x14ac:dyDescent="0.25">
      <c r="A633" s="429"/>
      <c r="B633" s="192">
        <v>43856.666666666664</v>
      </c>
      <c r="C633" s="193">
        <v>491.1</v>
      </c>
      <c r="D633" s="193">
        <v>0</v>
      </c>
      <c r="E633" s="193">
        <v>10.6</v>
      </c>
      <c r="F633" s="193">
        <v>62.3</v>
      </c>
      <c r="G633" s="193">
        <v>1.8</v>
      </c>
      <c r="H633" s="193">
        <v>170.6</v>
      </c>
    </row>
    <row r="634" spans="1:8" x14ac:dyDescent="0.25">
      <c r="A634" s="429"/>
      <c r="B634" s="192">
        <v>43856.708333333336</v>
      </c>
      <c r="C634" s="193">
        <v>490.9</v>
      </c>
      <c r="D634" s="193">
        <v>0</v>
      </c>
      <c r="E634" s="193">
        <v>10.6</v>
      </c>
      <c r="F634" s="193">
        <v>60.8</v>
      </c>
      <c r="G634" s="193">
        <v>1.2</v>
      </c>
      <c r="H634" s="193">
        <v>182.1</v>
      </c>
    </row>
    <row r="635" spans="1:8" x14ac:dyDescent="0.25">
      <c r="A635" s="429"/>
      <c r="B635" s="192">
        <v>43856.75</v>
      </c>
      <c r="C635" s="193">
        <v>491</v>
      </c>
      <c r="D635" s="193">
        <v>0</v>
      </c>
      <c r="E635" s="193">
        <v>10.199999999999999</v>
      </c>
      <c r="F635" s="193">
        <v>61.2</v>
      </c>
      <c r="G635" s="193">
        <v>1.2</v>
      </c>
      <c r="H635" s="193">
        <v>196</v>
      </c>
    </row>
    <row r="636" spans="1:8" x14ac:dyDescent="0.25">
      <c r="A636" s="429"/>
      <c r="B636" s="192">
        <v>43856.791666666664</v>
      </c>
      <c r="C636" s="193">
        <v>491.3</v>
      </c>
      <c r="D636" s="193">
        <v>0</v>
      </c>
      <c r="E636" s="193">
        <v>9.9</v>
      </c>
      <c r="F636" s="193">
        <v>65.400000000000006</v>
      </c>
      <c r="G636" s="193">
        <v>1.1000000000000001</v>
      </c>
      <c r="H636" s="193">
        <v>197.3</v>
      </c>
    </row>
    <row r="637" spans="1:8" x14ac:dyDescent="0.25">
      <c r="A637" s="429"/>
      <c r="B637" s="192">
        <v>43856.833333333336</v>
      </c>
      <c r="C637" s="193">
        <v>491.7</v>
      </c>
      <c r="D637" s="193">
        <v>0</v>
      </c>
      <c r="E637" s="193">
        <v>9</v>
      </c>
      <c r="F637" s="193">
        <v>73.5</v>
      </c>
      <c r="G637" s="193">
        <v>0.7</v>
      </c>
      <c r="H637" s="193">
        <v>136.30000000000001</v>
      </c>
    </row>
    <row r="638" spans="1:8" x14ac:dyDescent="0.25">
      <c r="A638" s="429"/>
      <c r="B638" s="192">
        <v>43856.875</v>
      </c>
      <c r="C638" s="193">
        <v>492.1</v>
      </c>
      <c r="D638" s="193">
        <v>0</v>
      </c>
      <c r="E638" s="193">
        <v>8.5</v>
      </c>
      <c r="F638" s="193">
        <v>76.400000000000006</v>
      </c>
      <c r="G638" s="193">
        <v>0.6</v>
      </c>
      <c r="H638" s="193">
        <v>134.9</v>
      </c>
    </row>
    <row r="639" spans="1:8" x14ac:dyDescent="0.25">
      <c r="A639" s="429"/>
      <c r="B639" s="192">
        <v>43856.916666666664</v>
      </c>
      <c r="C639" s="193">
        <v>492.5</v>
      </c>
      <c r="D639" s="193">
        <v>0</v>
      </c>
      <c r="E639" s="193">
        <v>8</v>
      </c>
      <c r="F639" s="193">
        <v>78.099999999999994</v>
      </c>
      <c r="G639" s="193">
        <v>0.6</v>
      </c>
      <c r="H639" s="193">
        <v>137.30000000000001</v>
      </c>
    </row>
    <row r="640" spans="1:8" x14ac:dyDescent="0.25">
      <c r="A640" s="429"/>
      <c r="B640" s="192">
        <v>43856.958333333336</v>
      </c>
      <c r="C640" s="193">
        <v>492.4</v>
      </c>
      <c r="D640" s="193">
        <v>0</v>
      </c>
      <c r="E640" s="193">
        <v>7.4</v>
      </c>
      <c r="F640" s="193">
        <v>82.7</v>
      </c>
      <c r="G640" s="193">
        <v>0.6</v>
      </c>
      <c r="H640" s="193">
        <v>116.9</v>
      </c>
    </row>
    <row r="641" spans="1:11" x14ac:dyDescent="0.25">
      <c r="A641" s="429"/>
      <c r="B641" s="192">
        <v>43857</v>
      </c>
      <c r="C641" s="193">
        <v>492.2</v>
      </c>
      <c r="D641" s="193">
        <v>0</v>
      </c>
      <c r="E641" s="193">
        <v>7.2</v>
      </c>
      <c r="F641" s="193">
        <v>82.7</v>
      </c>
      <c r="G641" s="193">
        <v>0.8</v>
      </c>
      <c r="H641" s="193">
        <v>243.5</v>
      </c>
    </row>
    <row r="642" spans="1:11" x14ac:dyDescent="0.25">
      <c r="A642" s="429"/>
      <c r="B642" s="192">
        <v>43857.041666666664</v>
      </c>
      <c r="C642" s="193">
        <v>491.8</v>
      </c>
      <c r="D642" s="193">
        <v>0</v>
      </c>
      <c r="E642" s="193">
        <v>7</v>
      </c>
      <c r="F642" s="193">
        <v>80.5</v>
      </c>
      <c r="G642" s="193">
        <v>1.1000000000000001</v>
      </c>
      <c r="H642" s="193">
        <v>283.7</v>
      </c>
    </row>
    <row r="643" spans="1:11" x14ac:dyDescent="0.25">
      <c r="A643" s="429"/>
      <c r="B643" s="192">
        <v>43857.083333333336</v>
      </c>
      <c r="C643" s="193">
        <v>491.4</v>
      </c>
      <c r="D643" s="193">
        <v>0</v>
      </c>
      <c r="E643" s="193">
        <v>6.5</v>
      </c>
      <c r="F643" s="193">
        <v>82.9</v>
      </c>
      <c r="G643" s="193">
        <v>1.1000000000000001</v>
      </c>
      <c r="H643" s="193">
        <v>269.3</v>
      </c>
    </row>
    <row r="644" spans="1:11" x14ac:dyDescent="0.25">
      <c r="A644" s="429"/>
      <c r="B644" s="192">
        <v>43857.125</v>
      </c>
      <c r="C644" s="193">
        <v>491.3</v>
      </c>
      <c r="D644" s="193">
        <v>0</v>
      </c>
      <c r="E644" s="193">
        <v>6.3</v>
      </c>
      <c r="F644" s="193">
        <v>83.5</v>
      </c>
      <c r="G644" s="193">
        <v>0.9</v>
      </c>
      <c r="H644" s="193">
        <v>269.60000000000002</v>
      </c>
    </row>
    <row r="645" spans="1:11" x14ac:dyDescent="0.25">
      <c r="A645" s="429"/>
      <c r="B645" s="192">
        <v>43857.166666666664</v>
      </c>
      <c r="C645" s="193">
        <v>491.2</v>
      </c>
      <c r="D645" s="193">
        <v>0</v>
      </c>
      <c r="E645" s="193">
        <v>6.3</v>
      </c>
      <c r="F645" s="193">
        <v>83.8</v>
      </c>
      <c r="G645" s="193">
        <v>0.8</v>
      </c>
      <c r="H645" s="193">
        <v>293.89999999999998</v>
      </c>
    </row>
    <row r="646" spans="1:11" x14ac:dyDescent="0.25">
      <c r="A646" s="429"/>
      <c r="B646" s="192">
        <v>43857.208333333336</v>
      </c>
      <c r="C646" s="193">
        <v>491.5</v>
      </c>
      <c r="D646" s="193">
        <v>0</v>
      </c>
      <c r="E646" s="193">
        <v>6</v>
      </c>
      <c r="F646" s="193">
        <v>86.7</v>
      </c>
      <c r="G646" s="193">
        <v>0.5</v>
      </c>
      <c r="H646" s="193">
        <v>292</v>
      </c>
    </row>
    <row r="647" spans="1:11" x14ac:dyDescent="0.25">
      <c r="A647" s="429"/>
      <c r="B647" s="192">
        <v>43857.25</v>
      </c>
      <c r="C647" s="193">
        <v>491.9</v>
      </c>
      <c r="D647" s="193">
        <v>0</v>
      </c>
      <c r="E647" s="193">
        <v>5.7</v>
      </c>
      <c r="F647" s="193">
        <v>93.7</v>
      </c>
      <c r="G647" s="193">
        <v>1.2</v>
      </c>
      <c r="H647" s="193">
        <v>125.6</v>
      </c>
    </row>
    <row r="648" spans="1:11" x14ac:dyDescent="0.25">
      <c r="A648" s="429"/>
      <c r="B648" s="192">
        <v>43857.291666666664</v>
      </c>
      <c r="C648" s="193">
        <v>492.1</v>
      </c>
      <c r="D648" s="193">
        <v>0</v>
      </c>
      <c r="E648" s="193">
        <v>7.2</v>
      </c>
      <c r="F648" s="193">
        <v>83.9</v>
      </c>
      <c r="G648" s="193">
        <v>0.8</v>
      </c>
      <c r="H648" s="193">
        <v>112.4</v>
      </c>
    </row>
    <row r="649" spans="1:11" x14ac:dyDescent="0.25">
      <c r="A649" s="429"/>
      <c r="B649" s="192">
        <v>43857.333333333336</v>
      </c>
      <c r="C649" s="193">
        <v>492.1</v>
      </c>
      <c r="D649" s="193">
        <v>0</v>
      </c>
      <c r="E649" s="193">
        <v>9.5</v>
      </c>
      <c r="F649" s="193">
        <v>70.7</v>
      </c>
      <c r="G649" s="193">
        <v>1.2</v>
      </c>
      <c r="H649" s="193">
        <v>151.80000000000001</v>
      </c>
    </row>
    <row r="650" spans="1:11" x14ac:dyDescent="0.25">
      <c r="A650" s="429"/>
      <c r="B650" s="192">
        <v>43857.375</v>
      </c>
      <c r="C650" s="193">
        <v>492</v>
      </c>
      <c r="D650" s="193">
        <v>0</v>
      </c>
      <c r="E650" s="193">
        <v>12.6</v>
      </c>
      <c r="F650" s="193">
        <v>56.3</v>
      </c>
      <c r="G650" s="193">
        <v>1.6</v>
      </c>
      <c r="H650" s="193">
        <v>158.19999999999999</v>
      </c>
    </row>
    <row r="651" spans="1:11" x14ac:dyDescent="0.25">
      <c r="A651" s="429"/>
      <c r="B651" s="192">
        <v>43857.416666666664</v>
      </c>
      <c r="C651" s="193">
        <v>491.7</v>
      </c>
      <c r="D651" s="193">
        <v>0</v>
      </c>
      <c r="E651" s="193">
        <v>14.8</v>
      </c>
      <c r="F651" s="193">
        <v>48.2</v>
      </c>
      <c r="G651" s="193">
        <v>1.9</v>
      </c>
      <c r="H651" s="193">
        <v>150</v>
      </c>
    </row>
    <row r="652" spans="1:11" x14ac:dyDescent="0.25">
      <c r="A652" s="429"/>
      <c r="B652" s="192">
        <v>43857.458333333336</v>
      </c>
      <c r="C652" s="193">
        <v>491.1</v>
      </c>
      <c r="D652" s="193">
        <v>0</v>
      </c>
      <c r="E652" s="193">
        <v>16.7</v>
      </c>
      <c r="F652" s="193">
        <v>39.9</v>
      </c>
      <c r="G652" s="193">
        <v>1.7</v>
      </c>
      <c r="H652" s="193">
        <v>139.4</v>
      </c>
    </row>
    <row r="653" spans="1:11" x14ac:dyDescent="0.25">
      <c r="A653" s="429"/>
      <c r="B653" s="192">
        <v>43857.5</v>
      </c>
      <c r="C653" s="193">
        <v>490.6</v>
      </c>
      <c r="D653" s="193">
        <v>0</v>
      </c>
      <c r="E653" s="193">
        <v>18.7</v>
      </c>
      <c r="F653" s="193">
        <v>27.1</v>
      </c>
      <c r="G653" s="193">
        <v>2.1</v>
      </c>
      <c r="H653" s="193">
        <v>121.6</v>
      </c>
    </row>
    <row r="654" spans="1:11" s="195" customFormat="1" x14ac:dyDescent="0.25">
      <c r="A654" s="429"/>
      <c r="B654" s="192">
        <v>43857.541666666664</v>
      </c>
      <c r="C654" s="193">
        <v>490.2</v>
      </c>
      <c r="D654" s="193">
        <v>0</v>
      </c>
      <c r="E654" s="193">
        <v>19.2</v>
      </c>
      <c r="F654" s="193">
        <v>24.3</v>
      </c>
      <c r="G654" s="193">
        <v>2.4</v>
      </c>
      <c r="H654" s="193">
        <v>29.7</v>
      </c>
      <c r="I654" s="178"/>
      <c r="J654"/>
      <c r="K654"/>
    </row>
    <row r="655" spans="1:11" x14ac:dyDescent="0.25">
      <c r="A655" s="429"/>
      <c r="B655" s="192">
        <v>43857.583333333336</v>
      </c>
      <c r="C655" s="193">
        <v>489.8</v>
      </c>
      <c r="D655" s="193">
        <v>0</v>
      </c>
      <c r="E655" s="193">
        <v>19</v>
      </c>
      <c r="F655" s="193">
        <v>27.4</v>
      </c>
      <c r="G655" s="193">
        <v>2.2999999999999998</v>
      </c>
      <c r="H655" s="193">
        <v>56.9</v>
      </c>
    </row>
    <row r="656" spans="1:11" x14ac:dyDescent="0.25">
      <c r="A656" s="429"/>
      <c r="B656" s="192">
        <v>43857.625</v>
      </c>
      <c r="C656" s="193">
        <v>489.5</v>
      </c>
      <c r="D656" s="193">
        <v>0</v>
      </c>
      <c r="E656" s="193">
        <v>18.2</v>
      </c>
      <c r="F656" s="193">
        <v>34.6</v>
      </c>
      <c r="G656" s="193">
        <v>2.2000000000000002</v>
      </c>
      <c r="H656" s="193">
        <v>94.3</v>
      </c>
    </row>
    <row r="657" spans="1:8" x14ac:dyDescent="0.25">
      <c r="A657" s="429"/>
      <c r="B657" s="192">
        <v>43857.666666666664</v>
      </c>
      <c r="C657" s="193">
        <v>489.4</v>
      </c>
      <c r="D657" s="193">
        <v>0</v>
      </c>
      <c r="E657" s="193">
        <v>17.2</v>
      </c>
      <c r="F657" s="193">
        <v>40.299999999999997</v>
      </c>
      <c r="G657" s="193">
        <v>2.5</v>
      </c>
      <c r="H657" s="193">
        <v>77.400000000000006</v>
      </c>
    </row>
    <row r="658" spans="1:8" x14ac:dyDescent="0.25">
      <c r="A658" s="429"/>
      <c r="B658" s="192">
        <v>43857.708333333336</v>
      </c>
      <c r="C658" s="193">
        <v>489.6</v>
      </c>
      <c r="D658" s="193">
        <v>0</v>
      </c>
      <c r="E658" s="193">
        <v>15.1</v>
      </c>
      <c r="F658" s="193">
        <v>49.3</v>
      </c>
      <c r="G658" s="193">
        <v>2.2000000000000002</v>
      </c>
      <c r="H658" s="193">
        <v>67.7</v>
      </c>
    </row>
    <row r="659" spans="1:8" x14ac:dyDescent="0.25">
      <c r="A659" s="429"/>
      <c r="B659" s="192">
        <v>43857.75</v>
      </c>
      <c r="C659" s="193">
        <v>490.2</v>
      </c>
      <c r="D659" s="193">
        <v>0</v>
      </c>
      <c r="E659" s="193">
        <v>13.8</v>
      </c>
      <c r="F659" s="193">
        <v>50.3</v>
      </c>
      <c r="G659" s="193">
        <v>1.5</v>
      </c>
      <c r="H659" s="193">
        <v>349.2</v>
      </c>
    </row>
    <row r="660" spans="1:8" x14ac:dyDescent="0.25">
      <c r="A660" s="429"/>
      <c r="B660" s="192">
        <v>43857.791666666664</v>
      </c>
      <c r="C660" s="193">
        <v>490.9</v>
      </c>
      <c r="D660" s="193">
        <v>0</v>
      </c>
      <c r="E660" s="193">
        <v>12.6</v>
      </c>
      <c r="F660" s="193">
        <v>49.7</v>
      </c>
      <c r="G660" s="193">
        <v>1.1000000000000001</v>
      </c>
      <c r="H660" s="193">
        <v>185.8</v>
      </c>
    </row>
    <row r="661" spans="1:8" x14ac:dyDescent="0.25">
      <c r="A661" s="429"/>
      <c r="B661" s="192">
        <v>43857.833333333336</v>
      </c>
      <c r="C661" s="193">
        <v>491.1</v>
      </c>
      <c r="D661" s="193">
        <v>0</v>
      </c>
      <c r="E661" s="193">
        <v>11.7</v>
      </c>
      <c r="F661" s="193">
        <v>51.6</v>
      </c>
      <c r="G661" s="193">
        <v>0.6</v>
      </c>
      <c r="H661" s="193">
        <v>256.7</v>
      </c>
    </row>
    <row r="662" spans="1:8" x14ac:dyDescent="0.25">
      <c r="A662" s="429"/>
      <c r="B662" s="192">
        <v>43857.875</v>
      </c>
      <c r="C662" s="193">
        <v>491.4</v>
      </c>
      <c r="D662" s="193">
        <v>0</v>
      </c>
      <c r="E662" s="193">
        <v>11.1</v>
      </c>
      <c r="F662" s="193">
        <v>55.4</v>
      </c>
      <c r="G662" s="193">
        <v>0.7</v>
      </c>
      <c r="H662" s="193">
        <v>252.7</v>
      </c>
    </row>
    <row r="663" spans="1:8" x14ac:dyDescent="0.25">
      <c r="A663" s="429"/>
      <c r="B663" s="192">
        <v>43857.916666666664</v>
      </c>
      <c r="C663" s="193">
        <v>491.7</v>
      </c>
      <c r="D663" s="193">
        <v>0</v>
      </c>
      <c r="E663" s="193">
        <v>10.4</v>
      </c>
      <c r="F663" s="193">
        <v>59.9</v>
      </c>
      <c r="G663" s="193">
        <v>0.9</v>
      </c>
      <c r="H663" s="193">
        <v>318</v>
      </c>
    </row>
    <row r="664" spans="1:8" x14ac:dyDescent="0.25">
      <c r="A664" s="429"/>
      <c r="B664" s="192">
        <v>43857.958333333336</v>
      </c>
      <c r="C664" s="193">
        <v>491.9</v>
      </c>
      <c r="D664" s="193">
        <v>0</v>
      </c>
      <c r="E664" s="193">
        <v>9</v>
      </c>
      <c r="F664" s="193">
        <v>66.400000000000006</v>
      </c>
      <c r="G664" s="193">
        <v>1.4</v>
      </c>
      <c r="H664" s="193">
        <v>266.7</v>
      </c>
    </row>
    <row r="665" spans="1:8" x14ac:dyDescent="0.25">
      <c r="A665" s="429"/>
      <c r="B665" s="192">
        <v>43858</v>
      </c>
      <c r="C665" s="193">
        <v>491.6</v>
      </c>
      <c r="D665" s="193">
        <v>0</v>
      </c>
      <c r="E665" s="193">
        <v>8.4</v>
      </c>
      <c r="F665" s="193">
        <v>68.5</v>
      </c>
      <c r="G665" s="193">
        <v>1.3</v>
      </c>
      <c r="H665" s="193">
        <v>298</v>
      </c>
    </row>
    <row r="666" spans="1:8" x14ac:dyDescent="0.25">
      <c r="A666" s="429"/>
      <c r="B666" s="192">
        <v>43858.041666666664</v>
      </c>
      <c r="C666" s="193">
        <v>491.4</v>
      </c>
      <c r="D666" s="193">
        <v>0</v>
      </c>
      <c r="E666" s="193">
        <v>7.3</v>
      </c>
      <c r="F666" s="193">
        <v>74.3</v>
      </c>
      <c r="G666" s="193">
        <v>1.6</v>
      </c>
      <c r="H666" s="193">
        <v>269.10000000000002</v>
      </c>
    </row>
    <row r="667" spans="1:8" x14ac:dyDescent="0.25">
      <c r="A667" s="429"/>
      <c r="B667" s="192">
        <v>43858.083333333336</v>
      </c>
      <c r="C667" s="193">
        <v>491.1</v>
      </c>
      <c r="D667" s="193">
        <v>0</v>
      </c>
      <c r="E667" s="193">
        <v>6.7</v>
      </c>
      <c r="F667" s="193">
        <v>76.099999999999994</v>
      </c>
      <c r="G667" s="193">
        <v>1.4</v>
      </c>
      <c r="H667" s="193">
        <v>265.7</v>
      </c>
    </row>
    <row r="668" spans="1:8" x14ac:dyDescent="0.25">
      <c r="A668" s="429"/>
      <c r="B668" s="192">
        <v>43858.125</v>
      </c>
      <c r="C668" s="193">
        <v>491</v>
      </c>
      <c r="D668" s="193">
        <v>0</v>
      </c>
      <c r="E668" s="193">
        <v>6.1</v>
      </c>
      <c r="F668" s="193">
        <v>79.5</v>
      </c>
      <c r="G668" s="193">
        <v>1.6</v>
      </c>
      <c r="H668" s="193">
        <v>269.60000000000002</v>
      </c>
    </row>
    <row r="669" spans="1:8" x14ac:dyDescent="0.25">
      <c r="A669" s="429"/>
      <c r="B669" s="192">
        <v>43858.166666666664</v>
      </c>
      <c r="C669" s="193">
        <v>491.1</v>
      </c>
      <c r="D669" s="193">
        <v>0</v>
      </c>
      <c r="E669" s="193">
        <v>5.7</v>
      </c>
      <c r="F669" s="193">
        <v>83.8</v>
      </c>
      <c r="G669" s="193">
        <v>1.4</v>
      </c>
      <c r="H669" s="193">
        <v>268.39999999999998</v>
      </c>
    </row>
    <row r="670" spans="1:8" x14ac:dyDescent="0.25">
      <c r="A670" s="429"/>
      <c r="B670" s="192">
        <v>43858.208333333336</v>
      </c>
      <c r="C670" s="193">
        <v>491.2</v>
      </c>
      <c r="D670" s="193">
        <v>0</v>
      </c>
      <c r="E670" s="193">
        <v>5.8</v>
      </c>
      <c r="F670" s="193">
        <v>82.5</v>
      </c>
      <c r="G670" s="193">
        <v>0.9</v>
      </c>
      <c r="H670" s="193">
        <v>269.10000000000002</v>
      </c>
    </row>
    <row r="671" spans="1:8" x14ac:dyDescent="0.25">
      <c r="A671" s="429"/>
      <c r="B671" s="192">
        <v>43858.25</v>
      </c>
      <c r="C671" s="193">
        <v>491.5</v>
      </c>
      <c r="D671" s="193">
        <v>0</v>
      </c>
      <c r="E671" s="193">
        <v>5.9</v>
      </c>
      <c r="F671" s="193">
        <v>81.3</v>
      </c>
      <c r="G671" s="193">
        <v>0.9</v>
      </c>
      <c r="H671" s="193">
        <v>262.8</v>
      </c>
    </row>
    <row r="672" spans="1:8" x14ac:dyDescent="0.25">
      <c r="A672" s="429"/>
      <c r="B672" s="192">
        <v>43858.291666666664</v>
      </c>
      <c r="C672" s="193">
        <v>491.7</v>
      </c>
      <c r="D672" s="193">
        <v>0</v>
      </c>
      <c r="E672" s="193">
        <v>7.4</v>
      </c>
      <c r="F672" s="193">
        <v>73.400000000000006</v>
      </c>
      <c r="G672" s="193">
        <v>0.7</v>
      </c>
      <c r="H672" s="193">
        <v>140.5</v>
      </c>
    </row>
    <row r="673" spans="1:8" x14ac:dyDescent="0.25">
      <c r="A673" s="429"/>
      <c r="B673" s="192">
        <v>43858.333333333336</v>
      </c>
      <c r="C673" s="193">
        <v>491.6</v>
      </c>
      <c r="D673" s="193">
        <v>0</v>
      </c>
      <c r="E673" s="193">
        <v>10.1</v>
      </c>
      <c r="F673" s="193">
        <v>61.2</v>
      </c>
      <c r="G673" s="193">
        <v>0.7</v>
      </c>
      <c r="H673" s="193">
        <v>156.69999999999999</v>
      </c>
    </row>
    <row r="674" spans="1:8" x14ac:dyDescent="0.25">
      <c r="A674" s="429"/>
      <c r="B674" s="192">
        <v>43858.375</v>
      </c>
      <c r="C674" s="193">
        <v>491.3</v>
      </c>
      <c r="D674" s="193">
        <v>0</v>
      </c>
      <c r="E674" s="193">
        <v>12.4</v>
      </c>
      <c r="F674" s="193">
        <v>53</v>
      </c>
      <c r="G674" s="193">
        <v>1.2</v>
      </c>
      <c r="H674" s="193">
        <v>139.69999999999999</v>
      </c>
    </row>
    <row r="675" spans="1:8" x14ac:dyDescent="0.25">
      <c r="A675" s="429"/>
      <c r="B675" s="192">
        <v>43858.416666666664</v>
      </c>
      <c r="C675" s="193">
        <v>490.9</v>
      </c>
      <c r="D675" s="193">
        <v>0</v>
      </c>
      <c r="E675" s="193">
        <v>14.6</v>
      </c>
      <c r="F675" s="193">
        <v>44.8</v>
      </c>
      <c r="G675" s="193">
        <v>1.6</v>
      </c>
      <c r="H675" s="193">
        <v>142.80000000000001</v>
      </c>
    </row>
    <row r="676" spans="1:8" x14ac:dyDescent="0.25">
      <c r="A676" s="429"/>
      <c r="B676" s="192">
        <v>43858.458333333336</v>
      </c>
      <c r="C676" s="193">
        <v>490.2</v>
      </c>
      <c r="D676" s="193">
        <v>0</v>
      </c>
      <c r="E676" s="193">
        <v>17.399999999999999</v>
      </c>
      <c r="F676" s="193">
        <v>35.700000000000003</v>
      </c>
      <c r="G676" s="193">
        <v>1.1000000000000001</v>
      </c>
      <c r="H676" s="193">
        <v>177.1</v>
      </c>
    </row>
    <row r="677" spans="1:8" x14ac:dyDescent="0.25">
      <c r="A677" s="429"/>
      <c r="B677" s="192">
        <v>43858.5</v>
      </c>
      <c r="C677" s="193">
        <v>489.3</v>
      </c>
      <c r="D677" s="193">
        <v>0</v>
      </c>
      <c r="E677" s="193">
        <v>19</v>
      </c>
      <c r="F677" s="193">
        <v>25.9</v>
      </c>
      <c r="G677" s="193">
        <v>1.3</v>
      </c>
      <c r="H677" s="193">
        <v>161.9</v>
      </c>
    </row>
    <row r="678" spans="1:8" x14ac:dyDescent="0.25">
      <c r="A678" s="429"/>
      <c r="B678" s="192">
        <v>43858.541666666664</v>
      </c>
      <c r="C678" s="193">
        <v>488.5</v>
      </c>
      <c r="D678" s="193">
        <v>0</v>
      </c>
      <c r="E678" s="193">
        <v>19.3</v>
      </c>
      <c r="F678" s="193">
        <v>27.2</v>
      </c>
      <c r="G678" s="193">
        <v>2</v>
      </c>
      <c r="H678" s="193">
        <v>96.6</v>
      </c>
    </row>
    <row r="679" spans="1:8" x14ac:dyDescent="0.25">
      <c r="A679" s="429"/>
      <c r="B679" s="192">
        <v>43858.583333333336</v>
      </c>
      <c r="C679" s="193">
        <v>488</v>
      </c>
      <c r="D679" s="193">
        <v>0</v>
      </c>
      <c r="E679" s="193">
        <v>18.600000000000001</v>
      </c>
      <c r="F679" s="193">
        <v>34.1</v>
      </c>
      <c r="G679" s="193">
        <v>2.1</v>
      </c>
      <c r="H679" s="193">
        <v>326.2</v>
      </c>
    </row>
    <row r="680" spans="1:8" x14ac:dyDescent="0.25">
      <c r="A680" s="429"/>
      <c r="B680" s="192">
        <v>43858.625</v>
      </c>
      <c r="C680" s="193">
        <v>488.5</v>
      </c>
      <c r="D680" s="193">
        <v>0</v>
      </c>
      <c r="E680" s="193">
        <v>11</v>
      </c>
      <c r="F680" s="193">
        <v>56.3</v>
      </c>
      <c r="G680" s="193">
        <v>2.5</v>
      </c>
      <c r="H680" s="193">
        <v>56.1</v>
      </c>
    </row>
    <row r="681" spans="1:8" x14ac:dyDescent="0.25">
      <c r="A681" s="429"/>
      <c r="B681" s="192">
        <v>43858.666666666664</v>
      </c>
      <c r="C681" s="193" t="s">
        <v>262</v>
      </c>
      <c r="D681" s="193" t="s">
        <v>262</v>
      </c>
      <c r="E681" s="193" t="s">
        <v>262</v>
      </c>
      <c r="F681" s="193" t="s">
        <v>262</v>
      </c>
      <c r="G681" s="193" t="s">
        <v>262</v>
      </c>
      <c r="H681" s="193" t="s">
        <v>262</v>
      </c>
    </row>
    <row r="682" spans="1:8" x14ac:dyDescent="0.25">
      <c r="A682" s="429"/>
      <c r="B682" s="192">
        <v>43858.708333333336</v>
      </c>
      <c r="C682" s="193" t="s">
        <v>262</v>
      </c>
      <c r="D682" s="193" t="s">
        <v>262</v>
      </c>
      <c r="E682" s="193" t="s">
        <v>262</v>
      </c>
      <c r="F682" s="193" t="s">
        <v>262</v>
      </c>
      <c r="G682" s="193" t="s">
        <v>262</v>
      </c>
      <c r="H682" s="193" t="s">
        <v>262</v>
      </c>
    </row>
    <row r="683" spans="1:8" x14ac:dyDescent="0.25">
      <c r="A683" s="429"/>
      <c r="B683" s="192">
        <v>43858.75</v>
      </c>
      <c r="C683" s="193" t="s">
        <v>262</v>
      </c>
      <c r="D683" s="193" t="s">
        <v>262</v>
      </c>
      <c r="E683" s="193" t="s">
        <v>262</v>
      </c>
      <c r="F683" s="193" t="s">
        <v>262</v>
      </c>
      <c r="G683" s="193" t="s">
        <v>262</v>
      </c>
      <c r="H683" s="193" t="s">
        <v>262</v>
      </c>
    </row>
    <row r="684" spans="1:8" x14ac:dyDescent="0.25">
      <c r="A684" s="429"/>
      <c r="B684" s="192">
        <v>43858.791666666664</v>
      </c>
      <c r="C684" s="193" t="s">
        <v>262</v>
      </c>
      <c r="D684" s="193" t="s">
        <v>262</v>
      </c>
      <c r="E684" s="193" t="s">
        <v>262</v>
      </c>
      <c r="F684" s="193" t="s">
        <v>262</v>
      </c>
      <c r="G684" s="193" t="s">
        <v>262</v>
      </c>
      <c r="H684" s="193" t="s">
        <v>262</v>
      </c>
    </row>
    <row r="685" spans="1:8" x14ac:dyDescent="0.25">
      <c r="A685" s="429"/>
      <c r="B685" s="192">
        <v>43858.833333333336</v>
      </c>
      <c r="C685" s="193">
        <v>490.4</v>
      </c>
      <c r="D685" s="193">
        <v>0</v>
      </c>
      <c r="E685" s="193">
        <v>9.8000000000000007</v>
      </c>
      <c r="F685" s="193">
        <v>72.599999999999994</v>
      </c>
      <c r="G685" s="193">
        <v>1.6</v>
      </c>
      <c r="H685" s="193">
        <v>73.5</v>
      </c>
    </row>
    <row r="686" spans="1:8" x14ac:dyDescent="0.25">
      <c r="A686" s="429"/>
      <c r="B686" s="192">
        <v>43858.875</v>
      </c>
      <c r="C686" s="193">
        <v>490.5</v>
      </c>
      <c r="D686" s="193">
        <v>0</v>
      </c>
      <c r="E686" s="193">
        <v>9.5</v>
      </c>
      <c r="F686" s="193">
        <v>76.8</v>
      </c>
      <c r="G686" s="193">
        <v>0.5</v>
      </c>
      <c r="H686" s="193">
        <v>38.700000000000003</v>
      </c>
    </row>
    <row r="687" spans="1:8" x14ac:dyDescent="0.25">
      <c r="A687" s="429"/>
      <c r="B687" s="192">
        <v>43858.916666666664</v>
      </c>
      <c r="C687" s="193">
        <v>490.6</v>
      </c>
      <c r="D687" s="193">
        <v>0</v>
      </c>
      <c r="E687" s="193">
        <v>9.6</v>
      </c>
      <c r="F687" s="193">
        <v>74.599999999999994</v>
      </c>
      <c r="G687" s="193">
        <v>1</v>
      </c>
      <c r="H687" s="193">
        <v>274.3</v>
      </c>
    </row>
    <row r="688" spans="1:8" x14ac:dyDescent="0.25">
      <c r="A688" s="429"/>
      <c r="B688" s="192">
        <v>43858.958333333336</v>
      </c>
      <c r="C688" s="193">
        <v>490.1</v>
      </c>
      <c r="D688" s="193">
        <v>0</v>
      </c>
      <c r="E688" s="193">
        <v>9.3000000000000007</v>
      </c>
      <c r="F688" s="193">
        <v>78.400000000000006</v>
      </c>
      <c r="G688" s="193">
        <v>0.4</v>
      </c>
      <c r="H688" s="193">
        <v>32.9</v>
      </c>
    </row>
    <row r="689" spans="1:8" x14ac:dyDescent="0.25">
      <c r="A689" s="429"/>
      <c r="B689" s="192">
        <v>43859</v>
      </c>
      <c r="C689" s="193">
        <v>490</v>
      </c>
      <c r="D689" s="193">
        <v>0</v>
      </c>
      <c r="E689" s="193">
        <v>8.8000000000000007</v>
      </c>
      <c r="F689" s="193">
        <v>78.900000000000006</v>
      </c>
      <c r="G689" s="193">
        <v>1.2</v>
      </c>
      <c r="H689" s="193">
        <v>266.8</v>
      </c>
    </row>
    <row r="690" spans="1:8" x14ac:dyDescent="0.25">
      <c r="A690" s="429"/>
      <c r="B690" s="192">
        <v>43859.041666666664</v>
      </c>
      <c r="C690" s="193">
        <v>489.8</v>
      </c>
      <c r="D690" s="193">
        <v>0</v>
      </c>
      <c r="E690" s="193">
        <v>8.6</v>
      </c>
      <c r="F690" s="193">
        <v>79.2</v>
      </c>
      <c r="G690" s="193">
        <v>0.4</v>
      </c>
      <c r="H690" s="193">
        <v>273.10000000000002</v>
      </c>
    </row>
    <row r="691" spans="1:8" x14ac:dyDescent="0.25">
      <c r="A691" s="429"/>
      <c r="B691" s="192">
        <v>43859.083333333336</v>
      </c>
      <c r="C691" s="193">
        <v>489.3</v>
      </c>
      <c r="D691" s="193">
        <v>0</v>
      </c>
      <c r="E691" s="193">
        <v>8.1999999999999993</v>
      </c>
      <c r="F691" s="193">
        <v>82.2</v>
      </c>
      <c r="G691" s="193">
        <v>0.5</v>
      </c>
      <c r="H691" s="193">
        <v>283.8</v>
      </c>
    </row>
    <row r="692" spans="1:8" x14ac:dyDescent="0.25">
      <c r="A692" s="429"/>
      <c r="B692" s="192">
        <v>43859.125</v>
      </c>
      <c r="C692" s="193">
        <v>489.5</v>
      </c>
      <c r="D692" s="193">
        <v>0</v>
      </c>
      <c r="E692" s="193">
        <v>7.9</v>
      </c>
      <c r="F692" s="193">
        <v>83.3</v>
      </c>
      <c r="G692" s="193">
        <v>1</v>
      </c>
      <c r="H692" s="193">
        <v>274.39999999999998</v>
      </c>
    </row>
    <row r="693" spans="1:8" x14ac:dyDescent="0.25">
      <c r="A693" s="429"/>
      <c r="B693" s="192">
        <v>43859.166666666664</v>
      </c>
      <c r="C693" s="193">
        <v>489.5</v>
      </c>
      <c r="D693" s="193">
        <v>0</v>
      </c>
      <c r="E693" s="193">
        <v>7.5</v>
      </c>
      <c r="F693" s="193">
        <v>84.6</v>
      </c>
      <c r="G693" s="193">
        <v>1</v>
      </c>
      <c r="H693" s="193">
        <v>272.60000000000002</v>
      </c>
    </row>
    <row r="694" spans="1:8" x14ac:dyDescent="0.25">
      <c r="A694" s="429"/>
      <c r="B694" s="192">
        <v>43859.208333333336</v>
      </c>
      <c r="C694" s="193">
        <v>489.6</v>
      </c>
      <c r="D694" s="193">
        <v>0</v>
      </c>
      <c r="E694" s="193">
        <v>7.2</v>
      </c>
      <c r="F694" s="193">
        <v>84.3</v>
      </c>
      <c r="G694" s="193">
        <v>0.6</v>
      </c>
      <c r="H694" s="193">
        <v>275.2</v>
      </c>
    </row>
    <row r="695" spans="1:8" x14ac:dyDescent="0.25">
      <c r="A695" s="429"/>
      <c r="B695" s="192">
        <v>43859.25</v>
      </c>
      <c r="C695" s="193">
        <v>490.1</v>
      </c>
      <c r="D695" s="193">
        <v>0</v>
      </c>
      <c r="E695" s="193">
        <v>7.3</v>
      </c>
      <c r="F695" s="193">
        <v>83.7</v>
      </c>
      <c r="G695" s="193">
        <v>0.9</v>
      </c>
      <c r="H695" s="193">
        <v>268.5</v>
      </c>
    </row>
    <row r="696" spans="1:8" x14ac:dyDescent="0.25">
      <c r="A696" s="429"/>
      <c r="B696" s="192">
        <v>43859.291666666664</v>
      </c>
      <c r="C696" s="193">
        <v>490.6</v>
      </c>
      <c r="D696" s="193">
        <v>0</v>
      </c>
      <c r="E696" s="193">
        <v>8</v>
      </c>
      <c r="F696" s="193">
        <v>82.2</v>
      </c>
      <c r="G696" s="193">
        <v>0.5</v>
      </c>
      <c r="H696" s="193">
        <v>268</v>
      </c>
    </row>
    <row r="697" spans="1:8" x14ac:dyDescent="0.25">
      <c r="A697" s="429"/>
      <c r="B697" s="192">
        <v>43859.333333333336</v>
      </c>
      <c r="C697" s="193">
        <v>490.7</v>
      </c>
      <c r="D697" s="193">
        <v>0</v>
      </c>
      <c r="E697" s="193">
        <v>9.1</v>
      </c>
      <c r="F697" s="193">
        <v>79.900000000000006</v>
      </c>
      <c r="G697" s="193">
        <v>0.7</v>
      </c>
      <c r="H697" s="193">
        <v>148.1</v>
      </c>
    </row>
    <row r="698" spans="1:8" x14ac:dyDescent="0.25">
      <c r="A698" s="429"/>
      <c r="B698" s="192">
        <v>43859.375</v>
      </c>
      <c r="C698" s="193">
        <v>490.8</v>
      </c>
      <c r="D698" s="193">
        <v>0</v>
      </c>
      <c r="E698" s="193">
        <v>10.4</v>
      </c>
      <c r="F698" s="193">
        <v>71.400000000000006</v>
      </c>
      <c r="G698" s="193">
        <v>0.9</v>
      </c>
      <c r="H698" s="193">
        <v>151.1</v>
      </c>
    </row>
    <row r="699" spans="1:8" x14ac:dyDescent="0.25">
      <c r="A699" s="429"/>
      <c r="B699" s="192">
        <v>43859.416666666664</v>
      </c>
      <c r="C699" s="193">
        <v>490.6</v>
      </c>
      <c r="D699" s="193">
        <v>0</v>
      </c>
      <c r="E699" s="193">
        <v>12.2</v>
      </c>
      <c r="F699" s="193">
        <v>56.6</v>
      </c>
      <c r="G699" s="193">
        <v>0.9</v>
      </c>
      <c r="H699" s="193">
        <v>121.3</v>
      </c>
    </row>
    <row r="700" spans="1:8" x14ac:dyDescent="0.25">
      <c r="A700" s="429"/>
      <c r="B700" s="192">
        <v>43859.458333333336</v>
      </c>
      <c r="C700" s="193">
        <v>490.2</v>
      </c>
      <c r="D700" s="193">
        <v>0</v>
      </c>
      <c r="E700" s="193">
        <v>14</v>
      </c>
      <c r="F700" s="193">
        <v>43.1</v>
      </c>
      <c r="G700" s="193">
        <v>0.8</v>
      </c>
      <c r="H700" s="193">
        <v>143.69999999999999</v>
      </c>
    </row>
    <row r="701" spans="1:8" x14ac:dyDescent="0.25">
      <c r="A701" s="429"/>
      <c r="B701" s="192">
        <v>43859.5</v>
      </c>
      <c r="C701" s="193">
        <v>489.8</v>
      </c>
      <c r="D701" s="193">
        <v>0</v>
      </c>
      <c r="E701" s="193">
        <v>14.7</v>
      </c>
      <c r="F701" s="193">
        <v>42.7</v>
      </c>
      <c r="G701" s="193">
        <v>1.6</v>
      </c>
      <c r="H701" s="193">
        <v>60.2</v>
      </c>
    </row>
    <row r="702" spans="1:8" x14ac:dyDescent="0.25">
      <c r="A702" s="429"/>
      <c r="B702" s="192">
        <v>43859.541666666664</v>
      </c>
      <c r="C702" s="193">
        <v>489.2</v>
      </c>
      <c r="D702" s="193">
        <v>0</v>
      </c>
      <c r="E702" s="193">
        <v>16</v>
      </c>
      <c r="F702" s="193">
        <v>39.299999999999997</v>
      </c>
      <c r="G702" s="193">
        <v>1.4</v>
      </c>
      <c r="H702" s="193">
        <v>130</v>
      </c>
    </row>
    <row r="703" spans="1:8" x14ac:dyDescent="0.25">
      <c r="A703" s="429"/>
      <c r="B703" s="192">
        <v>43859.583333333336</v>
      </c>
      <c r="C703" s="193">
        <v>488.8</v>
      </c>
      <c r="D703" s="193">
        <v>0</v>
      </c>
      <c r="E703" s="193">
        <v>15.6</v>
      </c>
      <c r="F703" s="193">
        <v>48.1</v>
      </c>
      <c r="G703" s="193">
        <v>2</v>
      </c>
      <c r="H703" s="193">
        <v>91.7</v>
      </c>
    </row>
    <row r="704" spans="1:8" x14ac:dyDescent="0.25">
      <c r="A704" s="429"/>
      <c r="B704" s="192">
        <v>43859.625</v>
      </c>
      <c r="C704" s="193">
        <v>488.6</v>
      </c>
      <c r="D704" s="193">
        <v>0</v>
      </c>
      <c r="E704" s="193">
        <v>15.4</v>
      </c>
      <c r="F704" s="193">
        <v>50.3</v>
      </c>
      <c r="G704" s="193">
        <v>2.2999999999999998</v>
      </c>
      <c r="H704" s="193">
        <v>62.2</v>
      </c>
    </row>
    <row r="705" spans="1:8" x14ac:dyDescent="0.25">
      <c r="A705" s="429"/>
      <c r="B705" s="192">
        <v>43859.666666666664</v>
      </c>
      <c r="C705" s="193">
        <v>488.4</v>
      </c>
      <c r="D705" s="193">
        <v>0</v>
      </c>
      <c r="E705" s="193">
        <v>14.7</v>
      </c>
      <c r="F705" s="193">
        <v>51.8</v>
      </c>
      <c r="G705" s="193">
        <v>2.2000000000000002</v>
      </c>
      <c r="H705" s="193">
        <v>40.6</v>
      </c>
    </row>
    <row r="706" spans="1:8" x14ac:dyDescent="0.25">
      <c r="A706" s="429"/>
      <c r="B706" s="192">
        <v>43859.708333333336</v>
      </c>
      <c r="C706" s="193">
        <v>488.7</v>
      </c>
      <c r="D706" s="193">
        <v>0</v>
      </c>
      <c r="E706" s="193">
        <v>13</v>
      </c>
      <c r="F706" s="193">
        <v>57.5</v>
      </c>
      <c r="G706" s="193">
        <v>2.2999999999999998</v>
      </c>
      <c r="H706" s="193">
        <v>49.7</v>
      </c>
    </row>
    <row r="707" spans="1:8" x14ac:dyDescent="0.25">
      <c r="A707" s="429"/>
      <c r="B707" s="192">
        <v>43859.75</v>
      </c>
      <c r="C707" s="193">
        <v>489.3</v>
      </c>
      <c r="D707" s="193">
        <v>0</v>
      </c>
      <c r="E707" s="193">
        <v>11.4</v>
      </c>
      <c r="F707" s="193">
        <v>63.1</v>
      </c>
      <c r="G707" s="193">
        <v>1.8</v>
      </c>
      <c r="H707" s="193">
        <v>64.900000000000006</v>
      </c>
    </row>
    <row r="708" spans="1:8" x14ac:dyDescent="0.25">
      <c r="A708" s="429"/>
      <c r="B708" s="192">
        <v>43859.791666666664</v>
      </c>
      <c r="C708" s="193">
        <v>489.9</v>
      </c>
      <c r="D708" s="193">
        <v>0</v>
      </c>
      <c r="E708" s="193">
        <v>10.9</v>
      </c>
      <c r="F708" s="193">
        <v>64.599999999999994</v>
      </c>
      <c r="G708" s="193">
        <v>1.9</v>
      </c>
      <c r="H708" s="193">
        <v>69.599999999999994</v>
      </c>
    </row>
    <row r="709" spans="1:8" x14ac:dyDescent="0.25">
      <c r="A709" s="429"/>
      <c r="B709" s="192">
        <v>43859.833333333336</v>
      </c>
      <c r="C709" s="193">
        <v>490.3</v>
      </c>
      <c r="D709" s="193">
        <v>0</v>
      </c>
      <c r="E709" s="193">
        <v>10.7</v>
      </c>
      <c r="F709" s="193">
        <v>65.599999999999994</v>
      </c>
      <c r="G709" s="193">
        <v>1</v>
      </c>
      <c r="H709" s="193">
        <v>63.1</v>
      </c>
    </row>
    <row r="710" spans="1:8" x14ac:dyDescent="0.25">
      <c r="A710" s="429"/>
      <c r="B710" s="192">
        <v>43859.875</v>
      </c>
      <c r="C710" s="193">
        <v>490.4</v>
      </c>
      <c r="D710" s="193">
        <v>0</v>
      </c>
      <c r="E710" s="193">
        <v>10.3</v>
      </c>
      <c r="F710" s="193">
        <v>68.2</v>
      </c>
      <c r="G710" s="193">
        <v>1.3</v>
      </c>
      <c r="H710" s="193">
        <v>11.5</v>
      </c>
    </row>
    <row r="711" spans="1:8" x14ac:dyDescent="0.25">
      <c r="A711" s="429"/>
      <c r="B711" s="192">
        <v>43859.916666666664</v>
      </c>
      <c r="C711" s="193">
        <v>490.4</v>
      </c>
      <c r="D711" s="193">
        <v>0</v>
      </c>
      <c r="E711" s="193">
        <v>9.5</v>
      </c>
      <c r="F711" s="193">
        <v>71.8</v>
      </c>
      <c r="G711" s="193">
        <v>1.8</v>
      </c>
      <c r="H711" s="193">
        <v>17.399999999999999</v>
      </c>
    </row>
    <row r="712" spans="1:8" x14ac:dyDescent="0.25">
      <c r="A712" s="429"/>
      <c r="B712" s="192">
        <v>43859.958333333336</v>
      </c>
      <c r="C712" s="193">
        <v>490.4</v>
      </c>
      <c r="D712" s="193">
        <v>0</v>
      </c>
      <c r="E712" s="193">
        <v>9</v>
      </c>
      <c r="F712" s="193">
        <v>74.5</v>
      </c>
      <c r="G712" s="193">
        <v>1.8</v>
      </c>
      <c r="H712" s="193">
        <v>334.2</v>
      </c>
    </row>
    <row r="713" spans="1:8" x14ac:dyDescent="0.25">
      <c r="A713" s="429"/>
      <c r="B713" s="192">
        <v>43860</v>
      </c>
      <c r="C713" s="193">
        <v>490.2</v>
      </c>
      <c r="D713" s="193">
        <v>0</v>
      </c>
      <c r="E713" s="193">
        <v>8.9</v>
      </c>
      <c r="F713" s="193">
        <v>76.099999999999994</v>
      </c>
      <c r="G713" s="193">
        <v>0.8</v>
      </c>
      <c r="H713" s="193">
        <v>270.3</v>
      </c>
    </row>
    <row r="714" spans="1:8" x14ac:dyDescent="0.25">
      <c r="A714" s="429"/>
      <c r="B714" s="192">
        <v>43860.041666666664</v>
      </c>
      <c r="C714" s="193">
        <v>489.9</v>
      </c>
      <c r="D714" s="193">
        <v>0</v>
      </c>
      <c r="E714" s="193">
        <v>8.3000000000000007</v>
      </c>
      <c r="F714" s="193">
        <v>83.7</v>
      </c>
      <c r="G714" s="193">
        <v>1.2</v>
      </c>
      <c r="H714" s="193">
        <v>271.10000000000002</v>
      </c>
    </row>
    <row r="715" spans="1:8" x14ac:dyDescent="0.25">
      <c r="A715" s="429"/>
      <c r="B715" s="192">
        <v>43860.083333333336</v>
      </c>
      <c r="C715" s="193">
        <v>489.7</v>
      </c>
      <c r="D715" s="193">
        <v>0</v>
      </c>
      <c r="E715" s="193">
        <v>8.1</v>
      </c>
      <c r="F715" s="193">
        <v>87.9</v>
      </c>
      <c r="G715" s="193">
        <v>1</v>
      </c>
      <c r="H715" s="193">
        <v>268.2</v>
      </c>
    </row>
    <row r="716" spans="1:8" x14ac:dyDescent="0.25">
      <c r="A716" s="429"/>
      <c r="B716" s="192">
        <v>43860.125</v>
      </c>
      <c r="C716" s="193">
        <v>489.6</v>
      </c>
      <c r="D716" s="193">
        <v>0</v>
      </c>
      <c r="E716" s="193">
        <v>8.3000000000000007</v>
      </c>
      <c r="F716" s="193">
        <v>88</v>
      </c>
      <c r="G716" s="193">
        <v>0.8</v>
      </c>
      <c r="H716" s="193">
        <v>262.8</v>
      </c>
    </row>
    <row r="717" spans="1:8" x14ac:dyDescent="0.25">
      <c r="A717" s="429"/>
      <c r="B717" s="192">
        <v>43860.166666666664</v>
      </c>
      <c r="C717" s="193">
        <v>489.7</v>
      </c>
      <c r="D717" s="193">
        <v>0</v>
      </c>
      <c r="E717" s="193">
        <v>8.1999999999999993</v>
      </c>
      <c r="F717" s="193">
        <v>90.1</v>
      </c>
      <c r="G717" s="193">
        <v>1.3</v>
      </c>
      <c r="H717" s="193">
        <v>265</v>
      </c>
    </row>
    <row r="718" spans="1:8" x14ac:dyDescent="0.25">
      <c r="A718" s="429"/>
      <c r="B718" s="192">
        <v>43860.208333333336</v>
      </c>
      <c r="C718" s="193">
        <v>489.9</v>
      </c>
      <c r="D718" s="193">
        <v>0</v>
      </c>
      <c r="E718" s="193">
        <v>8.3000000000000007</v>
      </c>
      <c r="F718" s="193">
        <v>89.5</v>
      </c>
      <c r="G718" s="193">
        <v>1.3</v>
      </c>
      <c r="H718" s="193">
        <v>262.89999999999998</v>
      </c>
    </row>
    <row r="719" spans="1:8" x14ac:dyDescent="0.25">
      <c r="A719" s="429"/>
      <c r="B719" s="192">
        <v>43860.25</v>
      </c>
      <c r="C719" s="193">
        <v>490.4</v>
      </c>
      <c r="D719" s="193">
        <v>0</v>
      </c>
      <c r="E719" s="193">
        <v>8.6999999999999993</v>
      </c>
      <c r="F719" s="193">
        <v>86.4</v>
      </c>
      <c r="G719" s="193">
        <v>1</v>
      </c>
      <c r="H719" s="193">
        <v>272.3</v>
      </c>
    </row>
    <row r="720" spans="1:8" x14ac:dyDescent="0.25">
      <c r="A720" s="429"/>
      <c r="B720" s="192">
        <v>43860.291666666664</v>
      </c>
      <c r="C720" s="193">
        <v>490.8</v>
      </c>
      <c r="D720" s="193">
        <v>0</v>
      </c>
      <c r="E720" s="193">
        <v>10</v>
      </c>
      <c r="F720" s="193">
        <v>76</v>
      </c>
      <c r="G720" s="193">
        <v>0.6</v>
      </c>
      <c r="H720" s="193">
        <v>268.7</v>
      </c>
    </row>
    <row r="721" spans="1:8" x14ac:dyDescent="0.25">
      <c r="A721" s="429"/>
      <c r="B721" s="192">
        <v>43860.333333333336</v>
      </c>
      <c r="C721" s="193">
        <v>491</v>
      </c>
      <c r="D721" s="193">
        <v>0</v>
      </c>
      <c r="E721" s="193">
        <v>11.1</v>
      </c>
      <c r="F721" s="193">
        <v>66.2</v>
      </c>
      <c r="G721" s="193">
        <v>1.2</v>
      </c>
      <c r="H721" s="193">
        <v>279.89999999999998</v>
      </c>
    </row>
    <row r="722" spans="1:8" x14ac:dyDescent="0.25">
      <c r="A722" s="429"/>
      <c r="B722" s="192">
        <v>43860.375</v>
      </c>
      <c r="C722" s="193">
        <v>491</v>
      </c>
      <c r="D722" s="193">
        <v>0</v>
      </c>
      <c r="E722" s="193">
        <v>12.9</v>
      </c>
      <c r="F722" s="193">
        <v>58</v>
      </c>
      <c r="G722" s="193">
        <v>1.1000000000000001</v>
      </c>
      <c r="H722" s="193">
        <v>163.30000000000001</v>
      </c>
    </row>
    <row r="723" spans="1:8" x14ac:dyDescent="0.25">
      <c r="A723" s="429"/>
      <c r="B723" s="192">
        <v>43860.416666666664</v>
      </c>
      <c r="C723" s="193">
        <v>490.9</v>
      </c>
      <c r="D723" s="193">
        <v>0</v>
      </c>
      <c r="E723" s="193">
        <v>12.5</v>
      </c>
      <c r="F723" s="193">
        <v>60.2</v>
      </c>
      <c r="G723" s="193">
        <v>1.3</v>
      </c>
      <c r="H723" s="193">
        <v>268.7</v>
      </c>
    </row>
    <row r="724" spans="1:8" x14ac:dyDescent="0.25">
      <c r="A724" s="429"/>
      <c r="B724" s="192">
        <v>43860.458333333336</v>
      </c>
      <c r="C724" s="193">
        <v>490.6</v>
      </c>
      <c r="D724" s="193">
        <v>0</v>
      </c>
      <c r="E724" s="193">
        <v>14.1</v>
      </c>
      <c r="F724" s="193">
        <v>53.3</v>
      </c>
      <c r="G724" s="193">
        <v>1.4</v>
      </c>
      <c r="H724" s="193">
        <v>161.30000000000001</v>
      </c>
    </row>
    <row r="725" spans="1:8" x14ac:dyDescent="0.25">
      <c r="A725" s="429"/>
      <c r="B725" s="192">
        <v>43860.5</v>
      </c>
      <c r="C725" s="193">
        <v>490.2</v>
      </c>
      <c r="D725" s="193">
        <v>0</v>
      </c>
      <c r="E725" s="193">
        <v>15.1</v>
      </c>
      <c r="F725" s="193">
        <v>48.5</v>
      </c>
      <c r="G725" s="193">
        <v>1.8</v>
      </c>
      <c r="H725" s="193">
        <v>78.8</v>
      </c>
    </row>
    <row r="726" spans="1:8" x14ac:dyDescent="0.25">
      <c r="A726" s="429"/>
      <c r="B726" s="192">
        <v>43860.541666666664</v>
      </c>
      <c r="C726" s="193">
        <v>489.7</v>
      </c>
      <c r="D726" s="193">
        <v>0</v>
      </c>
      <c r="E726" s="193">
        <v>14.5</v>
      </c>
      <c r="F726" s="193">
        <v>51.2</v>
      </c>
      <c r="G726" s="193">
        <v>2.4</v>
      </c>
      <c r="H726" s="193">
        <v>61.1</v>
      </c>
    </row>
    <row r="727" spans="1:8" x14ac:dyDescent="0.25">
      <c r="A727" s="429"/>
      <c r="B727" s="192">
        <v>43860.583333333336</v>
      </c>
      <c r="C727" s="193">
        <v>489.5</v>
      </c>
      <c r="D727" s="193">
        <v>0</v>
      </c>
      <c r="E727" s="193">
        <v>14.1</v>
      </c>
      <c r="F727" s="193">
        <v>57.4</v>
      </c>
      <c r="G727" s="193">
        <v>1.8</v>
      </c>
      <c r="H727" s="193">
        <v>48.2</v>
      </c>
    </row>
    <row r="728" spans="1:8" x14ac:dyDescent="0.25">
      <c r="A728" s="429"/>
      <c r="B728" s="192">
        <v>43860.625</v>
      </c>
      <c r="C728" s="193">
        <v>489</v>
      </c>
      <c r="D728" s="193">
        <v>0</v>
      </c>
      <c r="E728" s="193">
        <v>15</v>
      </c>
      <c r="F728" s="193">
        <v>53.9</v>
      </c>
      <c r="G728" s="193">
        <v>2.2000000000000002</v>
      </c>
      <c r="H728" s="193">
        <v>79</v>
      </c>
    </row>
    <row r="729" spans="1:8" x14ac:dyDescent="0.25">
      <c r="A729" s="429"/>
      <c r="B729" s="192">
        <v>43860.666666666664</v>
      </c>
      <c r="C729" s="193">
        <v>489.2</v>
      </c>
      <c r="D729" s="193">
        <v>0</v>
      </c>
      <c r="E729" s="193">
        <v>12.8</v>
      </c>
      <c r="F729" s="193">
        <v>59.5</v>
      </c>
      <c r="G729" s="193">
        <v>2</v>
      </c>
      <c r="H729" s="193">
        <v>83.9</v>
      </c>
    </row>
    <row r="730" spans="1:8" x14ac:dyDescent="0.25">
      <c r="A730" s="429"/>
      <c r="B730" s="192">
        <v>43860.708333333336</v>
      </c>
      <c r="C730" s="193">
        <v>490.3</v>
      </c>
      <c r="D730" s="193">
        <v>0</v>
      </c>
      <c r="E730" s="193">
        <v>7.9</v>
      </c>
      <c r="F730" s="193">
        <v>85.6</v>
      </c>
      <c r="G730" s="193">
        <v>0.8</v>
      </c>
      <c r="H730" s="193">
        <v>270.8</v>
      </c>
    </row>
    <row r="731" spans="1:8" x14ac:dyDescent="0.25">
      <c r="A731" s="429"/>
      <c r="B731" s="192">
        <v>43860.75</v>
      </c>
      <c r="C731" s="193">
        <v>490.8</v>
      </c>
      <c r="D731" s="193">
        <v>0</v>
      </c>
      <c r="E731" s="193">
        <v>7.4</v>
      </c>
      <c r="F731" s="193">
        <v>91.8</v>
      </c>
      <c r="G731" s="193">
        <v>0.8</v>
      </c>
      <c r="H731" s="193">
        <v>277.8</v>
      </c>
    </row>
    <row r="732" spans="1:8" x14ac:dyDescent="0.25">
      <c r="A732" s="429"/>
      <c r="B732" s="192">
        <v>43860.791666666664</v>
      </c>
      <c r="C732" s="193">
        <v>490.9</v>
      </c>
      <c r="D732" s="193">
        <v>0</v>
      </c>
      <c r="E732" s="193">
        <v>8.1</v>
      </c>
      <c r="F732" s="193">
        <v>86.7</v>
      </c>
      <c r="G732" s="193">
        <v>0.7</v>
      </c>
      <c r="H732" s="193">
        <v>296.7</v>
      </c>
    </row>
    <row r="733" spans="1:8" x14ac:dyDescent="0.25">
      <c r="A733" s="429"/>
      <c r="B733" s="192">
        <v>43860.833333333336</v>
      </c>
      <c r="C733" s="193">
        <v>491.1</v>
      </c>
      <c r="D733" s="193">
        <v>0</v>
      </c>
      <c r="E733" s="193">
        <v>8.5</v>
      </c>
      <c r="F733" s="193">
        <v>83.4</v>
      </c>
      <c r="G733" s="193">
        <v>0.6</v>
      </c>
      <c r="H733" s="193">
        <v>220.7</v>
      </c>
    </row>
    <row r="734" spans="1:8" x14ac:dyDescent="0.25">
      <c r="A734" s="429"/>
      <c r="B734" s="192">
        <v>43860.875</v>
      </c>
      <c r="C734" s="193">
        <v>491.4</v>
      </c>
      <c r="D734" s="193">
        <v>0</v>
      </c>
      <c r="E734" s="193">
        <v>8.3000000000000007</v>
      </c>
      <c r="F734" s="193">
        <v>83.3</v>
      </c>
      <c r="G734" s="193">
        <v>0.6</v>
      </c>
      <c r="H734" s="193">
        <v>190.6</v>
      </c>
    </row>
    <row r="735" spans="1:8" x14ac:dyDescent="0.25">
      <c r="A735" s="429"/>
      <c r="B735" s="192">
        <v>43860.916666666664</v>
      </c>
      <c r="C735" s="193">
        <v>491.8</v>
      </c>
      <c r="D735" s="193">
        <v>0</v>
      </c>
      <c r="E735" s="193">
        <v>8.3000000000000007</v>
      </c>
      <c r="F735" s="193">
        <v>82</v>
      </c>
      <c r="G735" s="193">
        <v>0.3</v>
      </c>
      <c r="H735" s="193">
        <v>104.5</v>
      </c>
    </row>
    <row r="736" spans="1:8" x14ac:dyDescent="0.25">
      <c r="A736" s="429"/>
      <c r="B736" s="192">
        <v>43860.958333333336</v>
      </c>
      <c r="C736" s="193">
        <v>491.8</v>
      </c>
      <c r="D736" s="193">
        <v>0</v>
      </c>
      <c r="E736" s="193">
        <v>8.1999999999999993</v>
      </c>
      <c r="F736" s="193">
        <v>83.3</v>
      </c>
      <c r="G736" s="193">
        <v>0.7</v>
      </c>
      <c r="H736" s="193">
        <v>139</v>
      </c>
    </row>
    <row r="737" spans="1:8" x14ac:dyDescent="0.25">
      <c r="A737" s="429"/>
      <c r="B737" s="192">
        <v>43861</v>
      </c>
      <c r="C737" s="193">
        <v>491.5</v>
      </c>
      <c r="D737" s="193">
        <v>0</v>
      </c>
      <c r="E737" s="193">
        <v>7.8</v>
      </c>
      <c r="F737" s="193">
        <v>86</v>
      </c>
      <c r="G737" s="193">
        <v>0.2</v>
      </c>
      <c r="H737" s="193">
        <v>139.30000000000001</v>
      </c>
    </row>
    <row r="738" spans="1:8" x14ac:dyDescent="0.25">
      <c r="A738" s="429"/>
      <c r="B738" s="192">
        <v>43861.041666666664</v>
      </c>
      <c r="C738" s="193">
        <v>491.1</v>
      </c>
      <c r="D738" s="193">
        <v>0</v>
      </c>
      <c r="E738" s="193">
        <v>7.5</v>
      </c>
      <c r="F738" s="193">
        <v>87.7</v>
      </c>
      <c r="G738" s="193">
        <v>0.7</v>
      </c>
      <c r="H738" s="193">
        <v>281.89999999999998</v>
      </c>
    </row>
    <row r="739" spans="1:8" x14ac:dyDescent="0.25">
      <c r="A739" s="429"/>
      <c r="B739" s="192">
        <v>43861.083333333336</v>
      </c>
      <c r="C739" s="193">
        <v>490.9</v>
      </c>
      <c r="D739" s="193">
        <v>0</v>
      </c>
      <c r="E739" s="193">
        <v>7.3</v>
      </c>
      <c r="F739" s="193">
        <v>87.2</v>
      </c>
      <c r="G739" s="193">
        <v>0.5</v>
      </c>
      <c r="H739" s="193">
        <v>247.6</v>
      </c>
    </row>
    <row r="740" spans="1:8" x14ac:dyDescent="0.25">
      <c r="A740" s="429"/>
      <c r="B740" s="192">
        <v>43861.125</v>
      </c>
      <c r="C740" s="193">
        <v>490.7</v>
      </c>
      <c r="D740" s="193">
        <v>0</v>
      </c>
      <c r="E740" s="193">
        <v>7.2</v>
      </c>
      <c r="F740" s="193">
        <v>87.4</v>
      </c>
      <c r="G740" s="193">
        <v>0.3</v>
      </c>
      <c r="H740" s="193">
        <v>251.1</v>
      </c>
    </row>
    <row r="741" spans="1:8" x14ac:dyDescent="0.25">
      <c r="A741" s="429"/>
      <c r="B741" s="192">
        <v>43861.166666666664</v>
      </c>
      <c r="C741" s="193">
        <v>490.6</v>
      </c>
      <c r="D741" s="193">
        <v>0</v>
      </c>
      <c r="E741" s="193">
        <v>7.2</v>
      </c>
      <c r="F741" s="193">
        <v>88.3</v>
      </c>
      <c r="G741" s="193">
        <v>0.6</v>
      </c>
      <c r="H741" s="193">
        <v>267.8</v>
      </c>
    </row>
    <row r="742" spans="1:8" x14ac:dyDescent="0.25">
      <c r="A742" s="429"/>
      <c r="B742" s="192">
        <v>43861.208333333336</v>
      </c>
      <c r="C742" s="193">
        <v>490.9</v>
      </c>
      <c r="D742" s="193">
        <v>0</v>
      </c>
      <c r="E742" s="193">
        <v>7.3</v>
      </c>
      <c r="F742" s="193">
        <v>87.3</v>
      </c>
      <c r="G742" s="193">
        <v>0.4</v>
      </c>
      <c r="H742" s="193">
        <v>319.3</v>
      </c>
    </row>
    <row r="743" spans="1:8" x14ac:dyDescent="0.25">
      <c r="A743" s="429"/>
      <c r="B743" s="192">
        <v>43861.25</v>
      </c>
      <c r="C743" s="193">
        <v>491.2</v>
      </c>
      <c r="D743" s="193">
        <v>0</v>
      </c>
      <c r="E743" s="193">
        <v>7.6</v>
      </c>
      <c r="F743" s="193">
        <v>85.7</v>
      </c>
      <c r="G743" s="193">
        <v>0.6</v>
      </c>
      <c r="H743" s="193">
        <v>255.9</v>
      </c>
    </row>
    <row r="744" spans="1:8" x14ac:dyDescent="0.25">
      <c r="A744" s="429"/>
      <c r="B744" s="192">
        <v>43861.291666666664</v>
      </c>
      <c r="C744" s="193">
        <v>491.5</v>
      </c>
      <c r="D744" s="193">
        <v>0</v>
      </c>
      <c r="E744" s="193">
        <v>8.5</v>
      </c>
      <c r="F744" s="193">
        <v>80.3</v>
      </c>
      <c r="G744" s="193">
        <v>0.5</v>
      </c>
      <c r="H744" s="193">
        <v>176.4</v>
      </c>
    </row>
    <row r="745" spans="1:8" x14ac:dyDescent="0.25">
      <c r="A745" s="429"/>
      <c r="B745" s="192">
        <v>43861.333333333336</v>
      </c>
      <c r="C745" s="193">
        <v>491.7</v>
      </c>
      <c r="D745" s="193">
        <v>0</v>
      </c>
      <c r="E745" s="193">
        <v>9.8000000000000007</v>
      </c>
      <c r="F745" s="193">
        <v>73.400000000000006</v>
      </c>
      <c r="G745" s="193">
        <v>0.4</v>
      </c>
      <c r="H745" s="193">
        <v>231.7</v>
      </c>
    </row>
    <row r="746" spans="1:8" x14ac:dyDescent="0.25">
      <c r="A746" s="429"/>
      <c r="B746" s="192">
        <v>43861.375</v>
      </c>
      <c r="C746" s="193">
        <v>491.6</v>
      </c>
      <c r="D746" s="193">
        <v>0</v>
      </c>
      <c r="E746" s="193">
        <v>12</v>
      </c>
      <c r="F746" s="193">
        <v>62</v>
      </c>
      <c r="G746" s="193">
        <v>0.5</v>
      </c>
      <c r="H746" s="193">
        <v>263.89999999999998</v>
      </c>
    </row>
    <row r="747" spans="1:8" x14ac:dyDescent="0.25">
      <c r="A747" s="429"/>
      <c r="B747" s="192">
        <v>43861.416666666664</v>
      </c>
      <c r="C747" s="193">
        <v>491.4</v>
      </c>
      <c r="D747" s="193">
        <v>0</v>
      </c>
      <c r="E747" s="193">
        <v>13.7</v>
      </c>
      <c r="F747" s="193">
        <v>54.6</v>
      </c>
      <c r="G747" s="193">
        <v>1.2</v>
      </c>
      <c r="H747" s="193">
        <v>201.3</v>
      </c>
    </row>
    <row r="748" spans="1:8" x14ac:dyDescent="0.25">
      <c r="A748" s="429"/>
      <c r="B748" s="192">
        <v>43861.458333333336</v>
      </c>
      <c r="C748" s="193">
        <v>491.2</v>
      </c>
      <c r="D748" s="193">
        <v>0</v>
      </c>
      <c r="E748" s="193">
        <v>13.7</v>
      </c>
      <c r="F748" s="193">
        <v>55.8</v>
      </c>
      <c r="G748" s="193">
        <v>2.1</v>
      </c>
      <c r="H748" s="193">
        <v>352.1</v>
      </c>
    </row>
    <row r="749" spans="1:8" x14ac:dyDescent="0.25">
      <c r="A749" s="429"/>
      <c r="B749" s="192">
        <v>43861.5</v>
      </c>
      <c r="C749" s="193">
        <v>490.9</v>
      </c>
      <c r="D749" s="193">
        <v>0</v>
      </c>
      <c r="E749" s="193">
        <v>15</v>
      </c>
      <c r="F749" s="193">
        <v>48.8</v>
      </c>
      <c r="G749" s="193">
        <v>1.4</v>
      </c>
      <c r="H749" s="193">
        <v>21</v>
      </c>
    </row>
    <row r="750" spans="1:8" x14ac:dyDescent="0.25">
      <c r="A750" s="429"/>
      <c r="B750" s="192">
        <v>43861.541666666664</v>
      </c>
      <c r="C750" s="193">
        <v>490.3</v>
      </c>
      <c r="D750" s="193">
        <v>0</v>
      </c>
      <c r="E750" s="193">
        <v>14.6</v>
      </c>
      <c r="F750" s="193">
        <v>53.8</v>
      </c>
      <c r="G750" s="193">
        <v>1.2</v>
      </c>
      <c r="H750" s="193">
        <v>269.10000000000002</v>
      </c>
    </row>
    <row r="751" spans="1:8" x14ac:dyDescent="0.25">
      <c r="A751" s="429"/>
      <c r="B751" s="192">
        <v>43861.583333333336</v>
      </c>
      <c r="C751" s="193">
        <v>489.9</v>
      </c>
      <c r="D751" s="193">
        <v>0</v>
      </c>
      <c r="E751" s="193">
        <v>12.6</v>
      </c>
      <c r="F751" s="193">
        <v>67.8</v>
      </c>
      <c r="G751" s="193">
        <v>1.7</v>
      </c>
      <c r="H751" s="193">
        <v>47.4</v>
      </c>
    </row>
    <row r="752" spans="1:8" x14ac:dyDescent="0.25">
      <c r="A752" s="429"/>
      <c r="B752" s="192">
        <v>43861.625</v>
      </c>
      <c r="C752" s="193">
        <v>489.4</v>
      </c>
      <c r="D752" s="193">
        <v>0</v>
      </c>
      <c r="E752" s="193">
        <v>14.1</v>
      </c>
      <c r="F752" s="193">
        <v>59.4</v>
      </c>
      <c r="G752" s="193">
        <v>2.5</v>
      </c>
      <c r="H752" s="193">
        <v>37</v>
      </c>
    </row>
    <row r="753" spans="1:8" x14ac:dyDescent="0.25">
      <c r="A753" s="429"/>
      <c r="B753" s="192">
        <v>43861.666666666664</v>
      </c>
      <c r="C753" s="193">
        <v>489.2</v>
      </c>
      <c r="D753" s="193">
        <v>0</v>
      </c>
      <c r="E753" s="193">
        <v>13.7</v>
      </c>
      <c r="F753" s="193">
        <v>60.6</v>
      </c>
      <c r="G753" s="193">
        <v>1.8</v>
      </c>
      <c r="H753" s="193">
        <v>51.2</v>
      </c>
    </row>
    <row r="754" spans="1:8" x14ac:dyDescent="0.25">
      <c r="A754" s="429"/>
      <c r="B754" s="192">
        <v>43861.708333333336</v>
      </c>
      <c r="C754" s="193">
        <v>489.5</v>
      </c>
      <c r="D754" s="193">
        <v>0</v>
      </c>
      <c r="E754" s="193">
        <v>12.9</v>
      </c>
      <c r="F754" s="193">
        <v>63.7</v>
      </c>
      <c r="G754" s="193">
        <v>2.1</v>
      </c>
      <c r="H754" s="193">
        <v>83.9</v>
      </c>
    </row>
    <row r="755" spans="1:8" x14ac:dyDescent="0.25">
      <c r="A755" s="429"/>
      <c r="B755" s="192">
        <v>43861.75</v>
      </c>
      <c r="C755" s="193">
        <v>490.1</v>
      </c>
      <c r="D755" s="193">
        <v>0</v>
      </c>
      <c r="E755" s="193">
        <v>11.7</v>
      </c>
      <c r="F755" s="193">
        <v>68.5</v>
      </c>
      <c r="G755" s="193">
        <v>1.3</v>
      </c>
      <c r="H755" s="193">
        <v>37.5</v>
      </c>
    </row>
    <row r="756" spans="1:8" x14ac:dyDescent="0.25">
      <c r="A756" s="429"/>
      <c r="B756" s="192">
        <v>43861.791666666664</v>
      </c>
      <c r="C756" s="193">
        <v>490.8</v>
      </c>
      <c r="D756" s="193">
        <v>0</v>
      </c>
      <c r="E756" s="193">
        <v>11.3</v>
      </c>
      <c r="F756" s="193">
        <v>65.7</v>
      </c>
      <c r="G756" s="193">
        <v>1.2</v>
      </c>
      <c r="H756" s="193">
        <v>358.9</v>
      </c>
    </row>
    <row r="757" spans="1:8" x14ac:dyDescent="0.25">
      <c r="A757" s="429"/>
      <c r="B757" s="192">
        <v>43861.833333333336</v>
      </c>
      <c r="C757" s="193">
        <v>491.4</v>
      </c>
      <c r="D757" s="193">
        <v>0</v>
      </c>
      <c r="E757" s="193">
        <v>9.9</v>
      </c>
      <c r="F757" s="193">
        <v>72.099999999999994</v>
      </c>
      <c r="G757" s="193">
        <v>1.5</v>
      </c>
      <c r="H757" s="193">
        <v>310.5</v>
      </c>
    </row>
    <row r="758" spans="1:8" x14ac:dyDescent="0.25">
      <c r="A758" s="429"/>
      <c r="B758" s="192">
        <v>43861.875</v>
      </c>
      <c r="C758" s="193">
        <v>491.8</v>
      </c>
      <c r="D758" s="193">
        <v>0</v>
      </c>
      <c r="E758" s="193">
        <v>8.8000000000000007</v>
      </c>
      <c r="F758" s="193">
        <v>84.5</v>
      </c>
      <c r="G758" s="193">
        <v>1.5</v>
      </c>
      <c r="H758" s="193">
        <v>283</v>
      </c>
    </row>
    <row r="759" spans="1:8" x14ac:dyDescent="0.25">
      <c r="A759" s="429"/>
      <c r="B759" s="192">
        <v>43861.916666666664</v>
      </c>
      <c r="C759" s="193">
        <v>492</v>
      </c>
      <c r="D759" s="193">
        <v>0</v>
      </c>
      <c r="E759" s="193">
        <v>8.4</v>
      </c>
      <c r="F759" s="193">
        <v>90.2</v>
      </c>
      <c r="G759" s="193">
        <v>1.1000000000000001</v>
      </c>
      <c r="H759" s="193">
        <v>267.3</v>
      </c>
    </row>
    <row r="760" spans="1:8" x14ac:dyDescent="0.25">
      <c r="A760" s="429"/>
      <c r="B760" s="192">
        <v>43861.958333333336</v>
      </c>
      <c r="C760" s="193">
        <v>491.9</v>
      </c>
      <c r="D760" s="193">
        <v>0</v>
      </c>
      <c r="E760" s="193">
        <v>8.3000000000000007</v>
      </c>
      <c r="F760" s="193">
        <v>89.7</v>
      </c>
      <c r="G760" s="193">
        <v>0.8</v>
      </c>
      <c r="H760" s="193">
        <v>261.60000000000002</v>
      </c>
    </row>
    <row r="761" spans="1:8" x14ac:dyDescent="0.25">
      <c r="B761" s="192">
        <v>43862</v>
      </c>
      <c r="C761" s="193">
        <v>491.5</v>
      </c>
      <c r="D761" s="193">
        <v>0</v>
      </c>
      <c r="E761" s="193">
        <v>8.5</v>
      </c>
      <c r="F761" s="193">
        <v>88.2</v>
      </c>
      <c r="G761" s="193">
        <v>0.5</v>
      </c>
      <c r="H761" s="193">
        <v>257.60000000000002</v>
      </c>
    </row>
    <row r="762" spans="1:8" x14ac:dyDescent="0.25">
      <c r="B762" s="271">
        <v>43862.041666666664</v>
      </c>
      <c r="C762" s="244">
        <v>491.3</v>
      </c>
      <c r="D762" s="244">
        <v>0</v>
      </c>
      <c r="E762" s="244">
        <v>8</v>
      </c>
      <c r="F762" s="244">
        <v>93.1</v>
      </c>
      <c r="G762" s="244">
        <v>1.3</v>
      </c>
      <c r="H762" s="244">
        <v>266.2</v>
      </c>
    </row>
    <row r="763" spans="1:8" x14ac:dyDescent="0.25">
      <c r="B763" s="271">
        <v>43862.083333333336</v>
      </c>
      <c r="C763" s="244">
        <v>491.1</v>
      </c>
      <c r="D763" s="244">
        <v>0</v>
      </c>
      <c r="E763" s="244">
        <v>7.8</v>
      </c>
      <c r="F763" s="244">
        <v>95.3</v>
      </c>
      <c r="G763" s="244">
        <v>0.6</v>
      </c>
      <c r="H763" s="244">
        <v>261.10000000000002</v>
      </c>
    </row>
    <row r="764" spans="1:8" x14ac:dyDescent="0.25">
      <c r="B764" s="271">
        <v>43862.125</v>
      </c>
      <c r="C764" s="244">
        <v>490.9</v>
      </c>
      <c r="D764" s="244">
        <v>0</v>
      </c>
      <c r="E764" s="244">
        <v>7.8</v>
      </c>
      <c r="F764" s="244">
        <v>93.5</v>
      </c>
      <c r="G764" s="244">
        <v>0.2</v>
      </c>
      <c r="H764" s="244">
        <v>251.8</v>
      </c>
    </row>
    <row r="765" spans="1:8" x14ac:dyDescent="0.25">
      <c r="B765" s="271">
        <v>43862.166666666664</v>
      </c>
      <c r="C765" s="244">
        <v>490.8</v>
      </c>
      <c r="D765" s="244">
        <v>0</v>
      </c>
      <c r="E765" s="244">
        <v>7.7</v>
      </c>
      <c r="F765" s="244">
        <v>95.1</v>
      </c>
      <c r="G765" s="193">
        <v>0.8</v>
      </c>
      <c r="H765" s="193">
        <v>272.5</v>
      </c>
    </row>
    <row r="766" spans="1:8" x14ac:dyDescent="0.25">
      <c r="B766" s="271">
        <v>43862.208333333336</v>
      </c>
      <c r="C766" s="244">
        <v>490.8</v>
      </c>
      <c r="D766" s="244">
        <v>0</v>
      </c>
      <c r="E766" s="244">
        <v>7.3</v>
      </c>
      <c r="F766" s="244">
        <v>95.8</v>
      </c>
      <c r="G766" s="193">
        <v>0.5</v>
      </c>
      <c r="H766" s="193">
        <v>272.8</v>
      </c>
    </row>
    <row r="767" spans="1:8" x14ac:dyDescent="0.25">
      <c r="B767" s="271">
        <v>43862.25</v>
      </c>
      <c r="C767" s="244">
        <v>491.2</v>
      </c>
      <c r="D767" s="244">
        <v>0</v>
      </c>
      <c r="E767" s="244">
        <v>7.2</v>
      </c>
      <c r="F767" s="244">
        <v>93.7</v>
      </c>
      <c r="G767" s="193">
        <v>0.8</v>
      </c>
      <c r="H767" s="193">
        <v>291</v>
      </c>
    </row>
    <row r="768" spans="1:8" x14ac:dyDescent="0.25">
      <c r="B768" s="271">
        <v>43862.291666666664</v>
      </c>
      <c r="C768" s="244">
        <v>491.5</v>
      </c>
      <c r="D768" s="244">
        <v>0</v>
      </c>
      <c r="E768" s="244">
        <v>8.6999999999999993</v>
      </c>
      <c r="F768" s="244">
        <v>83.6</v>
      </c>
      <c r="G768" s="193">
        <v>0.7</v>
      </c>
      <c r="H768" s="193">
        <v>162.30000000000001</v>
      </c>
    </row>
    <row r="769" spans="2:8" x14ac:dyDescent="0.25">
      <c r="B769" s="271">
        <v>43862.333333333336</v>
      </c>
      <c r="C769" s="244">
        <v>491.7</v>
      </c>
      <c r="D769" s="244">
        <v>0</v>
      </c>
      <c r="E769" s="244">
        <v>10.3</v>
      </c>
      <c r="F769" s="244">
        <v>75</v>
      </c>
      <c r="G769" s="193">
        <v>0.8</v>
      </c>
      <c r="H769" s="193">
        <v>129.6</v>
      </c>
    </row>
    <row r="770" spans="2:8" x14ac:dyDescent="0.25">
      <c r="B770" s="271">
        <v>43862.375</v>
      </c>
      <c r="C770" s="244">
        <v>491.7</v>
      </c>
      <c r="D770" s="244">
        <v>0</v>
      </c>
      <c r="E770" s="244">
        <v>11.4</v>
      </c>
      <c r="F770" s="244">
        <v>67.400000000000006</v>
      </c>
      <c r="G770" s="193">
        <v>0.8</v>
      </c>
      <c r="H770" s="193">
        <v>93.5</v>
      </c>
    </row>
    <row r="771" spans="2:8" x14ac:dyDescent="0.25">
      <c r="B771" s="271">
        <v>43862.416666666664</v>
      </c>
      <c r="C771" s="244">
        <v>491.4</v>
      </c>
      <c r="D771" s="244">
        <v>0</v>
      </c>
      <c r="E771" s="244">
        <v>13</v>
      </c>
      <c r="F771" s="244">
        <v>60.7</v>
      </c>
      <c r="G771" s="193">
        <v>1.1000000000000001</v>
      </c>
      <c r="H771" s="193">
        <v>168.5</v>
      </c>
    </row>
    <row r="772" spans="2:8" x14ac:dyDescent="0.25">
      <c r="B772" s="271">
        <v>43862.458333333336</v>
      </c>
      <c r="C772" s="244">
        <v>491.1</v>
      </c>
      <c r="D772" s="244">
        <v>0</v>
      </c>
      <c r="E772" s="244">
        <v>13.8</v>
      </c>
      <c r="F772" s="244">
        <v>56.1</v>
      </c>
      <c r="G772" s="193">
        <v>1.4</v>
      </c>
      <c r="H772" s="193">
        <v>109.4</v>
      </c>
    </row>
    <row r="773" spans="2:8" x14ac:dyDescent="0.25">
      <c r="B773" s="271">
        <v>43862.5</v>
      </c>
      <c r="C773" s="244">
        <v>490.6</v>
      </c>
      <c r="D773" s="244">
        <v>0</v>
      </c>
      <c r="E773" s="244">
        <v>15.8</v>
      </c>
      <c r="F773" s="244">
        <v>48.9</v>
      </c>
      <c r="G773" s="193">
        <v>1.4</v>
      </c>
      <c r="H773" s="193">
        <v>103</v>
      </c>
    </row>
    <row r="774" spans="2:8" x14ac:dyDescent="0.25">
      <c r="B774" s="271">
        <v>43862.541666666664</v>
      </c>
      <c r="C774" s="244">
        <v>490</v>
      </c>
      <c r="D774" s="244">
        <v>0</v>
      </c>
      <c r="E774" s="244">
        <v>14.9</v>
      </c>
      <c r="F774" s="244">
        <v>53.3</v>
      </c>
      <c r="G774" s="193">
        <v>2.8</v>
      </c>
      <c r="H774" s="193">
        <v>274.10000000000002</v>
      </c>
    </row>
    <row r="775" spans="2:8" x14ac:dyDescent="0.25">
      <c r="B775" s="271">
        <v>43862.583333333336</v>
      </c>
      <c r="C775" s="244">
        <v>489.6</v>
      </c>
      <c r="D775" s="244">
        <v>0</v>
      </c>
      <c r="E775" s="244">
        <v>15.6</v>
      </c>
      <c r="F775" s="244">
        <v>50.4</v>
      </c>
      <c r="G775" s="193">
        <v>2.1</v>
      </c>
      <c r="H775" s="193">
        <v>27.1</v>
      </c>
    </row>
    <row r="776" spans="2:8" x14ac:dyDescent="0.25">
      <c r="B776" s="271">
        <v>43862.625</v>
      </c>
      <c r="C776" s="244">
        <v>489.2</v>
      </c>
      <c r="D776" s="244">
        <v>0</v>
      </c>
      <c r="E776" s="244">
        <v>16.100000000000001</v>
      </c>
      <c r="F776" s="244">
        <v>50.2</v>
      </c>
      <c r="G776" s="193">
        <v>2.4</v>
      </c>
      <c r="H776" s="193">
        <v>102</v>
      </c>
    </row>
    <row r="777" spans="2:8" x14ac:dyDescent="0.25">
      <c r="B777" s="271">
        <v>43862.666666666664</v>
      </c>
      <c r="C777" s="244">
        <v>489.3</v>
      </c>
      <c r="D777" s="244">
        <v>0</v>
      </c>
      <c r="E777" s="244">
        <v>14.4</v>
      </c>
      <c r="F777" s="244">
        <v>55.2</v>
      </c>
      <c r="G777" s="193">
        <v>2.1</v>
      </c>
      <c r="H777" s="193">
        <v>55.6</v>
      </c>
    </row>
    <row r="778" spans="2:8" x14ac:dyDescent="0.25">
      <c r="B778" s="271">
        <v>43862.708333333336</v>
      </c>
      <c r="C778" s="244">
        <v>489.4</v>
      </c>
      <c r="D778" s="244">
        <v>0</v>
      </c>
      <c r="E778" s="244">
        <v>13.5</v>
      </c>
      <c r="F778" s="244">
        <v>57.3</v>
      </c>
      <c r="G778" s="193">
        <v>1.7</v>
      </c>
      <c r="H778" s="193">
        <v>74.2</v>
      </c>
    </row>
    <row r="779" spans="2:8" x14ac:dyDescent="0.25">
      <c r="B779" s="271">
        <v>43862.75</v>
      </c>
      <c r="C779" s="244">
        <v>490</v>
      </c>
      <c r="D779" s="244">
        <v>0</v>
      </c>
      <c r="E779" s="244">
        <v>11.9</v>
      </c>
      <c r="F779" s="244">
        <v>65</v>
      </c>
      <c r="G779" s="193">
        <v>1.8</v>
      </c>
      <c r="H779" s="193">
        <v>59.1</v>
      </c>
    </row>
    <row r="780" spans="2:8" x14ac:dyDescent="0.25">
      <c r="B780" s="271">
        <v>43862.791666666664</v>
      </c>
      <c r="C780" s="244">
        <v>490.6</v>
      </c>
      <c r="D780" s="244">
        <v>0</v>
      </c>
      <c r="E780" s="244">
        <v>11.5</v>
      </c>
      <c r="F780" s="244">
        <v>67.900000000000006</v>
      </c>
      <c r="G780" s="193">
        <v>1.4</v>
      </c>
      <c r="H780" s="193">
        <v>52.8</v>
      </c>
    </row>
    <row r="781" spans="2:8" x14ac:dyDescent="0.25">
      <c r="B781" s="271">
        <v>43862.833333333336</v>
      </c>
      <c r="C781" s="244">
        <v>491.1</v>
      </c>
      <c r="D781" s="244">
        <v>0</v>
      </c>
      <c r="E781" s="244">
        <v>11</v>
      </c>
      <c r="F781" s="244">
        <v>71.7</v>
      </c>
      <c r="G781" s="193">
        <v>1.3</v>
      </c>
      <c r="H781" s="193">
        <v>60.5</v>
      </c>
    </row>
    <row r="782" spans="2:8" x14ac:dyDescent="0.25">
      <c r="B782" s="271">
        <v>43862.875</v>
      </c>
      <c r="C782" s="244">
        <v>491.5</v>
      </c>
      <c r="D782" s="244">
        <v>0</v>
      </c>
      <c r="E782" s="244">
        <v>11</v>
      </c>
      <c r="F782" s="244">
        <v>70.7</v>
      </c>
      <c r="G782" s="193">
        <v>0.8</v>
      </c>
      <c r="H782" s="193">
        <v>68.3</v>
      </c>
    </row>
    <row r="783" spans="2:8" x14ac:dyDescent="0.25">
      <c r="B783" s="271">
        <v>43862.916666666664</v>
      </c>
      <c r="C783" s="244">
        <v>491.7</v>
      </c>
      <c r="D783" s="244">
        <v>0</v>
      </c>
      <c r="E783" s="244">
        <v>10.5</v>
      </c>
      <c r="F783" s="244">
        <v>74.7</v>
      </c>
      <c r="G783" s="193">
        <v>1</v>
      </c>
      <c r="H783" s="193">
        <v>75.599999999999994</v>
      </c>
    </row>
    <row r="784" spans="2:8" x14ac:dyDescent="0.25">
      <c r="B784" s="271">
        <v>43862.958333333336</v>
      </c>
      <c r="C784" s="244">
        <v>491.6</v>
      </c>
      <c r="D784" s="244">
        <v>0</v>
      </c>
      <c r="E784" s="244">
        <v>10.199999999999999</v>
      </c>
      <c r="F784" s="244">
        <v>77.2</v>
      </c>
      <c r="G784" s="193">
        <v>0.9</v>
      </c>
      <c r="H784" s="193">
        <v>64.400000000000006</v>
      </c>
    </row>
    <row r="785" spans="2:8" x14ac:dyDescent="0.25">
      <c r="B785" s="271">
        <v>43863</v>
      </c>
      <c r="C785" s="244">
        <v>491.4</v>
      </c>
      <c r="D785" s="244">
        <v>0</v>
      </c>
      <c r="E785" s="244">
        <v>9.1</v>
      </c>
      <c r="F785" s="244">
        <v>82.9</v>
      </c>
      <c r="G785" s="193">
        <v>1</v>
      </c>
      <c r="H785" s="193">
        <v>55.1</v>
      </c>
    </row>
    <row r="786" spans="2:8" x14ac:dyDescent="0.25">
      <c r="B786" s="271">
        <v>43863.041666666664</v>
      </c>
      <c r="C786" s="244">
        <v>491.2</v>
      </c>
      <c r="D786" s="244">
        <v>0</v>
      </c>
      <c r="E786" s="244">
        <v>9.4</v>
      </c>
      <c r="F786" s="244">
        <v>76.2</v>
      </c>
      <c r="G786" s="193">
        <v>1.1000000000000001</v>
      </c>
      <c r="H786" s="193">
        <v>117.3</v>
      </c>
    </row>
    <row r="787" spans="2:8" x14ac:dyDescent="0.25">
      <c r="B787" s="271">
        <v>43863.083333333336</v>
      </c>
      <c r="C787" s="244">
        <v>490.9</v>
      </c>
      <c r="D787" s="244">
        <v>0</v>
      </c>
      <c r="E787" s="244">
        <v>9.6</v>
      </c>
      <c r="F787" s="244">
        <v>76.599999999999994</v>
      </c>
      <c r="G787" s="193">
        <v>0.8</v>
      </c>
      <c r="H787" s="193">
        <v>190.4</v>
      </c>
    </row>
    <row r="788" spans="2:8" x14ac:dyDescent="0.25">
      <c r="B788" s="271">
        <v>43863.125</v>
      </c>
      <c r="C788" s="244">
        <v>490.7</v>
      </c>
      <c r="D788" s="244">
        <v>0</v>
      </c>
      <c r="E788" s="244">
        <v>9.3000000000000007</v>
      </c>
      <c r="F788" s="244">
        <v>83.7</v>
      </c>
      <c r="G788" s="193">
        <v>0.7</v>
      </c>
      <c r="H788" s="193">
        <v>268.2</v>
      </c>
    </row>
    <row r="789" spans="2:8" x14ac:dyDescent="0.25">
      <c r="B789" s="271">
        <v>43863.166666666664</v>
      </c>
      <c r="C789" s="244">
        <v>490.8</v>
      </c>
      <c r="D789" s="244">
        <v>0</v>
      </c>
      <c r="E789" s="244">
        <v>8.9</v>
      </c>
      <c r="F789" s="244">
        <v>85.8</v>
      </c>
      <c r="G789" s="193">
        <v>1.3</v>
      </c>
      <c r="H789" s="193">
        <v>266</v>
      </c>
    </row>
    <row r="790" spans="2:8" x14ac:dyDescent="0.25">
      <c r="B790" s="271">
        <v>43863.208333333336</v>
      </c>
      <c r="C790" s="244">
        <v>490.9</v>
      </c>
      <c r="D790" s="244">
        <v>0</v>
      </c>
      <c r="E790" s="244">
        <v>8.9</v>
      </c>
      <c r="F790" s="244">
        <v>84.8</v>
      </c>
      <c r="G790" s="193">
        <v>0.9</v>
      </c>
      <c r="H790" s="193">
        <v>266.5</v>
      </c>
    </row>
    <row r="791" spans="2:8" x14ac:dyDescent="0.25">
      <c r="B791" s="271">
        <v>43863.25</v>
      </c>
      <c r="C791" s="244">
        <v>491.3</v>
      </c>
      <c r="D791" s="244">
        <v>0</v>
      </c>
      <c r="E791" s="244">
        <v>9.1999999999999993</v>
      </c>
      <c r="F791" s="244">
        <v>83.7</v>
      </c>
      <c r="G791" s="193">
        <v>0.4</v>
      </c>
      <c r="H791" s="193">
        <v>257.3</v>
      </c>
    </row>
    <row r="792" spans="2:8" x14ac:dyDescent="0.25">
      <c r="B792" s="271">
        <v>43863.291666666664</v>
      </c>
      <c r="C792" s="244">
        <v>491.8</v>
      </c>
      <c r="D792" s="244">
        <v>0</v>
      </c>
      <c r="E792" s="244">
        <v>9.9</v>
      </c>
      <c r="F792" s="244">
        <v>76.5</v>
      </c>
      <c r="G792" s="193">
        <v>0.5</v>
      </c>
      <c r="H792" s="193">
        <v>179.5</v>
      </c>
    </row>
    <row r="793" spans="2:8" x14ac:dyDescent="0.25">
      <c r="B793" s="271">
        <v>43863.333333333336</v>
      </c>
      <c r="C793" s="244">
        <v>491.9</v>
      </c>
      <c r="D793" s="244">
        <v>0</v>
      </c>
      <c r="E793" s="244">
        <v>10.7</v>
      </c>
      <c r="F793" s="244">
        <v>72.7</v>
      </c>
      <c r="G793" s="193">
        <v>1</v>
      </c>
      <c r="H793" s="193">
        <v>156.19999999999999</v>
      </c>
    </row>
    <row r="794" spans="2:8" x14ac:dyDescent="0.25">
      <c r="B794" s="271">
        <v>43863.375</v>
      </c>
      <c r="C794" s="244">
        <v>491.8</v>
      </c>
      <c r="D794" s="244">
        <v>0</v>
      </c>
      <c r="E794" s="244">
        <v>12.3</v>
      </c>
      <c r="F794" s="244">
        <v>63.2</v>
      </c>
      <c r="G794" s="193">
        <v>1.1000000000000001</v>
      </c>
      <c r="H794" s="193">
        <v>160.5</v>
      </c>
    </row>
    <row r="795" spans="2:8" x14ac:dyDescent="0.25">
      <c r="B795" s="271">
        <v>43863.416666666664</v>
      </c>
      <c r="C795" s="244">
        <v>491.7</v>
      </c>
      <c r="D795" s="244">
        <v>0</v>
      </c>
      <c r="E795" s="244">
        <v>13.9</v>
      </c>
      <c r="F795" s="244">
        <v>55.7</v>
      </c>
      <c r="G795" s="193">
        <v>1.1000000000000001</v>
      </c>
      <c r="H795" s="193">
        <v>171.5</v>
      </c>
    </row>
    <row r="796" spans="2:8" x14ac:dyDescent="0.25">
      <c r="B796" s="271">
        <v>43863.458333333336</v>
      </c>
      <c r="C796" s="244">
        <v>491.3</v>
      </c>
      <c r="D796" s="244">
        <v>0</v>
      </c>
      <c r="E796" s="244">
        <v>15.2</v>
      </c>
      <c r="F796" s="244">
        <v>49.6</v>
      </c>
      <c r="G796" s="193">
        <v>1.1000000000000001</v>
      </c>
      <c r="H796" s="193">
        <v>261.39999999999998</v>
      </c>
    </row>
    <row r="797" spans="2:8" x14ac:dyDescent="0.25">
      <c r="B797" s="271">
        <v>43863.5</v>
      </c>
      <c r="C797" s="244">
        <v>490.8</v>
      </c>
      <c r="D797" s="244">
        <v>0</v>
      </c>
      <c r="E797" s="244">
        <v>15.8</v>
      </c>
      <c r="F797" s="244">
        <v>45.2</v>
      </c>
      <c r="G797" s="193">
        <v>0.9</v>
      </c>
      <c r="H797" s="193">
        <v>280.10000000000002</v>
      </c>
    </row>
    <row r="798" spans="2:8" x14ac:dyDescent="0.25">
      <c r="B798" s="271">
        <v>43863.541666666664</v>
      </c>
      <c r="C798" s="244">
        <v>490</v>
      </c>
      <c r="D798" s="244">
        <v>0</v>
      </c>
      <c r="E798" s="244">
        <v>17.3</v>
      </c>
      <c r="F798" s="244">
        <v>39.9</v>
      </c>
      <c r="G798" s="193">
        <v>0.6</v>
      </c>
      <c r="H798" s="193">
        <v>239.7</v>
      </c>
    </row>
    <row r="799" spans="2:8" x14ac:dyDescent="0.25">
      <c r="B799" s="271">
        <v>43863.583333333336</v>
      </c>
      <c r="C799" s="244">
        <v>489.4</v>
      </c>
      <c r="D799" s="244">
        <v>0</v>
      </c>
      <c r="E799" s="244">
        <v>17.3</v>
      </c>
      <c r="F799" s="244">
        <v>42.8</v>
      </c>
      <c r="G799" s="193">
        <v>1.3</v>
      </c>
      <c r="H799" s="193">
        <v>24.8</v>
      </c>
    </row>
    <row r="800" spans="2:8" x14ac:dyDescent="0.25">
      <c r="B800" s="271">
        <v>43863.625</v>
      </c>
      <c r="C800" s="244">
        <v>489.3</v>
      </c>
      <c r="D800" s="244">
        <v>0</v>
      </c>
      <c r="E800" s="244">
        <v>15</v>
      </c>
      <c r="F800" s="244">
        <v>52.5</v>
      </c>
      <c r="G800" s="193">
        <v>2.5</v>
      </c>
      <c r="H800" s="193">
        <v>206.3</v>
      </c>
    </row>
    <row r="801" spans="2:8" x14ac:dyDescent="0.25">
      <c r="B801" s="271">
        <v>43863.666666666664</v>
      </c>
      <c r="C801" s="244">
        <v>489.4</v>
      </c>
      <c r="D801" s="244">
        <v>0</v>
      </c>
      <c r="E801" s="244">
        <v>14.1</v>
      </c>
      <c r="F801" s="244">
        <v>57.6</v>
      </c>
      <c r="G801" s="193">
        <v>2.2999999999999998</v>
      </c>
      <c r="H801" s="193">
        <v>331.5</v>
      </c>
    </row>
    <row r="802" spans="2:8" x14ac:dyDescent="0.25">
      <c r="B802" s="271">
        <v>43863.708333333336</v>
      </c>
      <c r="C802" s="244">
        <v>490.7</v>
      </c>
      <c r="D802" s="244">
        <v>0</v>
      </c>
      <c r="E802" s="244">
        <v>10.1</v>
      </c>
      <c r="F802" s="244">
        <v>75</v>
      </c>
      <c r="G802" s="193">
        <v>1.8</v>
      </c>
      <c r="H802" s="193">
        <v>197.3</v>
      </c>
    </row>
    <row r="803" spans="2:8" x14ac:dyDescent="0.25">
      <c r="B803" s="271">
        <v>43863.75</v>
      </c>
      <c r="C803" s="244">
        <v>491</v>
      </c>
      <c r="D803" s="244">
        <v>0</v>
      </c>
      <c r="E803" s="244">
        <v>8.8000000000000007</v>
      </c>
      <c r="F803" s="244">
        <v>88.8</v>
      </c>
      <c r="G803" s="193">
        <v>0.6</v>
      </c>
      <c r="H803" s="193">
        <v>264.2</v>
      </c>
    </row>
    <row r="804" spans="2:8" x14ac:dyDescent="0.25">
      <c r="B804" s="271">
        <v>43863.791666666664</v>
      </c>
      <c r="C804" s="244">
        <v>491.2</v>
      </c>
      <c r="D804" s="244">
        <v>0</v>
      </c>
      <c r="E804" s="244">
        <v>9</v>
      </c>
      <c r="F804" s="244">
        <v>85.6</v>
      </c>
      <c r="G804" s="193">
        <v>0.5</v>
      </c>
      <c r="H804" s="193">
        <v>271.60000000000002</v>
      </c>
    </row>
    <row r="805" spans="2:8" x14ac:dyDescent="0.25">
      <c r="B805" s="271">
        <v>43863.833333333336</v>
      </c>
      <c r="C805" s="244">
        <v>491.5</v>
      </c>
      <c r="D805" s="244">
        <v>0</v>
      </c>
      <c r="E805" s="244">
        <v>9.1999999999999993</v>
      </c>
      <c r="F805" s="244">
        <v>81.7</v>
      </c>
      <c r="G805" s="193">
        <v>0.7</v>
      </c>
      <c r="H805" s="193">
        <v>282.39999999999998</v>
      </c>
    </row>
    <row r="806" spans="2:8" x14ac:dyDescent="0.25">
      <c r="B806" s="271">
        <v>43863.875</v>
      </c>
      <c r="C806" s="244">
        <v>491.7</v>
      </c>
      <c r="D806" s="244">
        <v>0</v>
      </c>
      <c r="E806" s="244">
        <v>9.3000000000000007</v>
      </c>
      <c r="F806" s="244">
        <v>83.7</v>
      </c>
      <c r="G806" s="193">
        <v>0.4</v>
      </c>
      <c r="H806" s="193">
        <v>267.60000000000002</v>
      </c>
    </row>
    <row r="807" spans="2:8" x14ac:dyDescent="0.25">
      <c r="B807" s="271">
        <v>43863.916666666664</v>
      </c>
      <c r="C807" s="244">
        <v>491.9</v>
      </c>
      <c r="D807" s="244">
        <v>0</v>
      </c>
      <c r="E807" s="244">
        <v>9.1999999999999993</v>
      </c>
      <c r="F807" s="244">
        <v>86.1</v>
      </c>
      <c r="G807" s="193">
        <v>0.7</v>
      </c>
      <c r="H807" s="193">
        <v>263.39999999999998</v>
      </c>
    </row>
    <row r="808" spans="2:8" x14ac:dyDescent="0.25">
      <c r="B808" s="271">
        <v>43863.958333333336</v>
      </c>
      <c r="C808" s="244">
        <v>491.8</v>
      </c>
      <c r="D808" s="244">
        <v>0</v>
      </c>
      <c r="E808" s="244">
        <v>8.6</v>
      </c>
      <c r="F808" s="244">
        <v>90.5</v>
      </c>
      <c r="G808" s="193">
        <v>0.2</v>
      </c>
      <c r="H808" s="193">
        <v>217.1</v>
      </c>
    </row>
    <row r="809" spans="2:8" x14ac:dyDescent="0.25">
      <c r="B809" s="271">
        <v>43864</v>
      </c>
      <c r="C809" s="244">
        <v>491.5</v>
      </c>
      <c r="D809" s="244">
        <v>0</v>
      </c>
      <c r="E809" s="244">
        <v>8.1999999999999993</v>
      </c>
      <c r="F809" s="244">
        <v>95.2</v>
      </c>
      <c r="G809" s="193">
        <v>1</v>
      </c>
      <c r="H809" s="193">
        <v>269.10000000000002</v>
      </c>
    </row>
    <row r="810" spans="2:8" x14ac:dyDescent="0.25">
      <c r="B810" s="271">
        <v>43864.041666666664</v>
      </c>
      <c r="C810" s="244">
        <v>491.2</v>
      </c>
      <c r="D810" s="244">
        <v>0</v>
      </c>
      <c r="E810" s="244">
        <v>8</v>
      </c>
      <c r="F810" s="244">
        <v>96.5</v>
      </c>
      <c r="G810" s="193">
        <v>0.7</v>
      </c>
      <c r="H810" s="193">
        <v>267.5</v>
      </c>
    </row>
    <row r="811" spans="2:8" x14ac:dyDescent="0.25">
      <c r="B811" s="271">
        <v>43864.083333333336</v>
      </c>
      <c r="C811" s="244">
        <v>490.9</v>
      </c>
      <c r="D811" s="244">
        <v>0</v>
      </c>
      <c r="E811" s="244">
        <v>7.5</v>
      </c>
      <c r="F811" s="244">
        <v>97.3</v>
      </c>
      <c r="G811" s="193">
        <v>1.2</v>
      </c>
      <c r="H811" s="193">
        <v>274.2</v>
      </c>
    </row>
    <row r="812" spans="2:8" x14ac:dyDescent="0.25">
      <c r="B812" s="271">
        <v>43864.125</v>
      </c>
      <c r="C812" s="244">
        <v>490.9</v>
      </c>
      <c r="D812" s="244">
        <v>0</v>
      </c>
      <c r="E812" s="244">
        <v>7.1</v>
      </c>
      <c r="F812" s="244">
        <v>96.3</v>
      </c>
      <c r="G812" s="193">
        <v>1</v>
      </c>
      <c r="H812" s="193">
        <v>268.5</v>
      </c>
    </row>
    <row r="813" spans="2:8" x14ac:dyDescent="0.25">
      <c r="B813" s="271">
        <v>43864.166666666664</v>
      </c>
      <c r="C813" s="244">
        <v>491.2</v>
      </c>
      <c r="D813" s="244">
        <v>0</v>
      </c>
      <c r="E813" s="244">
        <v>6.7</v>
      </c>
      <c r="F813" s="244">
        <v>89.9</v>
      </c>
      <c r="G813" s="193">
        <v>0.7</v>
      </c>
      <c r="H813" s="193">
        <v>344.8</v>
      </c>
    </row>
    <row r="814" spans="2:8" x14ac:dyDescent="0.25">
      <c r="B814" s="271">
        <v>43864.208333333336</v>
      </c>
      <c r="C814" s="244">
        <v>491.6</v>
      </c>
      <c r="D814" s="244">
        <v>0</v>
      </c>
      <c r="E814" s="244">
        <v>6</v>
      </c>
      <c r="F814" s="244">
        <v>91.4</v>
      </c>
      <c r="G814" s="193">
        <v>0.3</v>
      </c>
      <c r="H814" s="193">
        <v>265.60000000000002</v>
      </c>
    </row>
    <row r="815" spans="2:8" x14ac:dyDescent="0.25">
      <c r="B815" s="271">
        <v>43864.25</v>
      </c>
      <c r="C815" s="244">
        <v>492.2</v>
      </c>
      <c r="D815" s="244">
        <v>0</v>
      </c>
      <c r="E815" s="244">
        <v>5.7</v>
      </c>
      <c r="F815" s="244">
        <v>92.7</v>
      </c>
      <c r="G815" s="193">
        <v>0.4</v>
      </c>
      <c r="H815" s="193">
        <v>274.5</v>
      </c>
    </row>
    <row r="816" spans="2:8" x14ac:dyDescent="0.25">
      <c r="B816" s="271">
        <v>43864.291666666664</v>
      </c>
      <c r="C816" s="244">
        <v>492.6</v>
      </c>
      <c r="D816" s="244">
        <v>0</v>
      </c>
      <c r="E816" s="244">
        <v>5.4</v>
      </c>
      <c r="F816" s="244">
        <v>92.6</v>
      </c>
      <c r="G816" s="193">
        <v>1</v>
      </c>
      <c r="H816" s="193">
        <v>278.5</v>
      </c>
    </row>
    <row r="817" spans="2:8" x14ac:dyDescent="0.25">
      <c r="B817" s="271">
        <v>43864.333333333336</v>
      </c>
      <c r="C817" s="244">
        <v>492.8</v>
      </c>
      <c r="D817" s="244">
        <v>0</v>
      </c>
      <c r="E817" s="244">
        <v>5.9</v>
      </c>
      <c r="F817" s="244">
        <v>90.3</v>
      </c>
      <c r="G817" s="193">
        <v>0.9</v>
      </c>
      <c r="H817" s="193">
        <v>275.3</v>
      </c>
    </row>
    <row r="818" spans="2:8" x14ac:dyDescent="0.25">
      <c r="B818" s="271">
        <v>43864.375</v>
      </c>
      <c r="C818" s="244">
        <v>492.8</v>
      </c>
      <c r="D818" s="244">
        <v>0</v>
      </c>
      <c r="E818" s="244">
        <v>7.2</v>
      </c>
      <c r="F818" s="244">
        <v>83.5</v>
      </c>
      <c r="G818" s="193">
        <v>0.6</v>
      </c>
      <c r="H818" s="193">
        <v>280.39999999999998</v>
      </c>
    </row>
    <row r="819" spans="2:8" x14ac:dyDescent="0.25">
      <c r="B819" s="271">
        <v>43864.416666666664</v>
      </c>
      <c r="C819" s="244">
        <v>492.4</v>
      </c>
      <c r="D819" s="244">
        <v>0</v>
      </c>
      <c r="E819" s="244">
        <v>9.5</v>
      </c>
      <c r="F819" s="244">
        <v>69.099999999999994</v>
      </c>
      <c r="G819" s="193">
        <v>1</v>
      </c>
      <c r="H819" s="193">
        <v>159.9</v>
      </c>
    </row>
    <row r="820" spans="2:8" x14ac:dyDescent="0.25">
      <c r="B820" s="271">
        <v>43864.458333333336</v>
      </c>
      <c r="C820" s="244">
        <v>491.9</v>
      </c>
      <c r="D820" s="244">
        <v>0</v>
      </c>
      <c r="E820" s="244">
        <v>11</v>
      </c>
      <c r="F820" s="244">
        <v>65.7</v>
      </c>
      <c r="G820" s="193">
        <v>1.3</v>
      </c>
      <c r="H820" s="193">
        <v>139</v>
      </c>
    </row>
    <row r="821" spans="2:8" x14ac:dyDescent="0.25">
      <c r="B821" s="271">
        <v>43864.5</v>
      </c>
      <c r="C821" s="244">
        <v>491.2</v>
      </c>
      <c r="D821" s="244">
        <v>0</v>
      </c>
      <c r="E821" s="244">
        <v>13.1</v>
      </c>
      <c r="F821" s="244">
        <v>59.4</v>
      </c>
      <c r="G821" s="193">
        <v>1.8</v>
      </c>
      <c r="H821" s="193">
        <v>168.1</v>
      </c>
    </row>
    <row r="822" spans="2:8" x14ac:dyDescent="0.25">
      <c r="B822" s="271">
        <v>43864.541666666664</v>
      </c>
      <c r="C822" s="244">
        <v>490.6</v>
      </c>
      <c r="D822" s="244">
        <v>0</v>
      </c>
      <c r="E822" s="244">
        <v>15</v>
      </c>
      <c r="F822" s="244">
        <v>52.2</v>
      </c>
      <c r="G822" s="193">
        <v>1.7</v>
      </c>
      <c r="H822" s="193">
        <v>265.3</v>
      </c>
    </row>
    <row r="823" spans="2:8" x14ac:dyDescent="0.25">
      <c r="B823" s="271">
        <v>43864.583333333336</v>
      </c>
      <c r="C823" s="244">
        <v>489.9</v>
      </c>
      <c r="D823" s="244">
        <v>0</v>
      </c>
      <c r="E823" s="244">
        <v>15.7</v>
      </c>
      <c r="F823" s="244">
        <v>48.6</v>
      </c>
      <c r="G823" s="193">
        <v>1.1000000000000001</v>
      </c>
      <c r="H823" s="193">
        <v>81</v>
      </c>
    </row>
    <row r="824" spans="2:8" x14ac:dyDescent="0.25">
      <c r="B824" s="271">
        <v>43864.625</v>
      </c>
      <c r="C824" s="244">
        <v>489.5</v>
      </c>
      <c r="D824" s="244">
        <v>0</v>
      </c>
      <c r="E824" s="244">
        <v>16.100000000000001</v>
      </c>
      <c r="F824" s="244">
        <v>47.5</v>
      </c>
      <c r="G824" s="193">
        <v>2.1</v>
      </c>
      <c r="H824" s="193">
        <v>52.7</v>
      </c>
    </row>
    <row r="825" spans="2:8" x14ac:dyDescent="0.25">
      <c r="B825" s="271">
        <v>43864.666666666664</v>
      </c>
      <c r="C825" s="244">
        <v>489.4</v>
      </c>
      <c r="D825" s="244">
        <v>0</v>
      </c>
      <c r="E825" s="244">
        <v>14.6</v>
      </c>
      <c r="F825" s="244">
        <v>56.2</v>
      </c>
      <c r="G825" s="193">
        <v>2.5</v>
      </c>
      <c r="H825" s="193">
        <v>68.400000000000006</v>
      </c>
    </row>
    <row r="826" spans="2:8" x14ac:dyDescent="0.25">
      <c r="B826" s="271">
        <v>43864.708333333336</v>
      </c>
      <c r="C826" s="244">
        <v>489.8</v>
      </c>
      <c r="D826" s="244">
        <v>0</v>
      </c>
      <c r="E826" s="244">
        <v>13</v>
      </c>
      <c r="F826" s="244">
        <v>59.5</v>
      </c>
      <c r="G826" s="193">
        <v>1.3</v>
      </c>
      <c r="H826" s="193">
        <v>28.3</v>
      </c>
    </row>
    <row r="827" spans="2:8" x14ac:dyDescent="0.25">
      <c r="B827" s="271">
        <v>43864.75</v>
      </c>
      <c r="C827" s="244">
        <v>490.2</v>
      </c>
      <c r="D827" s="244">
        <v>0</v>
      </c>
      <c r="E827" s="244">
        <v>11.8</v>
      </c>
      <c r="F827" s="244">
        <v>68.8</v>
      </c>
      <c r="G827" s="193">
        <v>1.7</v>
      </c>
      <c r="H827" s="193">
        <v>282.10000000000002</v>
      </c>
    </row>
    <row r="828" spans="2:8" x14ac:dyDescent="0.25">
      <c r="B828" s="271">
        <v>43864.791666666664</v>
      </c>
      <c r="C828" s="244">
        <v>490.7</v>
      </c>
      <c r="D828" s="244">
        <v>0</v>
      </c>
      <c r="E828" s="244">
        <v>11.2</v>
      </c>
      <c r="F828" s="244">
        <v>74.400000000000006</v>
      </c>
      <c r="G828" s="193">
        <v>1.6</v>
      </c>
      <c r="H828" s="193">
        <v>274.89999999999998</v>
      </c>
    </row>
    <row r="829" spans="2:8" x14ac:dyDescent="0.25">
      <c r="B829" s="271">
        <v>43864.833333333336</v>
      </c>
      <c r="C829" s="244">
        <v>491</v>
      </c>
      <c r="D829" s="244">
        <v>0</v>
      </c>
      <c r="E829" s="244">
        <v>10.9</v>
      </c>
      <c r="F829" s="244">
        <v>77.7</v>
      </c>
      <c r="G829" s="193">
        <v>1.3</v>
      </c>
      <c r="H829" s="193">
        <v>261.8</v>
      </c>
    </row>
    <row r="830" spans="2:8" x14ac:dyDescent="0.25">
      <c r="B830" s="271">
        <v>43864.875</v>
      </c>
      <c r="C830" s="244">
        <v>491.3</v>
      </c>
      <c r="D830" s="244">
        <v>0</v>
      </c>
      <c r="E830" s="244">
        <v>10.5</v>
      </c>
      <c r="F830" s="244">
        <v>79.400000000000006</v>
      </c>
      <c r="G830" s="193">
        <v>1.3</v>
      </c>
      <c r="H830" s="193">
        <v>267.10000000000002</v>
      </c>
    </row>
    <row r="831" spans="2:8" x14ac:dyDescent="0.25">
      <c r="B831" s="271">
        <v>43864.916666666664</v>
      </c>
      <c r="C831" s="244">
        <v>491.5</v>
      </c>
      <c r="D831" s="244">
        <v>0</v>
      </c>
      <c r="E831" s="244">
        <v>10</v>
      </c>
      <c r="F831" s="244">
        <v>83.2</v>
      </c>
      <c r="G831" s="193">
        <v>0.8</v>
      </c>
      <c r="H831" s="193">
        <v>257.3</v>
      </c>
    </row>
    <row r="832" spans="2:8" x14ac:dyDescent="0.25">
      <c r="B832" s="271">
        <v>43864.958333333336</v>
      </c>
      <c r="C832" s="244">
        <v>491.3</v>
      </c>
      <c r="D832" s="244">
        <v>0</v>
      </c>
      <c r="E832" s="244">
        <v>9.8000000000000007</v>
      </c>
      <c r="F832" s="244">
        <v>87.1</v>
      </c>
      <c r="G832" s="193">
        <v>1.1000000000000001</v>
      </c>
      <c r="H832" s="193">
        <v>258.8</v>
      </c>
    </row>
    <row r="833" spans="2:8" x14ac:dyDescent="0.25">
      <c r="B833" s="271">
        <v>43865</v>
      </c>
      <c r="C833" s="244">
        <v>491</v>
      </c>
      <c r="D833" s="244">
        <v>0</v>
      </c>
      <c r="E833" s="244">
        <v>9.8000000000000007</v>
      </c>
      <c r="F833" s="244">
        <v>86.3</v>
      </c>
      <c r="G833" s="193">
        <v>0.3</v>
      </c>
      <c r="H833" s="193">
        <v>273.89999999999998</v>
      </c>
    </row>
    <row r="834" spans="2:8" x14ac:dyDescent="0.25">
      <c r="B834" s="271">
        <v>43865.041666666664</v>
      </c>
      <c r="C834" s="244">
        <v>490.6</v>
      </c>
      <c r="D834" s="244">
        <v>0</v>
      </c>
      <c r="E834" s="244">
        <v>9.6</v>
      </c>
      <c r="F834" s="244">
        <v>86.1</v>
      </c>
      <c r="G834" s="193">
        <v>1</v>
      </c>
      <c r="H834" s="193">
        <v>266.5</v>
      </c>
    </row>
    <row r="835" spans="2:8" x14ac:dyDescent="0.25">
      <c r="B835" s="271">
        <v>43865.083333333336</v>
      </c>
      <c r="C835" s="244">
        <v>490.4</v>
      </c>
      <c r="D835" s="244">
        <v>0</v>
      </c>
      <c r="E835" s="244">
        <v>9.3000000000000007</v>
      </c>
      <c r="F835" s="244">
        <v>84</v>
      </c>
      <c r="G835" s="193">
        <v>0.9</v>
      </c>
      <c r="H835" s="193">
        <v>259.39999999999998</v>
      </c>
    </row>
    <row r="836" spans="2:8" x14ac:dyDescent="0.25">
      <c r="B836" s="271">
        <v>43865.125</v>
      </c>
      <c r="C836" s="244">
        <v>490.3</v>
      </c>
      <c r="D836" s="244">
        <v>0</v>
      </c>
      <c r="E836" s="244">
        <v>9.1</v>
      </c>
      <c r="F836" s="244">
        <v>83</v>
      </c>
      <c r="G836" s="193">
        <v>1.1000000000000001</v>
      </c>
      <c r="H836" s="193">
        <v>264.60000000000002</v>
      </c>
    </row>
    <row r="837" spans="2:8" x14ac:dyDescent="0.25">
      <c r="B837" s="271">
        <v>43865.166666666664</v>
      </c>
      <c r="C837" s="244">
        <v>490.2</v>
      </c>
      <c r="D837" s="244">
        <v>0</v>
      </c>
      <c r="E837" s="244">
        <v>8.9</v>
      </c>
      <c r="F837" s="244">
        <v>85.1</v>
      </c>
      <c r="G837" s="193">
        <v>0.6</v>
      </c>
      <c r="H837" s="193">
        <v>267.3</v>
      </c>
    </row>
    <row r="838" spans="2:8" x14ac:dyDescent="0.25">
      <c r="B838" s="271">
        <v>43865.208333333336</v>
      </c>
      <c r="C838" s="244">
        <v>490.3</v>
      </c>
      <c r="D838" s="244">
        <v>0</v>
      </c>
      <c r="E838" s="244">
        <v>8.6999999999999993</v>
      </c>
      <c r="F838" s="244">
        <v>85.4</v>
      </c>
      <c r="G838" s="193">
        <v>0.4</v>
      </c>
      <c r="H838" s="193">
        <v>258.8</v>
      </c>
    </row>
    <row r="839" spans="2:8" x14ac:dyDescent="0.25">
      <c r="B839" s="271">
        <v>43865.25</v>
      </c>
      <c r="C839" s="244">
        <v>490.8</v>
      </c>
      <c r="D839" s="244">
        <v>0</v>
      </c>
      <c r="E839" s="244">
        <v>8.8000000000000007</v>
      </c>
      <c r="F839" s="244">
        <v>83.6</v>
      </c>
      <c r="G839" s="193">
        <v>0.8</v>
      </c>
      <c r="H839" s="193">
        <v>260.10000000000002</v>
      </c>
    </row>
    <row r="840" spans="2:8" x14ac:dyDescent="0.25">
      <c r="B840" s="271">
        <v>43865.291666666664</v>
      </c>
      <c r="C840" s="244">
        <v>491.2</v>
      </c>
      <c r="D840" s="244">
        <v>0</v>
      </c>
      <c r="E840" s="244">
        <v>9.6</v>
      </c>
      <c r="F840" s="244">
        <v>77.8</v>
      </c>
      <c r="G840" s="193">
        <v>0.8</v>
      </c>
      <c r="H840" s="193">
        <v>267.10000000000002</v>
      </c>
    </row>
    <row r="841" spans="2:8" x14ac:dyDescent="0.25">
      <c r="B841" s="271">
        <v>43865.333333333336</v>
      </c>
      <c r="C841" s="244">
        <v>491.4</v>
      </c>
      <c r="D841" s="244">
        <v>0</v>
      </c>
      <c r="E841" s="244">
        <v>11.3</v>
      </c>
      <c r="F841" s="244">
        <v>69.3</v>
      </c>
      <c r="G841" s="193">
        <v>0.8</v>
      </c>
      <c r="H841" s="193">
        <v>162.5</v>
      </c>
    </row>
    <row r="842" spans="2:8" x14ac:dyDescent="0.25">
      <c r="B842" s="271">
        <v>43865.375</v>
      </c>
      <c r="C842" s="244">
        <v>491.4</v>
      </c>
      <c r="D842" s="244">
        <v>0</v>
      </c>
      <c r="E842" s="244">
        <v>12.2</v>
      </c>
      <c r="F842" s="244">
        <v>65</v>
      </c>
      <c r="G842" s="193">
        <v>1.1000000000000001</v>
      </c>
      <c r="H842" s="193">
        <v>150</v>
      </c>
    </row>
    <row r="843" spans="2:8" x14ac:dyDescent="0.25">
      <c r="B843" s="271">
        <v>43865.416666666664</v>
      </c>
      <c r="C843" s="244">
        <v>491.1</v>
      </c>
      <c r="D843" s="244">
        <v>0</v>
      </c>
      <c r="E843" s="244">
        <v>13.7</v>
      </c>
      <c r="F843" s="244">
        <v>59.1</v>
      </c>
      <c r="G843" s="193">
        <v>1.6</v>
      </c>
      <c r="H843" s="193">
        <v>233.6</v>
      </c>
    </row>
    <row r="844" spans="2:8" x14ac:dyDescent="0.25">
      <c r="B844" s="271">
        <v>43865.458333333336</v>
      </c>
      <c r="C844" s="244">
        <v>491</v>
      </c>
      <c r="D844" s="244">
        <v>0</v>
      </c>
      <c r="E844" s="244">
        <v>13</v>
      </c>
      <c r="F844" s="244">
        <v>65.400000000000006</v>
      </c>
      <c r="G844" s="193">
        <v>1.2</v>
      </c>
      <c r="H844" s="193">
        <v>285.3</v>
      </c>
    </row>
    <row r="845" spans="2:8" x14ac:dyDescent="0.25">
      <c r="B845" s="271">
        <v>43865.5</v>
      </c>
      <c r="C845" s="244">
        <v>490.6</v>
      </c>
      <c r="D845" s="244">
        <v>0</v>
      </c>
      <c r="E845" s="244">
        <v>12</v>
      </c>
      <c r="F845" s="244">
        <v>75.400000000000006</v>
      </c>
      <c r="G845" s="193">
        <v>1.1000000000000001</v>
      </c>
      <c r="H845" s="193">
        <v>294.8</v>
      </c>
    </row>
    <row r="846" spans="2:8" x14ac:dyDescent="0.25">
      <c r="B846" s="271">
        <v>43865.541666666664</v>
      </c>
      <c r="C846" s="244">
        <v>489.8</v>
      </c>
      <c r="D846" s="244">
        <v>0</v>
      </c>
      <c r="E846" s="244">
        <v>14.5</v>
      </c>
      <c r="F846" s="244">
        <v>55.3</v>
      </c>
      <c r="G846" s="193">
        <v>1.7</v>
      </c>
      <c r="H846" s="193">
        <v>19.2</v>
      </c>
    </row>
    <row r="847" spans="2:8" x14ac:dyDescent="0.25">
      <c r="B847" s="271">
        <v>43865.583333333336</v>
      </c>
      <c r="C847" s="244">
        <v>489.1</v>
      </c>
      <c r="D847" s="244">
        <v>0</v>
      </c>
      <c r="E847" s="244">
        <v>15.2</v>
      </c>
      <c r="F847" s="244">
        <v>50.9</v>
      </c>
      <c r="G847" s="193">
        <v>2</v>
      </c>
      <c r="H847" s="193">
        <v>77.7</v>
      </c>
    </row>
    <row r="848" spans="2:8" x14ac:dyDescent="0.25">
      <c r="B848" s="271">
        <v>43865.625</v>
      </c>
      <c r="C848" s="244">
        <v>489</v>
      </c>
      <c r="D848" s="244">
        <v>0</v>
      </c>
      <c r="E848" s="244">
        <v>14.8</v>
      </c>
      <c r="F848" s="244">
        <v>55.3</v>
      </c>
      <c r="G848" s="193">
        <v>1.8</v>
      </c>
      <c r="H848" s="193">
        <v>73.099999999999994</v>
      </c>
    </row>
    <row r="849" spans="2:8" x14ac:dyDescent="0.25">
      <c r="B849" s="271">
        <v>43865.666666666664</v>
      </c>
      <c r="C849" s="244">
        <v>489</v>
      </c>
      <c r="D849" s="244">
        <v>0</v>
      </c>
      <c r="E849" s="244">
        <v>14.7</v>
      </c>
      <c r="F849" s="244">
        <v>57.2</v>
      </c>
      <c r="G849" s="193">
        <v>2.1</v>
      </c>
      <c r="H849" s="193">
        <v>12.5</v>
      </c>
    </row>
    <row r="850" spans="2:8" x14ac:dyDescent="0.25">
      <c r="B850" s="271">
        <v>43865.708333333336</v>
      </c>
      <c r="C850" s="244">
        <v>489.8</v>
      </c>
      <c r="D850" s="244">
        <v>0</v>
      </c>
      <c r="E850" s="244">
        <v>10.8</v>
      </c>
      <c r="F850" s="244">
        <v>74.900000000000006</v>
      </c>
      <c r="G850" s="193">
        <v>1.4</v>
      </c>
      <c r="H850" s="193">
        <v>326.5</v>
      </c>
    </row>
    <row r="851" spans="2:8" x14ac:dyDescent="0.25">
      <c r="B851" s="271">
        <v>43865.75</v>
      </c>
      <c r="C851" s="244">
        <v>490.3</v>
      </c>
      <c r="D851" s="244">
        <v>0</v>
      </c>
      <c r="E851" s="244">
        <v>9.8000000000000007</v>
      </c>
      <c r="F851" s="244">
        <v>78.400000000000006</v>
      </c>
      <c r="G851" s="193">
        <v>1</v>
      </c>
      <c r="H851" s="193">
        <v>280.5</v>
      </c>
    </row>
    <row r="852" spans="2:8" x14ac:dyDescent="0.25">
      <c r="B852" s="271">
        <v>43865.791666666664</v>
      </c>
      <c r="C852" s="244">
        <v>490.8</v>
      </c>
      <c r="D852" s="244">
        <v>0</v>
      </c>
      <c r="E852" s="244">
        <v>8.8000000000000007</v>
      </c>
      <c r="F852" s="244">
        <v>90.1</v>
      </c>
      <c r="G852" s="193">
        <v>1.4</v>
      </c>
      <c r="H852" s="193">
        <v>267.8</v>
      </c>
    </row>
    <row r="853" spans="2:8" x14ac:dyDescent="0.25">
      <c r="B853" s="271">
        <v>43865.833333333336</v>
      </c>
      <c r="C853" s="244">
        <v>491</v>
      </c>
      <c r="D853" s="244">
        <v>0</v>
      </c>
      <c r="E853" s="244">
        <v>8.6</v>
      </c>
      <c r="F853" s="244">
        <v>91.3</v>
      </c>
      <c r="G853" s="193">
        <v>0.9</v>
      </c>
      <c r="H853" s="193">
        <v>256.89999999999998</v>
      </c>
    </row>
    <row r="854" spans="2:8" x14ac:dyDescent="0.25">
      <c r="B854" s="271">
        <v>43865.875</v>
      </c>
      <c r="C854" s="244">
        <v>491.1</v>
      </c>
      <c r="D854" s="244">
        <v>0</v>
      </c>
      <c r="E854" s="244">
        <v>8.8000000000000007</v>
      </c>
      <c r="F854" s="244">
        <v>88.2</v>
      </c>
      <c r="G854" s="193">
        <v>0.6</v>
      </c>
      <c r="H854" s="193">
        <v>200.4</v>
      </c>
    </row>
    <row r="855" spans="2:8" x14ac:dyDescent="0.25">
      <c r="B855" s="271">
        <v>43865.916666666664</v>
      </c>
      <c r="C855" s="244">
        <v>491.1</v>
      </c>
      <c r="D855" s="244">
        <v>0</v>
      </c>
      <c r="E855" s="244">
        <v>8.8000000000000007</v>
      </c>
      <c r="F855" s="244">
        <v>88.3</v>
      </c>
      <c r="G855" s="193">
        <v>0.5</v>
      </c>
      <c r="H855" s="193">
        <v>264.2</v>
      </c>
    </row>
    <row r="856" spans="2:8" x14ac:dyDescent="0.25">
      <c r="B856" s="271">
        <v>43865.958333333336</v>
      </c>
      <c r="C856" s="244">
        <v>490.9</v>
      </c>
      <c r="D856" s="244">
        <v>0</v>
      </c>
      <c r="E856" s="244">
        <v>8.6</v>
      </c>
      <c r="F856" s="244">
        <v>88.5</v>
      </c>
      <c r="G856" s="193">
        <v>0.4</v>
      </c>
      <c r="H856" s="193">
        <v>261.8</v>
      </c>
    </row>
    <row r="857" spans="2:8" x14ac:dyDescent="0.25">
      <c r="B857" s="271">
        <v>43866</v>
      </c>
      <c r="C857" s="244">
        <v>490.5</v>
      </c>
      <c r="D857" s="244">
        <v>0</v>
      </c>
      <c r="E857" s="244">
        <v>8.3000000000000007</v>
      </c>
      <c r="F857" s="244">
        <v>89.8</v>
      </c>
      <c r="G857" s="193">
        <v>0.2</v>
      </c>
      <c r="H857" s="193">
        <v>183.9</v>
      </c>
    </row>
    <row r="858" spans="2:8" x14ac:dyDescent="0.25">
      <c r="B858" s="271">
        <v>43866.041666666664</v>
      </c>
      <c r="C858" s="244">
        <v>490.2</v>
      </c>
      <c r="D858" s="244">
        <v>0</v>
      </c>
      <c r="E858" s="244">
        <v>8.3000000000000007</v>
      </c>
      <c r="F858" s="244">
        <v>89.8</v>
      </c>
      <c r="G858" s="193">
        <v>0.3</v>
      </c>
      <c r="H858" s="193">
        <v>298.5</v>
      </c>
    </row>
    <row r="859" spans="2:8" x14ac:dyDescent="0.25">
      <c r="B859" s="271">
        <v>43866.083333333336</v>
      </c>
      <c r="C859" s="244">
        <v>489.8</v>
      </c>
      <c r="D859" s="244">
        <v>0</v>
      </c>
      <c r="E859" s="244">
        <v>8.1</v>
      </c>
      <c r="F859" s="244">
        <v>91.1</v>
      </c>
      <c r="G859" s="193">
        <v>0.8</v>
      </c>
      <c r="H859" s="193">
        <v>278</v>
      </c>
    </row>
    <row r="860" spans="2:8" x14ac:dyDescent="0.25">
      <c r="B860" s="271">
        <v>43866.125</v>
      </c>
      <c r="C860" s="244">
        <v>489.7</v>
      </c>
      <c r="D860" s="244">
        <v>0</v>
      </c>
      <c r="E860" s="244">
        <v>7.9</v>
      </c>
      <c r="F860" s="244">
        <v>88.2</v>
      </c>
      <c r="G860" s="193">
        <v>0.8</v>
      </c>
      <c r="H860" s="193">
        <v>292.39999999999998</v>
      </c>
    </row>
    <row r="861" spans="2:8" x14ac:dyDescent="0.25">
      <c r="B861" s="271">
        <v>43866.166666666664</v>
      </c>
      <c r="C861" s="244">
        <v>489.7</v>
      </c>
      <c r="D861" s="244">
        <v>0</v>
      </c>
      <c r="E861" s="244">
        <v>7.3</v>
      </c>
      <c r="F861" s="244">
        <v>88.1</v>
      </c>
      <c r="G861" s="193">
        <v>0.8</v>
      </c>
      <c r="H861" s="193">
        <v>277.39999999999998</v>
      </c>
    </row>
    <row r="862" spans="2:8" x14ac:dyDescent="0.25">
      <c r="B862" s="271">
        <v>43866.208333333336</v>
      </c>
      <c r="C862" s="244">
        <v>489.9</v>
      </c>
      <c r="D862" s="244">
        <v>0</v>
      </c>
      <c r="E862" s="244">
        <v>6.8</v>
      </c>
      <c r="F862" s="244">
        <v>89.8</v>
      </c>
      <c r="G862" s="193">
        <v>0.8</v>
      </c>
      <c r="H862" s="193">
        <v>273.3</v>
      </c>
    </row>
    <row r="863" spans="2:8" x14ac:dyDescent="0.25">
      <c r="B863" s="271">
        <v>43866.25</v>
      </c>
      <c r="C863" s="244">
        <v>490.3</v>
      </c>
      <c r="D863" s="244">
        <v>0</v>
      </c>
      <c r="E863" s="244">
        <v>6.4</v>
      </c>
      <c r="F863" s="244">
        <v>90.4</v>
      </c>
      <c r="G863" s="193">
        <v>1.2</v>
      </c>
      <c r="H863" s="193">
        <v>265.60000000000002</v>
      </c>
    </row>
    <row r="864" spans="2:8" x14ac:dyDescent="0.25">
      <c r="B864" s="271">
        <v>43866.291666666664</v>
      </c>
      <c r="C864" s="244">
        <v>490.6</v>
      </c>
      <c r="D864" s="244">
        <v>0</v>
      </c>
      <c r="E864" s="244">
        <v>7</v>
      </c>
      <c r="F864" s="244">
        <v>86.2</v>
      </c>
      <c r="G864" s="193">
        <v>0.8</v>
      </c>
      <c r="H864" s="193">
        <v>269.10000000000002</v>
      </c>
    </row>
    <row r="865" spans="2:8" x14ac:dyDescent="0.25">
      <c r="B865" s="271">
        <v>43866.333333333336</v>
      </c>
      <c r="C865" s="244">
        <v>490.8</v>
      </c>
      <c r="D865" s="244">
        <v>0</v>
      </c>
      <c r="E865" s="244">
        <v>8.9</v>
      </c>
      <c r="F865" s="244">
        <v>78.5</v>
      </c>
      <c r="G865" s="193">
        <v>0.4</v>
      </c>
      <c r="H865" s="193">
        <v>203.1</v>
      </c>
    </row>
    <row r="866" spans="2:8" x14ac:dyDescent="0.25">
      <c r="B866" s="271">
        <v>43866.375</v>
      </c>
      <c r="C866" s="244">
        <v>490.8</v>
      </c>
      <c r="D866" s="244">
        <v>0</v>
      </c>
      <c r="E866" s="244">
        <v>10.7</v>
      </c>
      <c r="F866" s="244">
        <v>69.5</v>
      </c>
      <c r="G866" s="193">
        <v>0.9</v>
      </c>
      <c r="H866" s="193">
        <v>151.69999999999999</v>
      </c>
    </row>
    <row r="867" spans="2:8" x14ac:dyDescent="0.25">
      <c r="B867" s="271">
        <v>43866.416666666664</v>
      </c>
      <c r="C867" s="244">
        <v>490.3</v>
      </c>
      <c r="D867" s="244">
        <v>0</v>
      </c>
      <c r="E867" s="244">
        <v>14.4</v>
      </c>
      <c r="F867" s="244">
        <v>49.5</v>
      </c>
      <c r="G867" s="193">
        <v>0.9</v>
      </c>
      <c r="H867" s="193">
        <v>54</v>
      </c>
    </row>
    <row r="868" spans="2:8" x14ac:dyDescent="0.25">
      <c r="B868" s="271">
        <v>43866.458333333336</v>
      </c>
      <c r="C868" s="244">
        <v>489.9</v>
      </c>
      <c r="D868" s="244">
        <v>0</v>
      </c>
      <c r="E868" s="244">
        <v>16.899999999999999</v>
      </c>
      <c r="F868" s="244">
        <v>33.9</v>
      </c>
      <c r="G868" s="193">
        <v>1.3</v>
      </c>
      <c r="H868" s="193">
        <v>273.3</v>
      </c>
    </row>
    <row r="869" spans="2:8" x14ac:dyDescent="0.25">
      <c r="B869" s="271">
        <v>43866.5</v>
      </c>
      <c r="C869" s="244">
        <v>489.3</v>
      </c>
      <c r="D869" s="244">
        <v>0</v>
      </c>
      <c r="E869" s="244">
        <v>17.3</v>
      </c>
      <c r="F869" s="244">
        <v>31.1</v>
      </c>
      <c r="G869" s="193">
        <v>1.4</v>
      </c>
      <c r="H869" s="193">
        <v>126.5</v>
      </c>
    </row>
    <row r="870" spans="2:8" x14ac:dyDescent="0.25">
      <c r="B870" s="271">
        <v>43866.541666666664</v>
      </c>
      <c r="C870" s="244">
        <v>488.6</v>
      </c>
      <c r="D870" s="244">
        <v>0</v>
      </c>
      <c r="E870" s="244">
        <v>18.8</v>
      </c>
      <c r="F870" s="244">
        <v>33.299999999999997</v>
      </c>
      <c r="G870" s="193">
        <v>1.9</v>
      </c>
      <c r="H870" s="193">
        <v>62.6</v>
      </c>
    </row>
    <row r="871" spans="2:8" x14ac:dyDescent="0.25">
      <c r="B871" s="271">
        <v>43866.583333333336</v>
      </c>
      <c r="C871" s="244">
        <v>487.9</v>
      </c>
      <c r="D871" s="244">
        <v>0</v>
      </c>
      <c r="E871" s="244">
        <v>19.3</v>
      </c>
      <c r="F871" s="244">
        <v>34.5</v>
      </c>
      <c r="G871" s="193">
        <v>1.6</v>
      </c>
      <c r="H871" s="193">
        <v>91.6</v>
      </c>
    </row>
    <row r="872" spans="2:8" x14ac:dyDescent="0.25">
      <c r="B872" s="271">
        <v>43866.625</v>
      </c>
      <c r="C872" s="244">
        <v>487.5</v>
      </c>
      <c r="D872" s="244">
        <v>0</v>
      </c>
      <c r="E872" s="244">
        <v>17</v>
      </c>
      <c r="F872" s="244">
        <v>48.9</v>
      </c>
      <c r="G872" s="193">
        <v>2.5</v>
      </c>
      <c r="H872" s="193">
        <v>71.599999999999994</v>
      </c>
    </row>
    <row r="873" spans="2:8" x14ac:dyDescent="0.25">
      <c r="B873" s="271">
        <v>43866.666666666664</v>
      </c>
      <c r="C873" s="244">
        <v>487.4</v>
      </c>
      <c r="D873" s="244">
        <v>0</v>
      </c>
      <c r="E873" s="244">
        <v>15.1</v>
      </c>
      <c r="F873" s="244">
        <v>57.7</v>
      </c>
      <c r="G873" s="193">
        <v>2.1</v>
      </c>
      <c r="H873" s="193">
        <v>37.4</v>
      </c>
    </row>
    <row r="874" spans="2:8" x14ac:dyDescent="0.25">
      <c r="B874" s="271">
        <v>43866.708333333336</v>
      </c>
      <c r="C874" s="244">
        <v>487.7</v>
      </c>
      <c r="D874" s="244">
        <v>0</v>
      </c>
      <c r="E874" s="244">
        <v>14</v>
      </c>
      <c r="F874" s="244">
        <v>63.1</v>
      </c>
      <c r="G874" s="193">
        <v>1.6</v>
      </c>
      <c r="H874" s="193">
        <v>358.7</v>
      </c>
    </row>
    <row r="875" spans="2:8" x14ac:dyDescent="0.25">
      <c r="B875" s="271">
        <v>43866.75</v>
      </c>
      <c r="C875" s="244">
        <v>488.4</v>
      </c>
      <c r="D875" s="244">
        <v>0</v>
      </c>
      <c r="E875" s="244">
        <v>12.6</v>
      </c>
      <c r="F875" s="244">
        <v>69.599999999999994</v>
      </c>
      <c r="G875" s="193">
        <v>1</v>
      </c>
      <c r="H875" s="193">
        <v>232.6</v>
      </c>
    </row>
    <row r="876" spans="2:8" x14ac:dyDescent="0.25">
      <c r="B876" s="271">
        <v>43866.791666666664</v>
      </c>
      <c r="C876" s="244">
        <v>489</v>
      </c>
      <c r="D876" s="244">
        <v>0</v>
      </c>
      <c r="E876" s="244">
        <v>11.7</v>
      </c>
      <c r="F876" s="244">
        <v>70.400000000000006</v>
      </c>
      <c r="G876" s="193">
        <v>0.7</v>
      </c>
      <c r="H876" s="193">
        <v>246</v>
      </c>
    </row>
    <row r="877" spans="2:8" x14ac:dyDescent="0.25">
      <c r="B877" s="271">
        <v>43866.833333333336</v>
      </c>
      <c r="C877" s="244">
        <v>489.5</v>
      </c>
      <c r="D877" s="244">
        <v>0</v>
      </c>
      <c r="E877" s="244">
        <v>11.6</v>
      </c>
      <c r="F877" s="244">
        <v>66.3</v>
      </c>
      <c r="G877" s="193">
        <v>0.8</v>
      </c>
      <c r="H877" s="193">
        <v>23.7</v>
      </c>
    </row>
    <row r="878" spans="2:8" x14ac:dyDescent="0.25">
      <c r="B878" s="271">
        <v>43866.875</v>
      </c>
      <c r="C878" s="244">
        <v>489.9</v>
      </c>
      <c r="D878" s="244">
        <v>0</v>
      </c>
      <c r="E878" s="244">
        <v>11.5</v>
      </c>
      <c r="F878" s="244">
        <v>69.599999999999994</v>
      </c>
      <c r="G878" s="193">
        <v>0.4</v>
      </c>
      <c r="H878" s="193">
        <v>264.60000000000002</v>
      </c>
    </row>
    <row r="879" spans="2:8" x14ac:dyDescent="0.25">
      <c r="B879" s="271">
        <v>43866.916666666664</v>
      </c>
      <c r="C879" s="244">
        <v>490</v>
      </c>
      <c r="D879" s="244">
        <v>0</v>
      </c>
      <c r="E879" s="244">
        <v>11.2</v>
      </c>
      <c r="F879" s="244">
        <v>70.3</v>
      </c>
      <c r="G879" s="193">
        <v>0.4</v>
      </c>
      <c r="H879" s="193">
        <v>306.60000000000002</v>
      </c>
    </row>
    <row r="880" spans="2:8" x14ac:dyDescent="0.25">
      <c r="B880" s="271">
        <v>43866.958333333336</v>
      </c>
      <c r="C880" s="244">
        <v>489.8</v>
      </c>
      <c r="D880" s="244">
        <v>0</v>
      </c>
      <c r="E880" s="244">
        <v>10.9</v>
      </c>
      <c r="F880" s="244">
        <v>72.3</v>
      </c>
      <c r="G880" s="193">
        <v>0.8</v>
      </c>
      <c r="H880" s="193">
        <v>265.60000000000002</v>
      </c>
    </row>
    <row r="881" spans="2:8" x14ac:dyDescent="0.25">
      <c r="B881" s="271">
        <v>43867</v>
      </c>
      <c r="C881" s="244">
        <v>489.7</v>
      </c>
      <c r="D881" s="244">
        <v>0</v>
      </c>
      <c r="E881" s="244">
        <v>10.4</v>
      </c>
      <c r="F881" s="244">
        <v>73.099999999999994</v>
      </c>
      <c r="G881" s="193">
        <v>0.5</v>
      </c>
      <c r="H881" s="193">
        <v>233.5</v>
      </c>
    </row>
    <row r="882" spans="2:8" x14ac:dyDescent="0.25">
      <c r="B882" s="271">
        <v>43867.041666666664</v>
      </c>
      <c r="C882" s="244">
        <v>489.6</v>
      </c>
      <c r="D882" s="244">
        <v>0</v>
      </c>
      <c r="E882" s="244">
        <v>8.9</v>
      </c>
      <c r="F882" s="244">
        <v>82.9</v>
      </c>
      <c r="G882" s="193">
        <v>0.7</v>
      </c>
      <c r="H882" s="193">
        <v>191.9</v>
      </c>
    </row>
    <row r="883" spans="2:8" x14ac:dyDescent="0.25">
      <c r="B883" s="271">
        <v>43867.083333333336</v>
      </c>
      <c r="C883" s="244">
        <v>489.4</v>
      </c>
      <c r="D883" s="244">
        <v>0</v>
      </c>
      <c r="E883" s="244">
        <v>8.5</v>
      </c>
      <c r="F883" s="244">
        <v>85.4</v>
      </c>
      <c r="G883" s="193">
        <v>0.7</v>
      </c>
      <c r="H883" s="193">
        <v>193.4</v>
      </c>
    </row>
    <row r="884" spans="2:8" x14ac:dyDescent="0.25">
      <c r="B884" s="271">
        <v>43867.125</v>
      </c>
      <c r="C884" s="244">
        <v>489.4</v>
      </c>
      <c r="D884" s="244">
        <v>0</v>
      </c>
      <c r="E884" s="244">
        <v>8.1999999999999993</v>
      </c>
      <c r="F884" s="244">
        <v>87.6</v>
      </c>
      <c r="G884" s="193">
        <v>1</v>
      </c>
      <c r="H884" s="193">
        <v>193.7</v>
      </c>
    </row>
    <row r="885" spans="2:8" x14ac:dyDescent="0.25">
      <c r="B885" s="271">
        <v>43867.166666666664</v>
      </c>
      <c r="C885" s="244">
        <v>489.6</v>
      </c>
      <c r="D885" s="244">
        <v>0</v>
      </c>
      <c r="E885" s="244">
        <v>7.7</v>
      </c>
      <c r="F885" s="244">
        <v>93.5</v>
      </c>
      <c r="G885" s="193">
        <v>0.5</v>
      </c>
      <c r="H885" s="193">
        <v>120.8</v>
      </c>
    </row>
    <row r="886" spans="2:8" x14ac:dyDescent="0.25">
      <c r="B886" s="271">
        <v>43867.208333333336</v>
      </c>
      <c r="C886" s="244">
        <v>489.9</v>
      </c>
      <c r="D886" s="244">
        <v>0</v>
      </c>
      <c r="E886" s="244">
        <v>7.4</v>
      </c>
      <c r="F886" s="244">
        <v>92.1</v>
      </c>
      <c r="G886" s="193">
        <v>0.6</v>
      </c>
      <c r="H886" s="193">
        <v>136.6</v>
      </c>
    </row>
    <row r="887" spans="2:8" x14ac:dyDescent="0.25">
      <c r="B887" s="271">
        <v>43867.25</v>
      </c>
      <c r="C887" s="244">
        <v>490.3</v>
      </c>
      <c r="D887" s="244">
        <v>0</v>
      </c>
      <c r="E887" s="244">
        <v>7.4</v>
      </c>
      <c r="F887" s="244">
        <v>94.1</v>
      </c>
      <c r="G887" s="193">
        <v>0.6</v>
      </c>
      <c r="H887" s="193">
        <v>148.30000000000001</v>
      </c>
    </row>
    <row r="888" spans="2:8" x14ac:dyDescent="0.25">
      <c r="B888" s="271">
        <v>43867.291666666664</v>
      </c>
      <c r="C888" s="244">
        <v>490.7</v>
      </c>
      <c r="D888" s="244">
        <v>0</v>
      </c>
      <c r="E888" s="244">
        <v>7.7</v>
      </c>
      <c r="F888" s="244">
        <v>93</v>
      </c>
      <c r="G888" s="193">
        <v>0.9</v>
      </c>
      <c r="H888" s="193">
        <v>259.39999999999998</v>
      </c>
    </row>
    <row r="889" spans="2:8" x14ac:dyDescent="0.25">
      <c r="B889" s="271">
        <v>43867.333333333336</v>
      </c>
      <c r="C889" s="244">
        <v>491</v>
      </c>
      <c r="D889" s="244">
        <v>0</v>
      </c>
      <c r="E889" s="244">
        <v>8.4</v>
      </c>
      <c r="F889" s="244">
        <v>86.8</v>
      </c>
      <c r="G889" s="193">
        <v>0.7</v>
      </c>
      <c r="H889" s="193">
        <v>217.3</v>
      </c>
    </row>
    <row r="890" spans="2:8" x14ac:dyDescent="0.25">
      <c r="B890" s="271">
        <v>43867.375</v>
      </c>
      <c r="C890" s="244">
        <v>491.1</v>
      </c>
      <c r="D890" s="244">
        <v>0</v>
      </c>
      <c r="E890" s="244">
        <v>9.6999999999999993</v>
      </c>
      <c r="F890" s="244">
        <v>77.599999999999994</v>
      </c>
      <c r="G890" s="193">
        <v>0.5</v>
      </c>
      <c r="H890" s="193">
        <v>197.7</v>
      </c>
    </row>
    <row r="891" spans="2:8" x14ac:dyDescent="0.25">
      <c r="B891" s="271">
        <v>43867.416666666664</v>
      </c>
      <c r="C891" s="244">
        <v>490.9</v>
      </c>
      <c r="D891" s="244">
        <v>0</v>
      </c>
      <c r="E891" s="244">
        <v>10.6</v>
      </c>
      <c r="F891" s="244">
        <v>72.099999999999994</v>
      </c>
      <c r="G891" s="193">
        <v>0.6</v>
      </c>
      <c r="H891" s="193">
        <v>206.4</v>
      </c>
    </row>
    <row r="892" spans="2:8" x14ac:dyDescent="0.25">
      <c r="B892" s="271">
        <v>43867.458333333336</v>
      </c>
      <c r="C892" s="244">
        <v>490.7</v>
      </c>
      <c r="D892" s="244">
        <v>0</v>
      </c>
      <c r="E892" s="244">
        <v>11.8</v>
      </c>
      <c r="F892" s="244">
        <v>63.9</v>
      </c>
      <c r="G892" s="193">
        <v>0.7</v>
      </c>
      <c r="H892" s="193">
        <v>188.9</v>
      </c>
    </row>
    <row r="893" spans="2:8" x14ac:dyDescent="0.25">
      <c r="B893" s="271">
        <v>43867.5</v>
      </c>
      <c r="C893" s="244">
        <v>490.2</v>
      </c>
      <c r="D893" s="244">
        <v>0</v>
      </c>
      <c r="E893" s="244">
        <v>12.4</v>
      </c>
      <c r="F893" s="244">
        <v>63.6</v>
      </c>
      <c r="G893" s="193">
        <v>0.8</v>
      </c>
      <c r="H893" s="193">
        <v>5.8</v>
      </c>
    </row>
    <row r="894" spans="2:8" x14ac:dyDescent="0.25">
      <c r="B894" s="271">
        <v>43867.541666666664</v>
      </c>
      <c r="C894" s="244">
        <v>489.5</v>
      </c>
      <c r="D894" s="244">
        <v>0</v>
      </c>
      <c r="E894" s="244">
        <v>13.9</v>
      </c>
      <c r="F894" s="244">
        <v>58.9</v>
      </c>
      <c r="G894" s="193">
        <v>0.7</v>
      </c>
      <c r="H894" s="193">
        <v>161.30000000000001</v>
      </c>
    </row>
    <row r="895" spans="2:8" x14ac:dyDescent="0.25">
      <c r="B895" s="271">
        <v>43867.583333333336</v>
      </c>
      <c r="C895" s="244">
        <v>488.9</v>
      </c>
      <c r="D895" s="244">
        <v>0</v>
      </c>
      <c r="E895" s="244">
        <v>14.9</v>
      </c>
      <c r="F895" s="244">
        <v>54.1</v>
      </c>
      <c r="G895" s="193">
        <v>1.6</v>
      </c>
      <c r="H895" s="193">
        <v>353</v>
      </c>
    </row>
    <row r="896" spans="2:8" x14ac:dyDescent="0.25">
      <c r="B896" s="271">
        <v>43867.625</v>
      </c>
      <c r="C896" s="244">
        <v>488.5</v>
      </c>
      <c r="D896" s="244">
        <v>0</v>
      </c>
      <c r="E896" s="244">
        <v>13.7</v>
      </c>
      <c r="F896" s="244">
        <v>62.6</v>
      </c>
      <c r="G896" s="193">
        <v>1.6</v>
      </c>
      <c r="H896" s="193">
        <v>137.1</v>
      </c>
    </row>
    <row r="897" spans="2:8" x14ac:dyDescent="0.25">
      <c r="B897" s="271">
        <v>43867.666666666664</v>
      </c>
      <c r="C897" s="244">
        <v>489.1</v>
      </c>
      <c r="D897" s="244">
        <v>0</v>
      </c>
      <c r="E897" s="244">
        <v>9.5</v>
      </c>
      <c r="F897" s="244">
        <v>90.1</v>
      </c>
      <c r="G897" s="193">
        <v>1.3</v>
      </c>
      <c r="H897" s="193">
        <v>21.4</v>
      </c>
    </row>
    <row r="898" spans="2:8" x14ac:dyDescent="0.25">
      <c r="B898" s="271">
        <v>43867.708333333336</v>
      </c>
      <c r="C898" s="244">
        <v>489.3</v>
      </c>
      <c r="D898" s="244">
        <v>0</v>
      </c>
      <c r="E898" s="244">
        <v>10.3</v>
      </c>
      <c r="F898" s="244">
        <v>83.8</v>
      </c>
      <c r="G898" s="193">
        <v>0.9</v>
      </c>
      <c r="H898" s="193">
        <v>25.8</v>
      </c>
    </row>
    <row r="899" spans="2:8" x14ac:dyDescent="0.25">
      <c r="B899" s="271">
        <v>43867.75</v>
      </c>
      <c r="C899" s="244">
        <v>489.6</v>
      </c>
      <c r="D899" s="244">
        <v>0</v>
      </c>
      <c r="E899" s="244">
        <v>10.199999999999999</v>
      </c>
      <c r="F899" s="244">
        <v>81.2</v>
      </c>
      <c r="G899" s="193">
        <v>0.8</v>
      </c>
      <c r="H899" s="193">
        <v>306.10000000000002</v>
      </c>
    </row>
    <row r="900" spans="2:8" x14ac:dyDescent="0.25">
      <c r="B900" s="271">
        <v>43867.791666666664</v>
      </c>
      <c r="C900" s="244">
        <v>489.9</v>
      </c>
      <c r="D900" s="244">
        <v>0</v>
      </c>
      <c r="E900" s="244">
        <v>9.6999999999999993</v>
      </c>
      <c r="F900" s="244">
        <v>87.2</v>
      </c>
      <c r="G900" s="193">
        <v>1</v>
      </c>
      <c r="H900" s="193">
        <v>33.9</v>
      </c>
    </row>
    <row r="901" spans="2:8" x14ac:dyDescent="0.25">
      <c r="B901" s="271">
        <v>43867.833333333336</v>
      </c>
      <c r="C901" s="244">
        <v>490.3</v>
      </c>
      <c r="D901" s="244">
        <v>0</v>
      </c>
      <c r="E901" s="244">
        <v>9.8000000000000007</v>
      </c>
      <c r="F901" s="244">
        <v>85.2</v>
      </c>
      <c r="G901" s="193">
        <v>0.3</v>
      </c>
      <c r="H901" s="193">
        <v>168.1</v>
      </c>
    </row>
    <row r="902" spans="2:8" x14ac:dyDescent="0.25">
      <c r="B902" s="271">
        <v>43867.875</v>
      </c>
      <c r="C902" s="244">
        <v>490.7</v>
      </c>
      <c r="D902" s="244">
        <v>0</v>
      </c>
      <c r="E902" s="244">
        <v>9.6</v>
      </c>
      <c r="F902" s="244">
        <v>86</v>
      </c>
      <c r="G902" s="193">
        <v>0.3</v>
      </c>
      <c r="H902" s="193">
        <v>81.7</v>
      </c>
    </row>
    <row r="903" spans="2:8" x14ac:dyDescent="0.25">
      <c r="B903" s="271">
        <v>43867.916666666664</v>
      </c>
      <c r="C903" s="244">
        <v>490.9</v>
      </c>
      <c r="D903" s="244">
        <v>0</v>
      </c>
      <c r="E903" s="244">
        <v>9.5</v>
      </c>
      <c r="F903" s="244">
        <v>82.3</v>
      </c>
      <c r="G903" s="193">
        <v>0.9</v>
      </c>
      <c r="H903" s="193">
        <v>31.6</v>
      </c>
    </row>
    <row r="904" spans="2:8" x14ac:dyDescent="0.25">
      <c r="B904" s="271">
        <v>43867.958333333336</v>
      </c>
      <c r="C904" s="244">
        <v>490.8</v>
      </c>
      <c r="D904" s="244">
        <v>0</v>
      </c>
      <c r="E904" s="244">
        <v>9.4</v>
      </c>
      <c r="F904" s="244">
        <v>83.3</v>
      </c>
      <c r="G904" s="193">
        <v>0.5</v>
      </c>
      <c r="H904" s="193">
        <v>112.9</v>
      </c>
    </row>
    <row r="905" spans="2:8" x14ac:dyDescent="0.25">
      <c r="B905" s="271">
        <v>43868</v>
      </c>
      <c r="C905" s="244">
        <v>490.5</v>
      </c>
      <c r="D905" s="244">
        <v>0</v>
      </c>
      <c r="E905" s="244">
        <v>9.1999999999999993</v>
      </c>
      <c r="F905" s="244">
        <v>84.9</v>
      </c>
      <c r="G905" s="193">
        <v>0.5</v>
      </c>
      <c r="H905" s="193">
        <v>144.4</v>
      </c>
    </row>
    <row r="906" spans="2:8" x14ac:dyDescent="0.25">
      <c r="B906" s="271">
        <v>43868.041666666664</v>
      </c>
      <c r="C906" s="244">
        <v>490.1</v>
      </c>
      <c r="D906" s="244">
        <v>0</v>
      </c>
      <c r="E906" s="244">
        <v>9.1</v>
      </c>
      <c r="F906" s="244">
        <v>86.9</v>
      </c>
      <c r="G906" s="193">
        <v>0.4</v>
      </c>
      <c r="H906" s="193">
        <v>149.6</v>
      </c>
    </row>
    <row r="907" spans="2:8" x14ac:dyDescent="0.25">
      <c r="B907" s="271">
        <v>43868.083333333336</v>
      </c>
      <c r="C907" s="244">
        <v>489.8</v>
      </c>
      <c r="D907" s="244">
        <v>0</v>
      </c>
      <c r="E907" s="244">
        <v>8.6999999999999993</v>
      </c>
      <c r="F907" s="244">
        <v>87.3</v>
      </c>
      <c r="G907" s="193">
        <v>0.3</v>
      </c>
      <c r="H907" s="193">
        <v>153.30000000000001</v>
      </c>
    </row>
    <row r="908" spans="2:8" x14ac:dyDescent="0.25">
      <c r="B908" s="271">
        <v>43868.125</v>
      </c>
      <c r="C908" s="244">
        <v>489.7</v>
      </c>
      <c r="D908" s="244">
        <v>0</v>
      </c>
      <c r="E908" s="244">
        <v>8.6999999999999993</v>
      </c>
      <c r="F908" s="244">
        <v>87.4</v>
      </c>
      <c r="G908" s="193">
        <v>0.5</v>
      </c>
      <c r="H908" s="193">
        <v>37.9</v>
      </c>
    </row>
    <row r="909" spans="2:8" x14ac:dyDescent="0.25">
      <c r="B909" s="271">
        <v>43868.166666666664</v>
      </c>
      <c r="C909" s="244">
        <v>489.8</v>
      </c>
      <c r="D909" s="244">
        <v>0</v>
      </c>
      <c r="E909" s="244">
        <v>8.6999999999999993</v>
      </c>
      <c r="F909" s="244">
        <v>87.1</v>
      </c>
      <c r="G909" s="193">
        <v>0.8</v>
      </c>
      <c r="H909" s="193">
        <v>109.7</v>
      </c>
    </row>
    <row r="910" spans="2:8" x14ac:dyDescent="0.25">
      <c r="B910" s="271">
        <v>43868.208333333336</v>
      </c>
      <c r="C910" s="244">
        <v>490</v>
      </c>
      <c r="D910" s="244">
        <v>0</v>
      </c>
      <c r="E910" s="244">
        <v>8.5</v>
      </c>
      <c r="F910" s="244">
        <v>87.3</v>
      </c>
      <c r="G910" s="193">
        <v>0.2</v>
      </c>
      <c r="H910" s="193">
        <v>150.6</v>
      </c>
    </row>
    <row r="911" spans="2:8" x14ac:dyDescent="0.25">
      <c r="B911" s="271">
        <v>43868.25</v>
      </c>
      <c r="C911" s="244">
        <v>490.4</v>
      </c>
      <c r="D911" s="244">
        <v>0</v>
      </c>
      <c r="E911" s="244">
        <v>8.3000000000000007</v>
      </c>
      <c r="F911" s="244">
        <v>89</v>
      </c>
      <c r="G911" s="193">
        <v>0.6</v>
      </c>
      <c r="H911" s="193">
        <v>128.30000000000001</v>
      </c>
    </row>
    <row r="912" spans="2:8" x14ac:dyDescent="0.25">
      <c r="B912" s="271">
        <v>43868.291666666664</v>
      </c>
      <c r="C912" s="244">
        <v>490.9</v>
      </c>
      <c r="D912" s="244">
        <v>0</v>
      </c>
      <c r="E912" s="244">
        <v>9</v>
      </c>
      <c r="F912" s="244">
        <v>85.7</v>
      </c>
      <c r="G912" s="193">
        <v>1</v>
      </c>
      <c r="H912" s="193">
        <v>143.4</v>
      </c>
    </row>
    <row r="913" spans="2:8" x14ac:dyDescent="0.25">
      <c r="B913" s="271">
        <v>43868.333333333336</v>
      </c>
      <c r="C913" s="244">
        <v>491.1</v>
      </c>
      <c r="D913" s="244">
        <v>0</v>
      </c>
      <c r="E913" s="244">
        <v>10.3</v>
      </c>
      <c r="F913" s="244">
        <v>77.099999999999994</v>
      </c>
      <c r="G913" s="193">
        <v>0.9</v>
      </c>
      <c r="H913" s="193">
        <v>170.8</v>
      </c>
    </row>
    <row r="914" spans="2:8" x14ac:dyDescent="0.25">
      <c r="B914" s="271">
        <v>43868.375</v>
      </c>
      <c r="C914" s="244">
        <v>491.1</v>
      </c>
      <c r="D914" s="244">
        <v>0</v>
      </c>
      <c r="E914" s="244">
        <v>11.5</v>
      </c>
      <c r="F914" s="244">
        <v>70</v>
      </c>
      <c r="G914" s="193">
        <v>0.8</v>
      </c>
      <c r="H914" s="193">
        <v>142.69999999999999</v>
      </c>
    </row>
    <row r="915" spans="2:8" x14ac:dyDescent="0.25">
      <c r="B915" s="271">
        <v>43868.416666666664</v>
      </c>
      <c r="C915" s="244">
        <v>490.8</v>
      </c>
      <c r="D915" s="244">
        <v>0</v>
      </c>
      <c r="E915" s="244">
        <v>13.6</v>
      </c>
      <c r="F915" s="244">
        <v>60</v>
      </c>
      <c r="G915" s="193">
        <v>1.8</v>
      </c>
      <c r="H915" s="193">
        <v>142.4</v>
      </c>
    </row>
    <row r="916" spans="2:8" x14ac:dyDescent="0.25">
      <c r="B916" s="271">
        <v>43868.458333333336</v>
      </c>
      <c r="C916" s="244">
        <v>490.5</v>
      </c>
      <c r="D916" s="244">
        <v>0</v>
      </c>
      <c r="E916" s="244">
        <v>15.2</v>
      </c>
      <c r="F916" s="244">
        <v>53.6</v>
      </c>
      <c r="G916" s="193">
        <v>2.8</v>
      </c>
      <c r="H916" s="193">
        <v>124.9</v>
      </c>
    </row>
    <row r="917" spans="2:8" x14ac:dyDescent="0.25">
      <c r="B917" s="271">
        <v>43868.5</v>
      </c>
      <c r="C917" s="244">
        <v>490.1</v>
      </c>
      <c r="D917" s="244">
        <v>0</v>
      </c>
      <c r="E917" s="244">
        <v>15.8</v>
      </c>
      <c r="F917" s="244">
        <v>52.3</v>
      </c>
      <c r="G917" s="193">
        <v>2.4</v>
      </c>
      <c r="H917" s="193">
        <v>102.9</v>
      </c>
    </row>
    <row r="918" spans="2:8" x14ac:dyDescent="0.25">
      <c r="B918" s="271">
        <v>43868.541666666664</v>
      </c>
      <c r="C918" s="244">
        <v>489.5</v>
      </c>
      <c r="D918" s="244">
        <v>0</v>
      </c>
      <c r="E918" s="244">
        <v>17.5</v>
      </c>
      <c r="F918" s="244">
        <v>45.5</v>
      </c>
      <c r="G918" s="193">
        <v>2.1</v>
      </c>
      <c r="H918" s="193">
        <v>321.10000000000002</v>
      </c>
    </row>
    <row r="919" spans="2:8" x14ac:dyDescent="0.25">
      <c r="B919" s="271">
        <v>43868.583333333336</v>
      </c>
      <c r="C919" s="244">
        <v>489</v>
      </c>
      <c r="D919" s="244">
        <v>0</v>
      </c>
      <c r="E919" s="244">
        <v>17.5</v>
      </c>
      <c r="F919" s="244">
        <v>43.9</v>
      </c>
      <c r="G919" s="193">
        <v>1.9</v>
      </c>
      <c r="H919" s="193">
        <v>79.599999999999994</v>
      </c>
    </row>
    <row r="920" spans="2:8" x14ac:dyDescent="0.25">
      <c r="B920" s="271">
        <v>43868.625</v>
      </c>
      <c r="C920" s="244">
        <v>488.6</v>
      </c>
      <c r="D920" s="244">
        <v>0</v>
      </c>
      <c r="E920" s="244">
        <v>17.100000000000001</v>
      </c>
      <c r="F920" s="244">
        <v>46.8</v>
      </c>
      <c r="G920" s="193">
        <v>2.2000000000000002</v>
      </c>
      <c r="H920" s="193">
        <v>46.2</v>
      </c>
    </row>
    <row r="921" spans="2:8" x14ac:dyDescent="0.25">
      <c r="B921" s="271">
        <v>43868.666666666664</v>
      </c>
      <c r="C921" s="244">
        <v>488.7</v>
      </c>
      <c r="D921" s="244">
        <v>0</v>
      </c>
      <c r="E921" s="244">
        <v>14.7</v>
      </c>
      <c r="F921" s="244">
        <v>55.2</v>
      </c>
      <c r="G921" s="193">
        <v>2.5</v>
      </c>
      <c r="H921" s="193">
        <v>104</v>
      </c>
    </row>
    <row r="922" spans="2:8" x14ac:dyDescent="0.25">
      <c r="B922" s="271">
        <v>43868.708333333336</v>
      </c>
      <c r="C922" s="244">
        <v>489.5</v>
      </c>
      <c r="D922" s="244">
        <v>0</v>
      </c>
      <c r="E922" s="244">
        <v>11.6</v>
      </c>
      <c r="F922" s="244">
        <v>66</v>
      </c>
      <c r="G922" s="193">
        <v>1.3</v>
      </c>
      <c r="H922" s="193">
        <v>286.3</v>
      </c>
    </row>
    <row r="923" spans="2:8" x14ac:dyDescent="0.25">
      <c r="B923" s="271">
        <v>43868.75</v>
      </c>
      <c r="C923" s="244">
        <v>489.9</v>
      </c>
      <c r="D923" s="244">
        <v>0</v>
      </c>
      <c r="E923" s="244">
        <v>10.8</v>
      </c>
      <c r="F923" s="244">
        <v>70.2</v>
      </c>
      <c r="G923" s="193">
        <v>0.5</v>
      </c>
      <c r="H923" s="193">
        <v>272</v>
      </c>
    </row>
    <row r="924" spans="2:8" x14ac:dyDescent="0.25">
      <c r="B924" s="271">
        <v>43868.791666666664</v>
      </c>
      <c r="C924" s="244">
        <v>490.1</v>
      </c>
      <c r="D924" s="244">
        <v>0</v>
      </c>
      <c r="E924" s="244">
        <v>10.7</v>
      </c>
      <c r="F924" s="244">
        <v>69.400000000000006</v>
      </c>
      <c r="G924" s="193">
        <v>0.4</v>
      </c>
      <c r="H924" s="193">
        <v>282.8</v>
      </c>
    </row>
    <row r="925" spans="2:8" x14ac:dyDescent="0.25">
      <c r="B925" s="271">
        <v>43868.833333333336</v>
      </c>
      <c r="C925" s="244">
        <v>490.3</v>
      </c>
      <c r="D925" s="244">
        <v>0</v>
      </c>
      <c r="E925" s="244">
        <v>9.6999999999999993</v>
      </c>
      <c r="F925" s="244">
        <v>80.5</v>
      </c>
      <c r="G925" s="193">
        <v>0.6</v>
      </c>
      <c r="H925" s="193">
        <v>202.5</v>
      </c>
    </row>
    <row r="926" spans="2:8" x14ac:dyDescent="0.25">
      <c r="B926" s="271">
        <v>43868.875</v>
      </c>
      <c r="C926" s="244">
        <v>490.8</v>
      </c>
      <c r="D926" s="244">
        <v>0</v>
      </c>
      <c r="E926" s="244">
        <v>9.1999999999999993</v>
      </c>
      <c r="F926" s="244">
        <v>84.2</v>
      </c>
      <c r="G926" s="193">
        <v>0.3</v>
      </c>
      <c r="H926" s="193">
        <v>166.5</v>
      </c>
    </row>
    <row r="927" spans="2:8" x14ac:dyDescent="0.25">
      <c r="B927" s="271">
        <v>43868.916666666664</v>
      </c>
      <c r="C927" s="244">
        <v>491.1</v>
      </c>
      <c r="D927" s="244">
        <v>0</v>
      </c>
      <c r="E927" s="244">
        <v>8.6999999999999993</v>
      </c>
      <c r="F927" s="244">
        <v>86.6</v>
      </c>
      <c r="G927" s="193">
        <v>0.8</v>
      </c>
      <c r="H927" s="193">
        <v>270.5</v>
      </c>
    </row>
    <row r="928" spans="2:8" x14ac:dyDescent="0.25">
      <c r="B928" s="271">
        <v>43868.958333333336</v>
      </c>
      <c r="C928" s="244">
        <v>490.9</v>
      </c>
      <c r="D928" s="244">
        <v>0</v>
      </c>
      <c r="E928" s="244">
        <v>7.8</v>
      </c>
      <c r="F928" s="244">
        <v>85</v>
      </c>
      <c r="G928" s="193">
        <v>1.3</v>
      </c>
      <c r="H928" s="193">
        <v>273</v>
      </c>
    </row>
    <row r="929" spans="2:8" x14ac:dyDescent="0.25">
      <c r="B929" s="271">
        <v>43869</v>
      </c>
      <c r="C929" s="244">
        <v>490.6</v>
      </c>
      <c r="D929" s="244">
        <v>0</v>
      </c>
      <c r="E929" s="244">
        <v>7.2</v>
      </c>
      <c r="F929" s="244">
        <v>87.5</v>
      </c>
      <c r="G929" s="193">
        <v>1</v>
      </c>
      <c r="H929" s="193">
        <v>259.8</v>
      </c>
    </row>
    <row r="930" spans="2:8" x14ac:dyDescent="0.25">
      <c r="B930" s="271">
        <v>43869.041666666664</v>
      </c>
      <c r="C930" s="244">
        <v>490.3</v>
      </c>
      <c r="D930" s="244">
        <v>0</v>
      </c>
      <c r="E930" s="244">
        <v>6.9</v>
      </c>
      <c r="F930" s="244">
        <v>86</v>
      </c>
      <c r="G930" s="193">
        <v>0.7</v>
      </c>
      <c r="H930" s="193">
        <v>276.7</v>
      </c>
    </row>
    <row r="931" spans="2:8" x14ac:dyDescent="0.25">
      <c r="B931" s="271">
        <v>43869.083333333336</v>
      </c>
      <c r="C931" s="244">
        <v>490.1</v>
      </c>
      <c r="D931" s="244">
        <v>0</v>
      </c>
      <c r="E931" s="244">
        <v>6.9</v>
      </c>
      <c r="F931" s="244">
        <v>87</v>
      </c>
      <c r="G931" s="193">
        <v>0.7</v>
      </c>
      <c r="H931" s="193">
        <v>288.7</v>
      </c>
    </row>
    <row r="932" spans="2:8" x14ac:dyDescent="0.25">
      <c r="B932" s="271">
        <v>43869.125</v>
      </c>
      <c r="C932" s="244">
        <v>489.9</v>
      </c>
      <c r="D932" s="244">
        <v>0</v>
      </c>
      <c r="E932" s="244">
        <v>6.8</v>
      </c>
      <c r="F932" s="244">
        <v>87.2</v>
      </c>
      <c r="G932" s="193">
        <v>1.5</v>
      </c>
      <c r="H932" s="193">
        <v>272.7</v>
      </c>
    </row>
    <row r="933" spans="2:8" x14ac:dyDescent="0.25">
      <c r="B933" s="271">
        <v>43869.166666666664</v>
      </c>
      <c r="C933" s="244">
        <v>489.8</v>
      </c>
      <c r="D933" s="244">
        <v>0</v>
      </c>
      <c r="E933" s="244">
        <v>7.1</v>
      </c>
      <c r="F933" s="244">
        <v>86.5</v>
      </c>
      <c r="G933" s="193">
        <v>0.9</v>
      </c>
      <c r="H933" s="193">
        <v>268.5</v>
      </c>
    </row>
    <row r="934" spans="2:8" x14ac:dyDescent="0.25">
      <c r="B934" s="271">
        <v>43869.208333333336</v>
      </c>
      <c r="C934" s="244">
        <v>489.9</v>
      </c>
      <c r="D934" s="244">
        <v>0</v>
      </c>
      <c r="E934" s="244">
        <v>7.2</v>
      </c>
      <c r="F934" s="244">
        <v>86.7</v>
      </c>
      <c r="G934" s="193">
        <v>0.8</v>
      </c>
      <c r="H934" s="193">
        <v>268.60000000000002</v>
      </c>
    </row>
    <row r="935" spans="2:8" x14ac:dyDescent="0.25">
      <c r="B935" s="271">
        <v>43869.25</v>
      </c>
      <c r="C935" s="244">
        <v>490.2</v>
      </c>
      <c r="D935" s="244">
        <v>0</v>
      </c>
      <c r="E935" s="244">
        <v>7.6</v>
      </c>
      <c r="F935" s="244">
        <v>86</v>
      </c>
      <c r="G935" s="193">
        <v>0.2</v>
      </c>
      <c r="H935" s="193">
        <v>267.3</v>
      </c>
    </row>
    <row r="936" spans="2:8" x14ac:dyDescent="0.25">
      <c r="B936" s="271">
        <v>43869.291666666664</v>
      </c>
      <c r="C936" s="244">
        <v>490.6</v>
      </c>
      <c r="D936" s="244">
        <v>0</v>
      </c>
      <c r="E936" s="244">
        <v>8.4</v>
      </c>
      <c r="F936" s="244">
        <v>82.4</v>
      </c>
      <c r="G936" s="193">
        <v>0.4</v>
      </c>
      <c r="H936" s="193">
        <v>272.8</v>
      </c>
    </row>
    <row r="937" spans="2:8" x14ac:dyDescent="0.25">
      <c r="B937" s="271">
        <v>43869.333333333336</v>
      </c>
      <c r="C937" s="244">
        <v>490.9</v>
      </c>
      <c r="D937" s="244">
        <v>0</v>
      </c>
      <c r="E937" s="244">
        <v>9.4</v>
      </c>
      <c r="F937" s="244">
        <v>78.8</v>
      </c>
      <c r="G937" s="193">
        <v>0.4</v>
      </c>
      <c r="H937" s="193">
        <v>235.2</v>
      </c>
    </row>
    <row r="938" spans="2:8" x14ac:dyDescent="0.25">
      <c r="B938" s="271">
        <v>43869.375</v>
      </c>
      <c r="C938" s="244">
        <v>490.8</v>
      </c>
      <c r="D938" s="244">
        <v>0</v>
      </c>
      <c r="E938" s="244">
        <v>11.8</v>
      </c>
      <c r="F938" s="244">
        <v>67.3</v>
      </c>
      <c r="G938" s="193">
        <v>0.6</v>
      </c>
      <c r="H938" s="193">
        <v>197.9</v>
      </c>
    </row>
    <row r="939" spans="2:8" x14ac:dyDescent="0.25">
      <c r="B939" s="271">
        <v>43869.416666666664</v>
      </c>
      <c r="C939" s="244">
        <v>490.3</v>
      </c>
      <c r="D939" s="244">
        <v>0</v>
      </c>
      <c r="E939" s="244">
        <v>15.1</v>
      </c>
      <c r="F939" s="244">
        <v>50.4</v>
      </c>
      <c r="G939" s="193">
        <v>0.8</v>
      </c>
      <c r="H939" s="193">
        <v>174.9</v>
      </c>
    </row>
    <row r="940" spans="2:8" x14ac:dyDescent="0.25">
      <c r="B940" s="271">
        <v>43869.458333333336</v>
      </c>
      <c r="C940" s="244">
        <v>489.8</v>
      </c>
      <c r="D940" s="244">
        <v>0</v>
      </c>
      <c r="E940" s="244">
        <v>14.1</v>
      </c>
      <c r="F940" s="244">
        <v>50.5</v>
      </c>
      <c r="G940" s="193">
        <v>1.8</v>
      </c>
      <c r="H940" s="193">
        <v>108.8</v>
      </c>
    </row>
    <row r="941" spans="2:8" x14ac:dyDescent="0.25">
      <c r="B941" s="271">
        <v>43869.5</v>
      </c>
      <c r="C941" s="244">
        <v>490</v>
      </c>
      <c r="D941" s="244">
        <v>0</v>
      </c>
      <c r="E941" s="244">
        <v>12.2</v>
      </c>
      <c r="F941" s="244">
        <v>61.9</v>
      </c>
      <c r="G941" s="193">
        <v>1.6</v>
      </c>
      <c r="H941" s="193">
        <v>156.6</v>
      </c>
    </row>
    <row r="942" spans="2:8" x14ac:dyDescent="0.25">
      <c r="B942" s="271">
        <v>43869.541666666664</v>
      </c>
      <c r="C942" s="244">
        <v>490</v>
      </c>
      <c r="D942" s="244">
        <v>0</v>
      </c>
      <c r="E942" s="244">
        <v>10.5</v>
      </c>
      <c r="F942" s="244">
        <v>78.3</v>
      </c>
      <c r="G942" s="193">
        <v>1</v>
      </c>
      <c r="H942" s="193">
        <v>176.9</v>
      </c>
    </row>
    <row r="943" spans="2:8" x14ac:dyDescent="0.25">
      <c r="B943" s="271">
        <v>43869.583333333336</v>
      </c>
      <c r="C943" s="244">
        <v>489.9</v>
      </c>
      <c r="D943" s="244">
        <v>0</v>
      </c>
      <c r="E943" s="244">
        <v>10</v>
      </c>
      <c r="F943" s="244">
        <v>83.9</v>
      </c>
      <c r="G943" s="193">
        <v>0.4</v>
      </c>
      <c r="H943" s="193">
        <v>104.2</v>
      </c>
    </row>
    <row r="944" spans="2:8" x14ac:dyDescent="0.25">
      <c r="B944" s="271">
        <v>43869.625</v>
      </c>
      <c r="C944" s="244">
        <v>489.8</v>
      </c>
      <c r="D944" s="244">
        <v>0</v>
      </c>
      <c r="E944" s="244">
        <v>9.8000000000000007</v>
      </c>
      <c r="F944" s="244">
        <v>88.4</v>
      </c>
      <c r="G944" s="193">
        <v>1.2</v>
      </c>
      <c r="H944" s="193">
        <v>145.4</v>
      </c>
    </row>
    <row r="945" spans="2:8" x14ac:dyDescent="0.25">
      <c r="B945" s="271">
        <v>43869.666666666664</v>
      </c>
      <c r="C945" s="244">
        <v>489.8</v>
      </c>
      <c r="D945" s="244">
        <v>0</v>
      </c>
      <c r="E945" s="244">
        <v>9.1999999999999993</v>
      </c>
      <c r="F945" s="244">
        <v>78.2</v>
      </c>
      <c r="G945" s="193">
        <v>1.1000000000000001</v>
      </c>
      <c r="H945" s="193">
        <v>269.89999999999998</v>
      </c>
    </row>
    <row r="946" spans="2:8" x14ac:dyDescent="0.25">
      <c r="B946" s="271">
        <v>43869.708333333336</v>
      </c>
      <c r="C946" s="244">
        <v>490</v>
      </c>
      <c r="D946" s="244">
        <v>0</v>
      </c>
      <c r="E946" s="244">
        <v>9.6</v>
      </c>
      <c r="F946" s="244">
        <v>74.099999999999994</v>
      </c>
      <c r="G946" s="193">
        <v>0.7</v>
      </c>
      <c r="H946" s="193">
        <v>181.2</v>
      </c>
    </row>
    <row r="947" spans="2:8" x14ac:dyDescent="0.25">
      <c r="B947" s="271">
        <v>43869.75</v>
      </c>
      <c r="C947" s="244">
        <v>490.3</v>
      </c>
      <c r="D947" s="244">
        <v>0</v>
      </c>
      <c r="E947" s="244">
        <v>8.1999999999999993</v>
      </c>
      <c r="F947" s="244">
        <v>85.4</v>
      </c>
      <c r="G947" s="193">
        <v>1</v>
      </c>
      <c r="H947" s="193">
        <v>137.4</v>
      </c>
    </row>
    <row r="948" spans="2:8" x14ac:dyDescent="0.25">
      <c r="B948" s="271">
        <v>43869.791666666664</v>
      </c>
      <c r="C948" s="244">
        <v>490.6</v>
      </c>
      <c r="D948" s="244">
        <v>0</v>
      </c>
      <c r="E948" s="244">
        <v>8.1</v>
      </c>
      <c r="F948" s="244">
        <v>82.5</v>
      </c>
      <c r="G948" s="193">
        <v>1</v>
      </c>
      <c r="H948" s="193">
        <v>191.9</v>
      </c>
    </row>
    <row r="949" spans="2:8" x14ac:dyDescent="0.25">
      <c r="B949" s="271">
        <v>43869.833333333336</v>
      </c>
      <c r="C949" s="244">
        <v>490.8</v>
      </c>
      <c r="D949" s="244">
        <v>0</v>
      </c>
      <c r="E949" s="244">
        <v>8</v>
      </c>
      <c r="F949" s="244">
        <v>84</v>
      </c>
      <c r="G949" s="193">
        <v>1</v>
      </c>
      <c r="H949" s="193">
        <v>191</v>
      </c>
    </row>
    <row r="950" spans="2:8" x14ac:dyDescent="0.25">
      <c r="B950" s="271">
        <v>43869.875</v>
      </c>
      <c r="C950" s="244">
        <v>491.2</v>
      </c>
      <c r="D950" s="244">
        <v>0</v>
      </c>
      <c r="E950" s="244">
        <v>7.7</v>
      </c>
      <c r="F950" s="244">
        <v>84.7</v>
      </c>
      <c r="G950" s="193">
        <v>0.7</v>
      </c>
      <c r="H950" s="193">
        <v>187.5</v>
      </c>
    </row>
    <row r="951" spans="2:8" x14ac:dyDescent="0.25">
      <c r="B951" s="271">
        <v>43869.916666666664</v>
      </c>
      <c r="C951" s="244">
        <v>491.2</v>
      </c>
      <c r="D951" s="244">
        <v>0</v>
      </c>
      <c r="E951" s="244">
        <v>7.6</v>
      </c>
      <c r="F951" s="244">
        <v>85.1</v>
      </c>
      <c r="G951" s="193">
        <v>0.3</v>
      </c>
      <c r="H951" s="193">
        <v>199.6</v>
      </c>
    </row>
    <row r="952" spans="2:8" x14ac:dyDescent="0.25">
      <c r="B952" s="271">
        <v>43869.958333333336</v>
      </c>
      <c r="C952" s="244">
        <v>491.1</v>
      </c>
      <c r="D952" s="244">
        <v>0</v>
      </c>
      <c r="E952" s="244">
        <v>7.6</v>
      </c>
      <c r="F952" s="244">
        <v>86.9</v>
      </c>
      <c r="G952" s="193">
        <v>0.5</v>
      </c>
      <c r="H952" s="193">
        <v>148.19999999999999</v>
      </c>
    </row>
    <row r="953" spans="2:8" x14ac:dyDescent="0.25">
      <c r="B953" s="271">
        <v>43870</v>
      </c>
      <c r="C953" s="244">
        <v>490.9</v>
      </c>
      <c r="D953" s="244">
        <v>0</v>
      </c>
      <c r="E953" s="244">
        <v>7.4</v>
      </c>
      <c r="F953" s="244">
        <v>88.8</v>
      </c>
      <c r="G953" s="193">
        <v>0.3</v>
      </c>
      <c r="H953" s="193">
        <v>181.8</v>
      </c>
    </row>
    <row r="954" spans="2:8" x14ac:dyDescent="0.25">
      <c r="B954" s="271">
        <v>43870.041666666664</v>
      </c>
      <c r="C954" s="244">
        <v>490.5</v>
      </c>
      <c r="D954" s="244">
        <v>0</v>
      </c>
      <c r="E954" s="244">
        <v>7.2</v>
      </c>
      <c r="F954" s="244">
        <v>89.9</v>
      </c>
      <c r="G954" s="193">
        <v>0.6</v>
      </c>
      <c r="H954" s="193">
        <v>148.4</v>
      </c>
    </row>
    <row r="955" spans="2:8" x14ac:dyDescent="0.25">
      <c r="B955" s="271">
        <v>43870.083333333336</v>
      </c>
      <c r="C955" s="244">
        <v>490.1</v>
      </c>
      <c r="D955" s="244">
        <v>0</v>
      </c>
      <c r="E955" s="244">
        <v>7.2</v>
      </c>
      <c r="F955" s="244">
        <v>90.5</v>
      </c>
      <c r="G955" s="193">
        <v>0.4</v>
      </c>
      <c r="H955" s="193">
        <v>152.30000000000001</v>
      </c>
    </row>
    <row r="956" spans="2:8" x14ac:dyDescent="0.25">
      <c r="B956" s="271">
        <v>43870.125</v>
      </c>
      <c r="C956" s="244">
        <v>490.1</v>
      </c>
      <c r="D956" s="244">
        <v>0</v>
      </c>
      <c r="E956" s="244">
        <v>7.4</v>
      </c>
      <c r="F956" s="244">
        <v>90.1</v>
      </c>
      <c r="G956" s="193">
        <v>0.3</v>
      </c>
      <c r="H956" s="193">
        <v>146.4</v>
      </c>
    </row>
    <row r="957" spans="2:8" x14ac:dyDescent="0.25">
      <c r="B957" s="271">
        <v>43870.166666666664</v>
      </c>
      <c r="C957" s="244">
        <v>490.1</v>
      </c>
      <c r="D957" s="244">
        <v>0</v>
      </c>
      <c r="E957" s="244">
        <v>7.5</v>
      </c>
      <c r="F957" s="244">
        <v>87.3</v>
      </c>
      <c r="G957" s="193">
        <v>0.2</v>
      </c>
      <c r="H957" s="193">
        <v>189.4</v>
      </c>
    </row>
    <row r="958" spans="2:8" x14ac:dyDescent="0.25">
      <c r="B958" s="271">
        <v>43870.208333333336</v>
      </c>
      <c r="C958" s="244">
        <v>490.2</v>
      </c>
      <c r="D958" s="244">
        <v>0</v>
      </c>
      <c r="E958" s="244">
        <v>7.6</v>
      </c>
      <c r="F958" s="244">
        <v>86.4</v>
      </c>
      <c r="G958" s="193">
        <v>0.3</v>
      </c>
      <c r="H958" s="193">
        <v>358.7</v>
      </c>
    </row>
    <row r="959" spans="2:8" x14ac:dyDescent="0.25">
      <c r="B959" s="271">
        <v>43870.25</v>
      </c>
      <c r="C959" s="244">
        <v>490.4</v>
      </c>
      <c r="D959" s="244">
        <v>0</v>
      </c>
      <c r="E959" s="244">
        <v>7.4</v>
      </c>
      <c r="F959" s="244">
        <v>89</v>
      </c>
      <c r="G959" s="193">
        <v>0.5</v>
      </c>
      <c r="H959" s="193">
        <v>278.8</v>
      </c>
    </row>
    <row r="960" spans="2:8" x14ac:dyDescent="0.25">
      <c r="B960" s="271">
        <v>43870.291666666664</v>
      </c>
      <c r="C960" s="244">
        <v>490.8</v>
      </c>
      <c r="D960" s="244">
        <v>0</v>
      </c>
      <c r="E960" s="244">
        <v>8</v>
      </c>
      <c r="F960" s="244">
        <v>85.5</v>
      </c>
      <c r="G960" s="193">
        <v>0.4</v>
      </c>
      <c r="H960" s="193">
        <v>147.9</v>
      </c>
    </row>
    <row r="961" spans="2:8" x14ac:dyDescent="0.25">
      <c r="B961" s="271">
        <v>43870.333333333336</v>
      </c>
      <c r="C961" s="244">
        <v>491</v>
      </c>
      <c r="D961" s="244">
        <v>0</v>
      </c>
      <c r="E961" s="244">
        <v>9.8000000000000007</v>
      </c>
      <c r="F961" s="244">
        <v>71.900000000000006</v>
      </c>
      <c r="G961" s="193">
        <v>0.4</v>
      </c>
      <c r="H961" s="193">
        <v>205.3</v>
      </c>
    </row>
    <row r="962" spans="2:8" x14ac:dyDescent="0.25">
      <c r="B962" s="271">
        <v>43870.375</v>
      </c>
      <c r="C962" s="244">
        <v>490.9</v>
      </c>
      <c r="D962" s="244">
        <v>0</v>
      </c>
      <c r="E962" s="244">
        <v>10.6</v>
      </c>
      <c r="F962" s="244">
        <v>65.7</v>
      </c>
      <c r="G962" s="193">
        <v>0.8</v>
      </c>
      <c r="H962" s="193">
        <v>150</v>
      </c>
    </row>
    <row r="963" spans="2:8" x14ac:dyDescent="0.25">
      <c r="B963" s="271">
        <v>43870.416666666664</v>
      </c>
      <c r="C963" s="244">
        <v>490.6</v>
      </c>
      <c r="D963" s="244">
        <v>0</v>
      </c>
      <c r="E963" s="244">
        <v>12.1</v>
      </c>
      <c r="F963" s="244">
        <v>57.4</v>
      </c>
      <c r="G963" s="193">
        <v>0.6</v>
      </c>
      <c r="H963" s="193">
        <v>153.5</v>
      </c>
    </row>
    <row r="964" spans="2:8" x14ac:dyDescent="0.25">
      <c r="B964" s="271">
        <v>43870.458333333336</v>
      </c>
      <c r="C964" s="244">
        <v>490.3</v>
      </c>
      <c r="D964" s="244">
        <v>0</v>
      </c>
      <c r="E964" s="244">
        <v>13.8</v>
      </c>
      <c r="F964" s="244">
        <v>52.2</v>
      </c>
      <c r="G964" s="193">
        <v>1</v>
      </c>
      <c r="H964" s="193">
        <v>213.1</v>
      </c>
    </row>
    <row r="965" spans="2:8" x14ac:dyDescent="0.25">
      <c r="B965" s="271">
        <v>43870.5</v>
      </c>
      <c r="C965" s="244">
        <v>489.9</v>
      </c>
      <c r="D965" s="244">
        <v>0</v>
      </c>
      <c r="E965" s="244">
        <v>14.2</v>
      </c>
      <c r="F965" s="244">
        <v>52.7</v>
      </c>
      <c r="G965" s="193">
        <v>1.4</v>
      </c>
      <c r="H965" s="193">
        <v>294</v>
      </c>
    </row>
    <row r="966" spans="2:8" x14ac:dyDescent="0.25">
      <c r="B966" s="271">
        <v>43870.541666666664</v>
      </c>
      <c r="C966" s="244">
        <v>489.6</v>
      </c>
      <c r="D966" s="244">
        <v>0</v>
      </c>
      <c r="E966" s="244">
        <v>14.1</v>
      </c>
      <c r="F966" s="244">
        <v>56.9</v>
      </c>
      <c r="G966" s="193">
        <v>2.5</v>
      </c>
      <c r="H966" s="193">
        <v>42.3</v>
      </c>
    </row>
    <row r="967" spans="2:8" x14ac:dyDescent="0.25">
      <c r="B967" s="271">
        <v>43870.583333333336</v>
      </c>
      <c r="C967" s="244">
        <v>489.4</v>
      </c>
      <c r="D967" s="244">
        <v>0</v>
      </c>
      <c r="E967" s="244">
        <v>13.2</v>
      </c>
      <c r="F967" s="244">
        <v>60.1</v>
      </c>
      <c r="G967" s="193">
        <v>1.9</v>
      </c>
      <c r="H967" s="193">
        <v>64</v>
      </c>
    </row>
    <row r="968" spans="2:8" x14ac:dyDescent="0.25">
      <c r="B968" s="271">
        <v>43870.625</v>
      </c>
      <c r="C968" s="244">
        <v>489.2</v>
      </c>
      <c r="D968" s="244">
        <v>0</v>
      </c>
      <c r="E968" s="244">
        <v>13</v>
      </c>
      <c r="F968" s="244">
        <v>59.5</v>
      </c>
      <c r="G968" s="193">
        <v>1.8</v>
      </c>
      <c r="H968" s="193">
        <v>76.8</v>
      </c>
    </row>
    <row r="969" spans="2:8" x14ac:dyDescent="0.25">
      <c r="B969" s="271">
        <v>43870.666666666664</v>
      </c>
      <c r="C969" s="244">
        <v>489.1</v>
      </c>
      <c r="D969" s="244">
        <v>0</v>
      </c>
      <c r="E969" s="244">
        <v>12.9</v>
      </c>
      <c r="F969" s="244">
        <v>59.6</v>
      </c>
      <c r="G969" s="193">
        <v>1.4</v>
      </c>
      <c r="H969" s="193">
        <v>15.5</v>
      </c>
    </row>
    <row r="970" spans="2:8" x14ac:dyDescent="0.25">
      <c r="B970" s="271">
        <v>43870.708333333336</v>
      </c>
      <c r="C970" s="244">
        <v>489.2</v>
      </c>
      <c r="D970" s="244">
        <v>0</v>
      </c>
      <c r="E970" s="244">
        <v>12.4</v>
      </c>
      <c r="F970" s="244">
        <v>62</v>
      </c>
      <c r="G970" s="193">
        <v>1.7</v>
      </c>
      <c r="H970" s="193">
        <v>30.1</v>
      </c>
    </row>
    <row r="971" spans="2:8" x14ac:dyDescent="0.25">
      <c r="B971" s="271">
        <v>43870.75</v>
      </c>
      <c r="C971" s="244">
        <v>489.6</v>
      </c>
      <c r="D971" s="244">
        <v>0</v>
      </c>
      <c r="E971" s="244">
        <v>11.5</v>
      </c>
      <c r="F971" s="244">
        <v>65.099999999999994</v>
      </c>
      <c r="G971" s="193">
        <v>1.5</v>
      </c>
      <c r="H971" s="193">
        <v>162.69999999999999</v>
      </c>
    </row>
    <row r="972" spans="2:8" x14ac:dyDescent="0.25">
      <c r="B972" s="271">
        <v>43870.791666666664</v>
      </c>
      <c r="C972" s="244">
        <v>490</v>
      </c>
      <c r="D972" s="244">
        <v>0</v>
      </c>
      <c r="E972" s="244">
        <v>10.9</v>
      </c>
      <c r="F972" s="244">
        <v>65.599999999999994</v>
      </c>
      <c r="G972" s="193">
        <v>0.8</v>
      </c>
      <c r="H972" s="193">
        <v>195</v>
      </c>
    </row>
    <row r="973" spans="2:8" x14ac:dyDescent="0.25">
      <c r="B973" s="271">
        <v>43870.833333333336</v>
      </c>
      <c r="C973" s="244">
        <v>490.4</v>
      </c>
      <c r="D973" s="244">
        <v>0</v>
      </c>
      <c r="E973" s="244">
        <v>10.4</v>
      </c>
      <c r="F973" s="244">
        <v>68</v>
      </c>
      <c r="G973" s="193">
        <v>0.8</v>
      </c>
      <c r="H973" s="193">
        <v>186.3</v>
      </c>
    </row>
    <row r="974" spans="2:8" x14ac:dyDescent="0.25">
      <c r="B974" s="271">
        <v>43870.875</v>
      </c>
      <c r="C974" s="244">
        <v>490.7</v>
      </c>
      <c r="D974" s="244">
        <v>0</v>
      </c>
      <c r="E974" s="244">
        <v>9.9</v>
      </c>
      <c r="F974" s="244">
        <v>73.7</v>
      </c>
      <c r="G974" s="193">
        <v>0.5</v>
      </c>
      <c r="H974" s="193">
        <v>163</v>
      </c>
    </row>
    <row r="975" spans="2:8" x14ac:dyDescent="0.25">
      <c r="B975" s="271">
        <v>43870.916666666664</v>
      </c>
      <c r="C975" s="244">
        <v>491</v>
      </c>
      <c r="D975" s="244">
        <v>0</v>
      </c>
      <c r="E975" s="244">
        <v>10</v>
      </c>
      <c r="F975" s="244">
        <v>76</v>
      </c>
      <c r="G975" s="193">
        <v>0.3</v>
      </c>
      <c r="H975" s="193">
        <v>171</v>
      </c>
    </row>
    <row r="976" spans="2:8" x14ac:dyDescent="0.25">
      <c r="B976" s="271">
        <v>43870.958333333336</v>
      </c>
      <c r="C976" s="244">
        <v>490.9</v>
      </c>
      <c r="D976" s="244">
        <v>0</v>
      </c>
      <c r="E976" s="244">
        <v>9.8000000000000007</v>
      </c>
      <c r="F976" s="244">
        <v>77.900000000000006</v>
      </c>
      <c r="G976" s="193">
        <v>0.6</v>
      </c>
      <c r="H976" s="193">
        <v>135.1</v>
      </c>
    </row>
    <row r="977" spans="2:8" x14ac:dyDescent="0.25">
      <c r="B977" s="271">
        <v>43871</v>
      </c>
      <c r="C977" s="244">
        <v>490.6</v>
      </c>
      <c r="D977" s="244">
        <v>0</v>
      </c>
      <c r="E977" s="244">
        <v>9.6999999999999993</v>
      </c>
      <c r="F977" s="244">
        <v>77.2</v>
      </c>
      <c r="G977" s="193">
        <v>0.6</v>
      </c>
      <c r="H977" s="193">
        <v>334</v>
      </c>
    </row>
    <row r="978" spans="2:8" x14ac:dyDescent="0.25">
      <c r="B978" s="271">
        <v>43871.041666666664</v>
      </c>
      <c r="C978" s="244">
        <v>490.3</v>
      </c>
      <c r="D978" s="244">
        <v>0</v>
      </c>
      <c r="E978" s="244">
        <v>9.3000000000000007</v>
      </c>
      <c r="F978" s="244">
        <v>80.099999999999994</v>
      </c>
      <c r="G978" s="193">
        <v>0.4</v>
      </c>
      <c r="H978" s="193">
        <v>354.6</v>
      </c>
    </row>
    <row r="979" spans="2:8" x14ac:dyDescent="0.25">
      <c r="B979" s="271">
        <v>43871.083333333336</v>
      </c>
      <c r="C979" s="244">
        <v>490.1</v>
      </c>
      <c r="D979" s="244">
        <v>0</v>
      </c>
      <c r="E979" s="244">
        <v>8.4</v>
      </c>
      <c r="F979" s="244">
        <v>92.3</v>
      </c>
      <c r="G979" s="193">
        <v>1.3</v>
      </c>
      <c r="H979" s="193">
        <v>272.89999999999998</v>
      </c>
    </row>
    <row r="980" spans="2:8" x14ac:dyDescent="0.25">
      <c r="B980" s="271">
        <v>43871.125</v>
      </c>
      <c r="C980" s="244">
        <v>490.1</v>
      </c>
      <c r="D980" s="244">
        <v>0</v>
      </c>
      <c r="E980" s="244">
        <v>7.6</v>
      </c>
      <c r="F980" s="244">
        <v>89.3</v>
      </c>
      <c r="G980" s="193">
        <v>1.1000000000000001</v>
      </c>
      <c r="H980" s="193">
        <v>269.89999999999998</v>
      </c>
    </row>
    <row r="981" spans="2:8" x14ac:dyDescent="0.25">
      <c r="B981" s="271">
        <v>43871.166666666664</v>
      </c>
      <c r="C981" s="244">
        <v>490.1</v>
      </c>
      <c r="D981" s="244">
        <v>0</v>
      </c>
      <c r="E981" s="244">
        <v>7.4</v>
      </c>
      <c r="F981" s="244">
        <v>90.9</v>
      </c>
      <c r="G981" s="193">
        <v>0.5</v>
      </c>
      <c r="H981" s="193">
        <v>270.39999999999998</v>
      </c>
    </row>
    <row r="982" spans="2:8" x14ac:dyDescent="0.25">
      <c r="B982" s="271">
        <v>43871.208333333336</v>
      </c>
      <c r="C982" s="244">
        <v>490.3</v>
      </c>
      <c r="D982" s="244">
        <v>0</v>
      </c>
      <c r="E982" s="244">
        <v>7.2</v>
      </c>
      <c r="F982" s="244">
        <v>89.7</v>
      </c>
      <c r="G982" s="193">
        <v>1.1000000000000001</v>
      </c>
      <c r="H982" s="193">
        <v>274.39999999999998</v>
      </c>
    </row>
    <row r="983" spans="2:8" x14ac:dyDescent="0.25">
      <c r="B983" s="271">
        <v>43871.25</v>
      </c>
      <c r="C983" s="244">
        <v>490.6</v>
      </c>
      <c r="D983" s="244">
        <v>0</v>
      </c>
      <c r="E983" s="244">
        <v>7.1</v>
      </c>
      <c r="F983" s="244">
        <v>90.1</v>
      </c>
      <c r="G983" s="193">
        <v>0.4</v>
      </c>
      <c r="H983" s="193">
        <v>254.2</v>
      </c>
    </row>
    <row r="984" spans="2:8" x14ac:dyDescent="0.25">
      <c r="B984" s="271">
        <v>43871.291666666664</v>
      </c>
      <c r="C984" s="244" t="s">
        <v>262</v>
      </c>
      <c r="D984" s="244" t="s">
        <v>262</v>
      </c>
      <c r="E984" s="244" t="s">
        <v>262</v>
      </c>
      <c r="F984" s="244" t="s">
        <v>262</v>
      </c>
      <c r="G984" s="193" t="s">
        <v>262</v>
      </c>
      <c r="H984" s="193" t="s">
        <v>262</v>
      </c>
    </row>
    <row r="985" spans="2:8" x14ac:dyDescent="0.25">
      <c r="B985" s="271">
        <v>43871.333333333336</v>
      </c>
      <c r="C985" s="244" t="s">
        <v>262</v>
      </c>
      <c r="D985" s="244" t="s">
        <v>262</v>
      </c>
      <c r="E985" s="244" t="s">
        <v>262</v>
      </c>
      <c r="F985" s="244" t="s">
        <v>262</v>
      </c>
      <c r="G985" s="193" t="s">
        <v>262</v>
      </c>
      <c r="H985" s="193" t="s">
        <v>262</v>
      </c>
    </row>
    <row r="986" spans="2:8" x14ac:dyDescent="0.25">
      <c r="B986" s="271">
        <v>43871.375</v>
      </c>
      <c r="C986" s="244">
        <v>491.4</v>
      </c>
      <c r="D986" s="244">
        <v>0</v>
      </c>
      <c r="E986" s="244">
        <v>10.4</v>
      </c>
      <c r="F986" s="244">
        <v>68.5</v>
      </c>
      <c r="G986" s="193">
        <v>0.6</v>
      </c>
      <c r="H986" s="193">
        <v>201.9</v>
      </c>
    </row>
    <row r="987" spans="2:8" x14ac:dyDescent="0.25">
      <c r="B987" s="271">
        <v>43871.416666666664</v>
      </c>
      <c r="C987" s="244" t="s">
        <v>262</v>
      </c>
      <c r="D987" s="244" t="s">
        <v>262</v>
      </c>
      <c r="E987" s="244" t="s">
        <v>262</v>
      </c>
      <c r="F987" s="244" t="s">
        <v>262</v>
      </c>
      <c r="G987" s="193" t="s">
        <v>262</v>
      </c>
      <c r="H987" s="193" t="s">
        <v>262</v>
      </c>
    </row>
    <row r="988" spans="2:8" x14ac:dyDescent="0.25">
      <c r="B988" s="271">
        <v>43871.458333333336</v>
      </c>
      <c r="C988" s="244" t="s">
        <v>262</v>
      </c>
      <c r="D988" s="244" t="s">
        <v>262</v>
      </c>
      <c r="E988" s="244" t="s">
        <v>262</v>
      </c>
      <c r="F988" s="244" t="s">
        <v>262</v>
      </c>
      <c r="G988" s="193" t="s">
        <v>262</v>
      </c>
      <c r="H988" s="193" t="s">
        <v>262</v>
      </c>
    </row>
    <row r="989" spans="2:8" x14ac:dyDescent="0.25">
      <c r="B989" s="271">
        <v>43871.5</v>
      </c>
      <c r="C989" s="244">
        <v>490.7</v>
      </c>
      <c r="D989" s="244">
        <v>0</v>
      </c>
      <c r="E989" s="244">
        <v>12</v>
      </c>
      <c r="F989" s="244">
        <v>64</v>
      </c>
      <c r="G989" s="193">
        <v>1.7</v>
      </c>
      <c r="H989" s="193">
        <v>26.1</v>
      </c>
    </row>
    <row r="990" spans="2:8" x14ac:dyDescent="0.25">
      <c r="B990" s="271">
        <v>43871.541666666664</v>
      </c>
      <c r="C990" s="244">
        <v>490.2</v>
      </c>
      <c r="D990" s="244">
        <v>0</v>
      </c>
      <c r="E990" s="244">
        <v>12.7</v>
      </c>
      <c r="F990" s="244">
        <v>59.8</v>
      </c>
      <c r="G990" s="193">
        <v>1.5</v>
      </c>
      <c r="H990" s="193">
        <v>15.2</v>
      </c>
    </row>
    <row r="991" spans="2:8" x14ac:dyDescent="0.25">
      <c r="B991" s="271">
        <v>43871.583333333336</v>
      </c>
      <c r="C991" s="244">
        <v>489.6</v>
      </c>
      <c r="D991" s="244">
        <v>0</v>
      </c>
      <c r="E991" s="244">
        <v>13.8</v>
      </c>
      <c r="F991" s="244">
        <v>55.8</v>
      </c>
      <c r="G991" s="193">
        <v>1.7</v>
      </c>
      <c r="H991" s="193">
        <v>118.8</v>
      </c>
    </row>
    <row r="992" spans="2:8" x14ac:dyDescent="0.25">
      <c r="B992" s="271">
        <v>43871.625</v>
      </c>
      <c r="C992" s="244">
        <v>489.1</v>
      </c>
      <c r="D992" s="244">
        <v>0</v>
      </c>
      <c r="E992" s="244">
        <v>13.9</v>
      </c>
      <c r="F992" s="244">
        <v>57.8</v>
      </c>
      <c r="G992" s="193">
        <v>1.4</v>
      </c>
      <c r="H992" s="193">
        <v>44.5</v>
      </c>
    </row>
    <row r="993" spans="2:8" x14ac:dyDescent="0.25">
      <c r="B993" s="271">
        <v>43871.666666666664</v>
      </c>
      <c r="C993" s="244">
        <v>489</v>
      </c>
      <c r="D993" s="244">
        <v>0</v>
      </c>
      <c r="E993" s="244">
        <v>13.6</v>
      </c>
      <c r="F993" s="244">
        <v>58.6</v>
      </c>
      <c r="G993" s="193">
        <v>1.5</v>
      </c>
      <c r="H993" s="193">
        <v>51.6</v>
      </c>
    </row>
    <row r="994" spans="2:8" x14ac:dyDescent="0.25">
      <c r="B994" s="271">
        <v>43871.708333333336</v>
      </c>
      <c r="C994" s="244">
        <v>489.1</v>
      </c>
      <c r="D994" s="244">
        <v>0</v>
      </c>
      <c r="E994" s="244">
        <v>12.8</v>
      </c>
      <c r="F994" s="244">
        <v>62.8</v>
      </c>
      <c r="G994" s="193">
        <v>1.9</v>
      </c>
      <c r="H994" s="193">
        <v>86</v>
      </c>
    </row>
    <row r="995" spans="2:8" x14ac:dyDescent="0.25">
      <c r="B995" s="271">
        <v>43871.75</v>
      </c>
      <c r="C995" s="244">
        <v>489.5</v>
      </c>
      <c r="D995" s="244">
        <v>0</v>
      </c>
      <c r="E995" s="244">
        <v>11.4</v>
      </c>
      <c r="F995" s="244">
        <v>69.599999999999994</v>
      </c>
      <c r="G995" s="193">
        <v>1.7</v>
      </c>
      <c r="H995" s="193">
        <v>58.5</v>
      </c>
    </row>
    <row r="996" spans="2:8" x14ac:dyDescent="0.25">
      <c r="B996" s="271">
        <v>43871.791666666664</v>
      </c>
      <c r="C996" s="244">
        <v>490.1</v>
      </c>
      <c r="D996" s="244">
        <v>0</v>
      </c>
      <c r="E996" s="244">
        <v>11</v>
      </c>
      <c r="F996" s="244">
        <v>71.2</v>
      </c>
      <c r="G996" s="193">
        <v>1.4</v>
      </c>
      <c r="H996" s="193">
        <v>90.2</v>
      </c>
    </row>
    <row r="997" spans="2:8" x14ac:dyDescent="0.25">
      <c r="B997" s="271">
        <v>43871.833333333336</v>
      </c>
      <c r="C997" s="244">
        <v>490.7</v>
      </c>
      <c r="D997" s="244">
        <v>0</v>
      </c>
      <c r="E997" s="244">
        <v>10.199999999999999</v>
      </c>
      <c r="F997" s="244">
        <v>76.099999999999994</v>
      </c>
      <c r="G997" s="193">
        <v>1.3</v>
      </c>
      <c r="H997" s="193">
        <v>45.9</v>
      </c>
    </row>
    <row r="998" spans="2:8" x14ac:dyDescent="0.25">
      <c r="B998" s="271">
        <v>43871.875</v>
      </c>
      <c r="C998" s="244">
        <v>491.2</v>
      </c>
      <c r="D998" s="244">
        <v>0</v>
      </c>
      <c r="E998" s="244">
        <v>10</v>
      </c>
      <c r="F998" s="244">
        <v>76.900000000000006</v>
      </c>
      <c r="G998" s="193">
        <v>0.9</v>
      </c>
      <c r="H998" s="193">
        <v>18.3</v>
      </c>
    </row>
    <row r="999" spans="2:8" x14ac:dyDescent="0.25">
      <c r="B999" s="271">
        <v>43871.916666666664</v>
      </c>
      <c r="C999" s="244">
        <v>491.4</v>
      </c>
      <c r="D999" s="244">
        <v>0</v>
      </c>
      <c r="E999" s="244">
        <v>9.6</v>
      </c>
      <c r="F999" s="244">
        <v>79.400000000000006</v>
      </c>
      <c r="G999" s="193">
        <v>0.7</v>
      </c>
      <c r="H999" s="193">
        <v>34.9</v>
      </c>
    </row>
    <row r="1000" spans="2:8" x14ac:dyDescent="0.25">
      <c r="B1000" s="271">
        <v>43871.958333333336</v>
      </c>
      <c r="C1000" s="244">
        <v>491.3</v>
      </c>
      <c r="D1000" s="244">
        <v>0</v>
      </c>
      <c r="E1000" s="244">
        <v>9.6999999999999993</v>
      </c>
      <c r="F1000" s="244">
        <v>76.400000000000006</v>
      </c>
      <c r="G1000" s="193">
        <v>0.9</v>
      </c>
      <c r="H1000" s="193">
        <v>37.5</v>
      </c>
    </row>
    <row r="1001" spans="2:8" x14ac:dyDescent="0.25">
      <c r="B1001" s="271">
        <v>43872</v>
      </c>
      <c r="C1001" s="244">
        <v>490.9</v>
      </c>
      <c r="D1001" s="244">
        <v>0</v>
      </c>
      <c r="E1001" s="244">
        <v>9.6</v>
      </c>
      <c r="F1001" s="244">
        <v>75.400000000000006</v>
      </c>
      <c r="G1001" s="193">
        <v>0.6</v>
      </c>
      <c r="H1001" s="193">
        <v>70.900000000000006</v>
      </c>
    </row>
    <row r="1002" spans="2:8" x14ac:dyDescent="0.25">
      <c r="B1002" s="271">
        <v>43872.041666666664</v>
      </c>
      <c r="C1002" s="244">
        <v>490.7</v>
      </c>
      <c r="D1002" s="244">
        <v>0</v>
      </c>
      <c r="E1002" s="244">
        <v>9.6999999999999993</v>
      </c>
      <c r="F1002" s="244">
        <v>71.900000000000006</v>
      </c>
      <c r="G1002" s="193">
        <v>0.7</v>
      </c>
      <c r="H1002" s="193">
        <v>63.3</v>
      </c>
    </row>
    <row r="1003" spans="2:8" x14ac:dyDescent="0.25">
      <c r="B1003" s="271">
        <v>43872.083333333336</v>
      </c>
      <c r="C1003" s="244">
        <v>490.4</v>
      </c>
      <c r="D1003" s="244">
        <v>0</v>
      </c>
      <c r="E1003" s="244">
        <v>9.4</v>
      </c>
      <c r="F1003" s="244">
        <v>72.400000000000006</v>
      </c>
      <c r="G1003" s="193">
        <v>0.6</v>
      </c>
      <c r="H1003" s="193">
        <v>66.3</v>
      </c>
    </row>
    <row r="1004" spans="2:8" x14ac:dyDescent="0.25">
      <c r="B1004" s="271">
        <v>43872.125</v>
      </c>
      <c r="C1004" s="244">
        <v>490.3</v>
      </c>
      <c r="D1004" s="244">
        <v>0</v>
      </c>
      <c r="E1004" s="244">
        <v>9.5</v>
      </c>
      <c r="F1004" s="244">
        <v>72.400000000000006</v>
      </c>
      <c r="G1004" s="193">
        <v>0.6</v>
      </c>
      <c r="H1004" s="193">
        <v>88.7</v>
      </c>
    </row>
    <row r="1005" spans="2:8" x14ac:dyDescent="0.25">
      <c r="B1005" s="271">
        <v>43872.166666666664</v>
      </c>
      <c r="C1005" s="244">
        <v>490.4</v>
      </c>
      <c r="D1005" s="244">
        <v>0</v>
      </c>
      <c r="E1005" s="244">
        <v>9.5</v>
      </c>
      <c r="F1005" s="244">
        <v>72.5</v>
      </c>
      <c r="G1005" s="193">
        <v>0.2</v>
      </c>
      <c r="H1005" s="193">
        <v>192</v>
      </c>
    </row>
    <row r="1006" spans="2:8" x14ac:dyDescent="0.25">
      <c r="B1006" s="271">
        <v>43872.208333333336</v>
      </c>
      <c r="C1006" s="244">
        <v>490.5</v>
      </c>
      <c r="D1006" s="244">
        <v>0</v>
      </c>
      <c r="E1006" s="244">
        <v>9.4</v>
      </c>
      <c r="F1006" s="244">
        <v>73.7</v>
      </c>
      <c r="G1006" s="193">
        <v>0.3</v>
      </c>
      <c r="H1006" s="193">
        <v>66.599999999999994</v>
      </c>
    </row>
    <row r="1007" spans="2:8" x14ac:dyDescent="0.25">
      <c r="B1007" s="271">
        <v>43872.25</v>
      </c>
      <c r="C1007" s="244">
        <v>490.8</v>
      </c>
      <c r="D1007" s="244">
        <v>0</v>
      </c>
      <c r="E1007" s="244">
        <v>9.3000000000000007</v>
      </c>
      <c r="F1007" s="244">
        <v>75.5</v>
      </c>
      <c r="G1007" s="193">
        <v>0.3</v>
      </c>
      <c r="H1007" s="193">
        <v>139</v>
      </c>
    </row>
    <row r="1008" spans="2:8" x14ac:dyDescent="0.25">
      <c r="B1008" s="271">
        <v>43872.291666666664</v>
      </c>
      <c r="C1008" s="244">
        <v>491.3</v>
      </c>
      <c r="D1008" s="244">
        <v>0</v>
      </c>
      <c r="E1008" s="244">
        <v>8.6999999999999993</v>
      </c>
      <c r="F1008" s="244">
        <v>84.5</v>
      </c>
      <c r="G1008" s="193">
        <v>1.3</v>
      </c>
      <c r="H1008" s="193">
        <v>284.3</v>
      </c>
    </row>
    <row r="1009" spans="2:8" x14ac:dyDescent="0.25">
      <c r="B1009" s="271">
        <v>43872.333333333336</v>
      </c>
      <c r="C1009" s="244">
        <v>491.6</v>
      </c>
      <c r="D1009" s="244">
        <v>0</v>
      </c>
      <c r="E1009" s="244">
        <v>8.6</v>
      </c>
      <c r="F1009" s="244">
        <v>88</v>
      </c>
      <c r="G1009" s="193">
        <v>1.3</v>
      </c>
      <c r="H1009" s="193">
        <v>270.2</v>
      </c>
    </row>
    <row r="1010" spans="2:8" x14ac:dyDescent="0.25">
      <c r="B1010" s="271">
        <v>43872.375</v>
      </c>
      <c r="C1010" s="244">
        <v>491.8</v>
      </c>
      <c r="D1010" s="244">
        <v>0</v>
      </c>
      <c r="E1010" s="244">
        <v>10</v>
      </c>
      <c r="F1010" s="244">
        <v>75.8</v>
      </c>
      <c r="G1010" s="193">
        <v>1.4</v>
      </c>
      <c r="H1010" s="193">
        <v>354.4</v>
      </c>
    </row>
    <row r="1011" spans="2:8" x14ac:dyDescent="0.25">
      <c r="B1011" s="271">
        <v>43872.416666666664</v>
      </c>
      <c r="C1011" s="244">
        <v>491.6</v>
      </c>
      <c r="D1011" s="244">
        <v>0</v>
      </c>
      <c r="E1011" s="244">
        <v>11.3</v>
      </c>
      <c r="F1011" s="244">
        <v>66.2</v>
      </c>
      <c r="G1011" s="193">
        <v>1</v>
      </c>
      <c r="H1011" s="193">
        <v>60.8</v>
      </c>
    </row>
    <row r="1012" spans="2:8" x14ac:dyDescent="0.25">
      <c r="B1012" s="271">
        <v>43872.458333333336</v>
      </c>
      <c r="C1012" s="244">
        <v>491.4</v>
      </c>
      <c r="D1012" s="244">
        <v>0</v>
      </c>
      <c r="E1012" s="244">
        <v>11.9</v>
      </c>
      <c r="F1012" s="244">
        <v>65.900000000000006</v>
      </c>
      <c r="G1012" s="193">
        <v>1.9</v>
      </c>
      <c r="H1012" s="193">
        <v>354.7</v>
      </c>
    </row>
    <row r="1013" spans="2:8" x14ac:dyDescent="0.25">
      <c r="B1013" s="271">
        <v>43872.5</v>
      </c>
      <c r="C1013" s="244">
        <v>491</v>
      </c>
      <c r="D1013" s="244">
        <v>0</v>
      </c>
      <c r="E1013" s="244">
        <v>13.8</v>
      </c>
      <c r="F1013" s="244">
        <v>57.4</v>
      </c>
      <c r="G1013" s="193">
        <v>1.4</v>
      </c>
      <c r="H1013" s="193">
        <v>25.2</v>
      </c>
    </row>
    <row r="1014" spans="2:8" x14ac:dyDescent="0.25">
      <c r="B1014" s="271">
        <v>43872.541666666664</v>
      </c>
      <c r="C1014" s="244">
        <v>490.5</v>
      </c>
      <c r="D1014" s="244">
        <v>0</v>
      </c>
      <c r="E1014" s="244">
        <v>14.7</v>
      </c>
      <c r="F1014" s="244">
        <v>54.5</v>
      </c>
      <c r="G1014" s="193">
        <v>1.8</v>
      </c>
      <c r="H1014" s="193">
        <v>41.2</v>
      </c>
    </row>
    <row r="1015" spans="2:8" x14ac:dyDescent="0.25">
      <c r="B1015" s="271">
        <v>43872.583333333336</v>
      </c>
      <c r="C1015" s="244">
        <v>489.8</v>
      </c>
      <c r="D1015" s="244">
        <v>0</v>
      </c>
      <c r="E1015" s="244">
        <v>14.7</v>
      </c>
      <c r="F1015" s="244">
        <v>54.2</v>
      </c>
      <c r="G1015" s="193">
        <v>2</v>
      </c>
      <c r="H1015" s="193">
        <v>34.299999999999997</v>
      </c>
    </row>
    <row r="1016" spans="2:8" x14ac:dyDescent="0.25">
      <c r="B1016" s="271">
        <v>43872.625</v>
      </c>
      <c r="C1016" s="244">
        <v>489.3</v>
      </c>
      <c r="D1016" s="244">
        <v>0</v>
      </c>
      <c r="E1016" s="244">
        <v>14.6</v>
      </c>
      <c r="F1016" s="244">
        <v>53.6</v>
      </c>
      <c r="G1016" s="193">
        <v>1.9</v>
      </c>
      <c r="H1016" s="193">
        <v>87.7</v>
      </c>
    </row>
    <row r="1017" spans="2:8" x14ac:dyDescent="0.25">
      <c r="B1017" s="271">
        <v>43872.666666666664</v>
      </c>
      <c r="C1017" s="244">
        <v>489.1</v>
      </c>
      <c r="D1017" s="244">
        <v>0</v>
      </c>
      <c r="E1017" s="244">
        <v>13.8</v>
      </c>
      <c r="F1017" s="244">
        <v>56.8</v>
      </c>
      <c r="G1017" s="193">
        <v>1.7</v>
      </c>
      <c r="H1017" s="193">
        <v>39.4</v>
      </c>
    </row>
    <row r="1018" spans="2:8" x14ac:dyDescent="0.25">
      <c r="B1018" s="271">
        <v>43872.708333333336</v>
      </c>
      <c r="C1018" s="244">
        <v>489.5</v>
      </c>
      <c r="D1018" s="244">
        <v>0</v>
      </c>
      <c r="E1018" s="244">
        <v>11.3</v>
      </c>
      <c r="F1018" s="244">
        <v>70.3</v>
      </c>
      <c r="G1018" s="193">
        <v>2.2999999999999998</v>
      </c>
      <c r="H1018" s="193">
        <v>308.2</v>
      </c>
    </row>
    <row r="1019" spans="2:8" x14ac:dyDescent="0.25">
      <c r="B1019" s="271">
        <v>43872.75</v>
      </c>
      <c r="C1019" s="244">
        <v>490.1</v>
      </c>
      <c r="D1019" s="244">
        <v>0</v>
      </c>
      <c r="E1019" s="244">
        <v>8.6</v>
      </c>
      <c r="F1019" s="244">
        <v>91.2</v>
      </c>
      <c r="G1019" s="193">
        <v>1.7</v>
      </c>
      <c r="H1019" s="193">
        <v>267.5</v>
      </c>
    </row>
    <row r="1020" spans="2:8" x14ac:dyDescent="0.25">
      <c r="B1020" s="271">
        <v>43872.791666666664</v>
      </c>
      <c r="C1020" s="244">
        <v>490.6</v>
      </c>
      <c r="D1020" s="244">
        <v>0</v>
      </c>
      <c r="E1020" s="244">
        <v>8.1999999999999993</v>
      </c>
      <c r="F1020" s="244">
        <v>96.7</v>
      </c>
      <c r="G1020" s="193">
        <v>0.9</v>
      </c>
      <c r="H1020" s="193">
        <v>251</v>
      </c>
    </row>
    <row r="1021" spans="2:8" x14ac:dyDescent="0.25">
      <c r="B1021" s="271">
        <v>43872.833333333336</v>
      </c>
      <c r="C1021" s="244">
        <v>491</v>
      </c>
      <c r="D1021" s="244">
        <v>0</v>
      </c>
      <c r="E1021" s="244">
        <v>8.5</v>
      </c>
      <c r="F1021" s="244">
        <v>92.9</v>
      </c>
      <c r="G1021" s="193">
        <v>0.1</v>
      </c>
      <c r="H1021" s="193">
        <v>165.3</v>
      </c>
    </row>
    <row r="1022" spans="2:8" x14ac:dyDescent="0.25">
      <c r="B1022" s="271">
        <v>43872.875</v>
      </c>
      <c r="C1022" s="244">
        <v>491.2</v>
      </c>
      <c r="D1022" s="244">
        <v>0</v>
      </c>
      <c r="E1022" s="244">
        <v>8.6</v>
      </c>
      <c r="F1022" s="244">
        <v>91.8</v>
      </c>
      <c r="G1022" s="193">
        <v>0.4</v>
      </c>
      <c r="H1022" s="193">
        <v>262.2</v>
      </c>
    </row>
    <row r="1023" spans="2:8" x14ac:dyDescent="0.25">
      <c r="B1023" s="271">
        <v>43872.916666666664</v>
      </c>
      <c r="C1023" s="244">
        <v>491.4</v>
      </c>
      <c r="D1023" s="244">
        <v>0</v>
      </c>
      <c r="E1023" s="244">
        <v>8.8000000000000007</v>
      </c>
      <c r="F1023" s="244">
        <v>83</v>
      </c>
      <c r="G1023" s="193">
        <v>0.8</v>
      </c>
      <c r="H1023" s="193">
        <v>291.7</v>
      </c>
    </row>
    <row r="1024" spans="2:8" x14ac:dyDescent="0.25">
      <c r="B1024" s="271">
        <v>43872.958333333336</v>
      </c>
      <c r="C1024" s="244">
        <v>491.4</v>
      </c>
      <c r="D1024" s="244">
        <v>0</v>
      </c>
      <c r="E1024" s="244">
        <v>8.8000000000000007</v>
      </c>
      <c r="F1024" s="244">
        <v>84</v>
      </c>
      <c r="G1024" s="193">
        <v>0.5</v>
      </c>
      <c r="H1024" s="193">
        <v>268</v>
      </c>
    </row>
    <row r="1025" spans="2:8" x14ac:dyDescent="0.25">
      <c r="B1025" s="271">
        <v>43873</v>
      </c>
      <c r="C1025" s="244">
        <v>491.1</v>
      </c>
      <c r="D1025" s="244">
        <v>0</v>
      </c>
      <c r="E1025" s="244">
        <v>8.8000000000000007</v>
      </c>
      <c r="F1025" s="244">
        <v>86.9</v>
      </c>
      <c r="G1025" s="193">
        <v>0.4</v>
      </c>
      <c r="H1025" s="193">
        <v>275.60000000000002</v>
      </c>
    </row>
    <row r="1026" spans="2:8" x14ac:dyDescent="0.25">
      <c r="B1026" s="271">
        <v>43873.041666666664</v>
      </c>
      <c r="C1026" s="244">
        <v>490.7</v>
      </c>
      <c r="D1026" s="244">
        <v>0</v>
      </c>
      <c r="E1026" s="244">
        <v>8.6999999999999993</v>
      </c>
      <c r="F1026" s="244">
        <v>87.3</v>
      </c>
      <c r="G1026" s="193">
        <v>0.4</v>
      </c>
      <c r="H1026" s="193">
        <v>274.7</v>
      </c>
    </row>
    <row r="1027" spans="2:8" x14ac:dyDescent="0.25">
      <c r="B1027" s="271">
        <v>43873.083333333336</v>
      </c>
      <c r="C1027" s="244">
        <v>490.3</v>
      </c>
      <c r="D1027" s="244">
        <v>0</v>
      </c>
      <c r="E1027" s="244">
        <v>8.6</v>
      </c>
      <c r="F1027" s="244">
        <v>89.1</v>
      </c>
      <c r="G1027" s="193">
        <v>0.6</v>
      </c>
      <c r="H1027" s="193">
        <v>223.3</v>
      </c>
    </row>
    <row r="1028" spans="2:8" x14ac:dyDescent="0.25">
      <c r="B1028" s="271">
        <v>43873.125</v>
      </c>
      <c r="C1028" s="244">
        <v>490.1</v>
      </c>
      <c r="D1028" s="244">
        <v>0</v>
      </c>
      <c r="E1028" s="244">
        <v>8.4</v>
      </c>
      <c r="F1028" s="244">
        <v>89.7</v>
      </c>
      <c r="G1028" s="193">
        <v>0.6</v>
      </c>
      <c r="H1028" s="193">
        <v>128.5</v>
      </c>
    </row>
    <row r="1029" spans="2:8" x14ac:dyDescent="0.25">
      <c r="B1029" s="271">
        <v>43873.166666666664</v>
      </c>
      <c r="C1029" s="244">
        <v>490.1</v>
      </c>
      <c r="D1029" s="244">
        <v>0</v>
      </c>
      <c r="E1029" s="244">
        <v>8.1</v>
      </c>
      <c r="F1029" s="244">
        <v>92.2</v>
      </c>
      <c r="G1029" s="193">
        <v>0.5</v>
      </c>
      <c r="H1029" s="193">
        <v>201.3</v>
      </c>
    </row>
    <row r="1030" spans="2:8" x14ac:dyDescent="0.25">
      <c r="B1030" s="271">
        <v>43873.208333333336</v>
      </c>
      <c r="C1030" s="244">
        <v>490.3</v>
      </c>
      <c r="D1030" s="244">
        <v>0</v>
      </c>
      <c r="E1030" s="244">
        <v>7.7</v>
      </c>
      <c r="F1030" s="244">
        <v>94.2</v>
      </c>
      <c r="G1030" s="193">
        <v>0.4</v>
      </c>
      <c r="H1030" s="193">
        <v>331</v>
      </c>
    </row>
    <row r="1031" spans="2:8" x14ac:dyDescent="0.25">
      <c r="B1031" s="271">
        <v>43873.25</v>
      </c>
      <c r="C1031" s="244">
        <v>490.7</v>
      </c>
      <c r="D1031" s="244">
        <v>0</v>
      </c>
      <c r="E1031" s="244">
        <v>7.8</v>
      </c>
      <c r="F1031" s="244">
        <v>90.5</v>
      </c>
      <c r="G1031" s="193">
        <v>0.8</v>
      </c>
      <c r="H1031" s="193">
        <v>282.60000000000002</v>
      </c>
    </row>
    <row r="1032" spans="2:8" x14ac:dyDescent="0.25">
      <c r="B1032" s="271">
        <v>43873.291666666664</v>
      </c>
      <c r="C1032" s="244">
        <v>491</v>
      </c>
      <c r="D1032" s="244">
        <v>0</v>
      </c>
      <c r="E1032" s="244">
        <v>8.1999999999999993</v>
      </c>
      <c r="F1032" s="244">
        <v>87.9</v>
      </c>
      <c r="G1032" s="193">
        <v>0.9</v>
      </c>
      <c r="H1032" s="193">
        <v>272.8</v>
      </c>
    </row>
    <row r="1033" spans="2:8" x14ac:dyDescent="0.25">
      <c r="B1033" s="271">
        <v>43873.333333333336</v>
      </c>
      <c r="C1033" s="244">
        <v>491.3</v>
      </c>
      <c r="D1033" s="244">
        <v>0</v>
      </c>
      <c r="E1033" s="244">
        <v>10.1</v>
      </c>
      <c r="F1033" s="244">
        <v>77.099999999999994</v>
      </c>
      <c r="G1033" s="193">
        <v>0.5</v>
      </c>
      <c r="H1033" s="193">
        <v>260.89999999999998</v>
      </c>
    </row>
    <row r="1034" spans="2:8" x14ac:dyDescent="0.25">
      <c r="B1034" s="271">
        <v>43873.375</v>
      </c>
      <c r="C1034" s="244">
        <v>491.2</v>
      </c>
      <c r="D1034" s="244">
        <v>0</v>
      </c>
      <c r="E1034" s="244">
        <v>12.5</v>
      </c>
      <c r="F1034" s="244">
        <v>60.9</v>
      </c>
      <c r="G1034" s="193">
        <v>0.5</v>
      </c>
      <c r="H1034" s="193">
        <v>240.1</v>
      </c>
    </row>
    <row r="1035" spans="2:8" x14ac:dyDescent="0.25">
      <c r="B1035" s="271">
        <v>43873.416666666664</v>
      </c>
      <c r="C1035" s="244">
        <v>491</v>
      </c>
      <c r="D1035" s="244">
        <v>0</v>
      </c>
      <c r="E1035" s="244">
        <v>12.7</v>
      </c>
      <c r="F1035" s="244">
        <v>57.3</v>
      </c>
      <c r="G1035" s="193">
        <v>1.5</v>
      </c>
      <c r="H1035" s="193">
        <v>79.2</v>
      </c>
    </row>
    <row r="1036" spans="2:8" x14ac:dyDescent="0.25">
      <c r="B1036" s="271">
        <v>43873.458333333336</v>
      </c>
      <c r="C1036" s="244">
        <v>490.7</v>
      </c>
      <c r="D1036" s="244">
        <v>0</v>
      </c>
      <c r="E1036" s="244">
        <v>14.4</v>
      </c>
      <c r="F1036" s="244">
        <v>48</v>
      </c>
      <c r="G1036" s="193">
        <v>1.6</v>
      </c>
      <c r="H1036" s="193">
        <v>16.100000000000001</v>
      </c>
    </row>
    <row r="1037" spans="2:8" x14ac:dyDescent="0.25">
      <c r="B1037" s="271">
        <v>43873.5</v>
      </c>
      <c r="C1037" s="244">
        <v>490.2</v>
      </c>
      <c r="D1037" s="244">
        <v>0</v>
      </c>
      <c r="E1037" s="244">
        <v>15.1</v>
      </c>
      <c r="F1037" s="244">
        <v>48</v>
      </c>
      <c r="G1037" s="193">
        <v>2</v>
      </c>
      <c r="H1037" s="193">
        <v>333.5</v>
      </c>
    </row>
    <row r="1038" spans="2:8" x14ac:dyDescent="0.25">
      <c r="B1038" s="271">
        <v>43873.541666666664</v>
      </c>
      <c r="C1038" s="244">
        <v>489.6</v>
      </c>
      <c r="D1038" s="244">
        <v>0</v>
      </c>
      <c r="E1038" s="244">
        <v>14.4</v>
      </c>
      <c r="F1038" s="244">
        <v>49.2</v>
      </c>
      <c r="G1038" s="193">
        <v>2</v>
      </c>
      <c r="H1038" s="193">
        <v>271.5</v>
      </c>
    </row>
    <row r="1039" spans="2:8" x14ac:dyDescent="0.25">
      <c r="B1039" s="271">
        <v>43873.583333333336</v>
      </c>
      <c r="C1039" s="244">
        <v>489.1</v>
      </c>
      <c r="D1039" s="244">
        <v>0</v>
      </c>
      <c r="E1039" s="244">
        <v>13.7</v>
      </c>
      <c r="F1039" s="244">
        <v>56.2</v>
      </c>
      <c r="G1039" s="193">
        <v>2.2000000000000002</v>
      </c>
      <c r="H1039" s="193">
        <v>146.1</v>
      </c>
    </row>
    <row r="1040" spans="2:8" x14ac:dyDescent="0.25">
      <c r="B1040" s="271">
        <v>43873.625</v>
      </c>
      <c r="C1040" s="244">
        <v>489</v>
      </c>
      <c r="D1040" s="244">
        <v>0</v>
      </c>
      <c r="E1040" s="244">
        <v>13.3</v>
      </c>
      <c r="F1040" s="244">
        <v>59.6</v>
      </c>
      <c r="G1040" s="193">
        <v>1.6</v>
      </c>
      <c r="H1040" s="193">
        <v>89.2</v>
      </c>
    </row>
    <row r="1041" spans="2:8" x14ac:dyDescent="0.25">
      <c r="B1041" s="271">
        <v>43873.666666666664</v>
      </c>
      <c r="C1041" s="244">
        <v>489.3</v>
      </c>
      <c r="D1041" s="244">
        <v>0</v>
      </c>
      <c r="E1041" s="244">
        <v>10.7</v>
      </c>
      <c r="F1041" s="244">
        <v>72.900000000000006</v>
      </c>
      <c r="G1041" s="193">
        <v>1.5</v>
      </c>
      <c r="H1041" s="193">
        <v>284.7</v>
      </c>
    </row>
    <row r="1042" spans="2:8" x14ac:dyDescent="0.25">
      <c r="B1042" s="271">
        <v>43873.708333333336</v>
      </c>
      <c r="C1042" s="244">
        <v>490</v>
      </c>
      <c r="D1042" s="244">
        <v>0</v>
      </c>
      <c r="E1042" s="244">
        <v>8.9</v>
      </c>
      <c r="F1042" s="244">
        <v>82.9</v>
      </c>
      <c r="G1042" s="193">
        <v>1</v>
      </c>
      <c r="H1042" s="193">
        <v>293</v>
      </c>
    </row>
    <row r="1043" spans="2:8" x14ac:dyDescent="0.25">
      <c r="B1043" s="271">
        <v>43873.75</v>
      </c>
      <c r="C1043" s="244">
        <v>490.3</v>
      </c>
      <c r="D1043" s="244">
        <v>0</v>
      </c>
      <c r="E1043" s="244">
        <v>8.4</v>
      </c>
      <c r="F1043" s="244">
        <v>87.5</v>
      </c>
      <c r="G1043" s="193">
        <v>1</v>
      </c>
      <c r="H1043" s="193">
        <v>272.89999999999998</v>
      </c>
    </row>
    <row r="1044" spans="2:8" x14ac:dyDescent="0.25">
      <c r="B1044" s="271">
        <v>43873.791666666664</v>
      </c>
      <c r="C1044" s="244">
        <v>490.5</v>
      </c>
      <c r="D1044" s="244">
        <v>0</v>
      </c>
      <c r="E1044" s="244">
        <v>8.1</v>
      </c>
      <c r="F1044" s="244">
        <v>88.6</v>
      </c>
      <c r="G1044" s="193">
        <v>0.5</v>
      </c>
      <c r="H1044" s="193">
        <v>264.89999999999998</v>
      </c>
    </row>
    <row r="1045" spans="2:8" x14ac:dyDescent="0.25">
      <c r="B1045" s="271">
        <v>43873.833333333336</v>
      </c>
      <c r="C1045" s="244">
        <v>490.6</v>
      </c>
      <c r="D1045" s="244">
        <v>0</v>
      </c>
      <c r="E1045" s="244">
        <v>8.1</v>
      </c>
      <c r="F1045" s="244">
        <v>87</v>
      </c>
      <c r="G1045" s="193">
        <v>0.6</v>
      </c>
      <c r="H1045" s="193">
        <v>266.2</v>
      </c>
    </row>
    <row r="1046" spans="2:8" x14ac:dyDescent="0.25">
      <c r="B1046" s="271">
        <v>43873.875</v>
      </c>
      <c r="C1046" s="244">
        <v>490.7</v>
      </c>
      <c r="D1046" s="244">
        <v>0</v>
      </c>
      <c r="E1046" s="244">
        <v>8.1</v>
      </c>
      <c r="F1046" s="244">
        <v>86.2</v>
      </c>
      <c r="G1046" s="193">
        <v>0.3</v>
      </c>
      <c r="H1046" s="193">
        <v>280.39999999999998</v>
      </c>
    </row>
    <row r="1047" spans="2:8" x14ac:dyDescent="0.25">
      <c r="B1047" s="271">
        <v>43873.916666666664</v>
      </c>
      <c r="C1047" s="244">
        <v>491</v>
      </c>
      <c r="D1047" s="244">
        <v>0</v>
      </c>
      <c r="E1047" s="244">
        <v>7.4</v>
      </c>
      <c r="F1047" s="244">
        <v>90.9</v>
      </c>
      <c r="G1047" s="193">
        <v>1.2</v>
      </c>
      <c r="H1047" s="193">
        <v>264.8</v>
      </c>
    </row>
    <row r="1048" spans="2:8" x14ac:dyDescent="0.25">
      <c r="B1048" s="271">
        <v>43873.958333333336</v>
      </c>
      <c r="C1048" s="244">
        <v>490.8</v>
      </c>
      <c r="D1048" s="244">
        <v>0</v>
      </c>
      <c r="E1048" s="244">
        <v>7</v>
      </c>
      <c r="F1048" s="244">
        <v>90.1</v>
      </c>
      <c r="G1048" s="193">
        <v>0.5</v>
      </c>
      <c r="H1048" s="193">
        <v>246.6</v>
      </c>
    </row>
    <row r="1049" spans="2:8" x14ac:dyDescent="0.25">
      <c r="B1049" s="271">
        <v>43874</v>
      </c>
      <c r="C1049" s="244">
        <v>490.4</v>
      </c>
      <c r="D1049" s="244">
        <v>0</v>
      </c>
      <c r="E1049" s="244">
        <v>6.7</v>
      </c>
      <c r="F1049" s="244">
        <v>92.2</v>
      </c>
      <c r="G1049" s="193">
        <v>0.8</v>
      </c>
      <c r="H1049" s="193">
        <v>282</v>
      </c>
    </row>
    <row r="1050" spans="2:8" x14ac:dyDescent="0.25">
      <c r="B1050" s="271">
        <v>43874.041666666664</v>
      </c>
      <c r="C1050" s="244">
        <v>490.2</v>
      </c>
      <c r="D1050" s="244">
        <v>0</v>
      </c>
      <c r="E1050" s="244">
        <v>6.3</v>
      </c>
      <c r="F1050" s="244">
        <v>92.5</v>
      </c>
      <c r="G1050" s="193">
        <v>1.1000000000000001</v>
      </c>
      <c r="H1050" s="193">
        <v>269.7</v>
      </c>
    </row>
    <row r="1051" spans="2:8" x14ac:dyDescent="0.25">
      <c r="B1051" s="271">
        <v>43874.083333333336</v>
      </c>
      <c r="C1051" s="244">
        <v>489.8</v>
      </c>
      <c r="D1051" s="244">
        <v>0</v>
      </c>
      <c r="E1051" s="244">
        <v>6.4</v>
      </c>
      <c r="F1051" s="244">
        <v>89.8</v>
      </c>
      <c r="G1051" s="193">
        <v>0.8</v>
      </c>
      <c r="H1051" s="193">
        <v>274</v>
      </c>
    </row>
    <row r="1052" spans="2:8" x14ac:dyDescent="0.25">
      <c r="B1052" s="271">
        <v>43874.125</v>
      </c>
      <c r="C1052" s="244">
        <v>489.5</v>
      </c>
      <c r="D1052" s="244">
        <v>0</v>
      </c>
      <c r="E1052" s="244">
        <v>6.3</v>
      </c>
      <c r="F1052" s="244">
        <v>90.8</v>
      </c>
      <c r="G1052" s="193">
        <v>1.4</v>
      </c>
      <c r="H1052" s="193">
        <v>267.10000000000002</v>
      </c>
    </row>
    <row r="1053" spans="2:8" x14ac:dyDescent="0.25">
      <c r="B1053" s="271">
        <v>43874.166666666664</v>
      </c>
      <c r="C1053" s="244">
        <v>489.8</v>
      </c>
      <c r="D1053" s="244">
        <v>0</v>
      </c>
      <c r="E1053" s="244">
        <v>6.4</v>
      </c>
      <c r="F1053" s="244">
        <v>88.7</v>
      </c>
      <c r="G1053" s="193">
        <v>1.2</v>
      </c>
      <c r="H1053" s="193">
        <v>278.8</v>
      </c>
    </row>
    <row r="1054" spans="2:8" x14ac:dyDescent="0.25">
      <c r="B1054" s="271">
        <v>43874.208333333336</v>
      </c>
      <c r="C1054" s="244">
        <v>490</v>
      </c>
      <c r="D1054" s="244">
        <v>0</v>
      </c>
      <c r="E1054" s="244">
        <v>6.4</v>
      </c>
      <c r="F1054" s="244">
        <v>87</v>
      </c>
      <c r="G1054" s="193">
        <v>1.2</v>
      </c>
      <c r="H1054" s="193">
        <v>281.60000000000002</v>
      </c>
    </row>
    <row r="1055" spans="2:8" x14ac:dyDescent="0.25">
      <c r="B1055" s="271">
        <v>43874.25</v>
      </c>
      <c r="C1055" s="244">
        <v>490.2</v>
      </c>
      <c r="D1055" s="244">
        <v>0</v>
      </c>
      <c r="E1055" s="244">
        <v>6.7</v>
      </c>
      <c r="F1055" s="244">
        <v>84.7</v>
      </c>
      <c r="G1055" s="193">
        <v>1</v>
      </c>
      <c r="H1055" s="193">
        <v>264.3</v>
      </c>
    </row>
    <row r="1056" spans="2:8" x14ac:dyDescent="0.25">
      <c r="B1056" s="271">
        <v>43874.291666666664</v>
      </c>
      <c r="C1056" s="244">
        <v>490.6</v>
      </c>
      <c r="D1056" s="244">
        <v>0</v>
      </c>
      <c r="E1056" s="244">
        <v>7.2</v>
      </c>
      <c r="F1056" s="244">
        <v>82.4</v>
      </c>
      <c r="G1056" s="193">
        <v>0.4</v>
      </c>
      <c r="H1056" s="193">
        <v>267.60000000000002</v>
      </c>
    </row>
    <row r="1057" spans="2:8" x14ac:dyDescent="0.25">
      <c r="B1057" s="271">
        <v>43874.333333333336</v>
      </c>
      <c r="C1057" s="244">
        <v>490.8</v>
      </c>
      <c r="D1057" s="244">
        <v>0</v>
      </c>
      <c r="E1057" s="244">
        <v>8.6</v>
      </c>
      <c r="F1057" s="244">
        <v>75.7</v>
      </c>
      <c r="G1057" s="193">
        <v>0.4</v>
      </c>
      <c r="H1057" s="193">
        <v>216.3</v>
      </c>
    </row>
    <row r="1058" spans="2:8" x14ac:dyDescent="0.25">
      <c r="B1058" s="271">
        <v>43874.375</v>
      </c>
      <c r="C1058" s="244">
        <v>491</v>
      </c>
      <c r="D1058" s="244">
        <v>0</v>
      </c>
      <c r="E1058" s="244">
        <v>9.4</v>
      </c>
      <c r="F1058" s="244">
        <v>74.099999999999994</v>
      </c>
      <c r="G1058" s="193">
        <v>0.9</v>
      </c>
      <c r="H1058" s="193">
        <v>163.6</v>
      </c>
    </row>
    <row r="1059" spans="2:8" x14ac:dyDescent="0.25">
      <c r="B1059" s="271">
        <v>43874.416666666664</v>
      </c>
      <c r="C1059" s="244">
        <v>490.8</v>
      </c>
      <c r="D1059" s="244">
        <v>0</v>
      </c>
      <c r="E1059" s="244">
        <v>10.8</v>
      </c>
      <c r="F1059" s="244">
        <v>69.3</v>
      </c>
      <c r="G1059" s="193">
        <v>0.7</v>
      </c>
      <c r="H1059" s="193">
        <v>174.8</v>
      </c>
    </row>
    <row r="1060" spans="2:8" x14ac:dyDescent="0.25">
      <c r="B1060" s="271">
        <v>43874.458333333336</v>
      </c>
      <c r="C1060" s="244">
        <v>490.4</v>
      </c>
      <c r="D1060" s="244">
        <v>0</v>
      </c>
      <c r="E1060" s="244">
        <v>12.3</v>
      </c>
      <c r="F1060" s="244">
        <v>64.3</v>
      </c>
      <c r="G1060" s="193">
        <v>0.8</v>
      </c>
      <c r="H1060" s="193">
        <v>173.1</v>
      </c>
    </row>
    <row r="1061" spans="2:8" x14ac:dyDescent="0.25">
      <c r="B1061" s="271">
        <v>43874.5</v>
      </c>
      <c r="C1061" s="244">
        <v>489.8</v>
      </c>
      <c r="D1061" s="244">
        <v>0</v>
      </c>
      <c r="E1061" s="244">
        <v>13.4</v>
      </c>
      <c r="F1061" s="244">
        <v>57.2</v>
      </c>
      <c r="G1061" s="193">
        <v>2</v>
      </c>
      <c r="H1061" s="193">
        <v>123.8</v>
      </c>
    </row>
    <row r="1062" spans="2:8" x14ac:dyDescent="0.25">
      <c r="B1062" s="271">
        <v>43874.541666666664</v>
      </c>
      <c r="C1062" s="244">
        <v>489.4</v>
      </c>
      <c r="D1062" s="244">
        <v>0</v>
      </c>
      <c r="E1062" s="244">
        <v>13.6</v>
      </c>
      <c r="F1062" s="244">
        <v>55.1</v>
      </c>
      <c r="G1062" s="193">
        <v>2.4</v>
      </c>
      <c r="H1062" s="193">
        <v>105.8</v>
      </c>
    </row>
    <row r="1063" spans="2:8" x14ac:dyDescent="0.25">
      <c r="B1063" s="271">
        <v>43874.583333333336</v>
      </c>
      <c r="C1063" s="244">
        <v>488.9</v>
      </c>
      <c r="D1063" s="244">
        <v>0</v>
      </c>
      <c r="E1063" s="244">
        <v>14.3</v>
      </c>
      <c r="F1063" s="244">
        <v>55.6</v>
      </c>
      <c r="G1063" s="193">
        <v>2</v>
      </c>
      <c r="H1063" s="193">
        <v>62.4</v>
      </c>
    </row>
    <row r="1064" spans="2:8" x14ac:dyDescent="0.25">
      <c r="B1064" s="271">
        <v>43874.625</v>
      </c>
      <c r="C1064" s="244">
        <v>488.5</v>
      </c>
      <c r="D1064" s="244">
        <v>0</v>
      </c>
      <c r="E1064" s="244">
        <v>13.3</v>
      </c>
      <c r="F1064" s="244">
        <v>58.3</v>
      </c>
      <c r="G1064" s="193">
        <v>2</v>
      </c>
      <c r="H1064" s="193">
        <v>72.2</v>
      </c>
    </row>
    <row r="1065" spans="2:8" x14ac:dyDescent="0.25">
      <c r="B1065" s="271">
        <v>43874.666666666664</v>
      </c>
      <c r="C1065" s="244">
        <v>488.3</v>
      </c>
      <c r="D1065" s="244">
        <v>0</v>
      </c>
      <c r="E1065" s="244">
        <v>13.7</v>
      </c>
      <c r="F1065" s="244">
        <v>56.2</v>
      </c>
      <c r="G1065" s="193">
        <v>2.2000000000000002</v>
      </c>
      <c r="H1065" s="193">
        <v>101.3</v>
      </c>
    </row>
    <row r="1066" spans="2:8" x14ac:dyDescent="0.25">
      <c r="B1066" s="271">
        <v>43874.708333333336</v>
      </c>
      <c r="C1066" s="244">
        <v>488.7</v>
      </c>
      <c r="D1066" s="244">
        <v>0</v>
      </c>
      <c r="E1066" s="244">
        <v>12.1</v>
      </c>
      <c r="F1066" s="244">
        <v>63.2</v>
      </c>
      <c r="G1066" s="193">
        <v>2.1</v>
      </c>
      <c r="H1066" s="193">
        <v>51.1</v>
      </c>
    </row>
    <row r="1067" spans="2:8" x14ac:dyDescent="0.25">
      <c r="B1067" s="271">
        <v>43874.75</v>
      </c>
      <c r="C1067" s="244">
        <v>489.3</v>
      </c>
      <c r="D1067" s="244">
        <v>0</v>
      </c>
      <c r="E1067" s="244">
        <v>11</v>
      </c>
      <c r="F1067" s="244">
        <v>67.7</v>
      </c>
      <c r="G1067" s="193">
        <v>1.4</v>
      </c>
      <c r="H1067" s="193">
        <v>59.9</v>
      </c>
    </row>
    <row r="1068" spans="2:8" x14ac:dyDescent="0.25">
      <c r="B1068" s="271">
        <v>43874.791666666664</v>
      </c>
      <c r="C1068" s="244">
        <v>489.9</v>
      </c>
      <c r="D1068" s="244">
        <v>0</v>
      </c>
      <c r="E1068" s="244">
        <v>10.7</v>
      </c>
      <c r="F1068" s="244">
        <v>69.2</v>
      </c>
      <c r="G1068" s="193">
        <v>1.2</v>
      </c>
      <c r="H1068" s="193">
        <v>86.1</v>
      </c>
    </row>
    <row r="1069" spans="2:8" x14ac:dyDescent="0.25">
      <c r="B1069" s="271">
        <v>43874.833333333336</v>
      </c>
      <c r="C1069" s="244">
        <v>490.3</v>
      </c>
      <c r="D1069" s="244">
        <v>0</v>
      </c>
      <c r="E1069" s="244">
        <v>10.4</v>
      </c>
      <c r="F1069" s="244">
        <v>66</v>
      </c>
      <c r="G1069" s="193">
        <v>1.4</v>
      </c>
      <c r="H1069" s="193">
        <v>76.2</v>
      </c>
    </row>
    <row r="1070" spans="2:8" x14ac:dyDescent="0.25">
      <c r="B1070" s="271">
        <v>43874.875</v>
      </c>
      <c r="C1070" s="244">
        <v>490.6</v>
      </c>
      <c r="D1070" s="244">
        <v>0</v>
      </c>
      <c r="E1070" s="244">
        <v>10.3</v>
      </c>
      <c r="F1070" s="244">
        <v>65.900000000000006</v>
      </c>
      <c r="G1070" s="193">
        <v>1.6</v>
      </c>
      <c r="H1070" s="193">
        <v>60.4</v>
      </c>
    </row>
    <row r="1071" spans="2:8" x14ac:dyDescent="0.25">
      <c r="B1071" s="271">
        <v>43874.916666666664</v>
      </c>
      <c r="C1071" s="244">
        <v>490.8</v>
      </c>
      <c r="D1071" s="244">
        <v>0</v>
      </c>
      <c r="E1071" s="244">
        <v>9.6</v>
      </c>
      <c r="F1071" s="244">
        <v>71.599999999999994</v>
      </c>
      <c r="G1071" s="193">
        <v>1.6</v>
      </c>
      <c r="H1071" s="193">
        <v>92.5</v>
      </c>
    </row>
    <row r="1072" spans="2:8" x14ac:dyDescent="0.25">
      <c r="B1072" s="271">
        <v>43874.958333333336</v>
      </c>
      <c r="C1072" s="244">
        <v>490.7</v>
      </c>
      <c r="D1072" s="244">
        <v>0</v>
      </c>
      <c r="E1072" s="244">
        <v>9.8000000000000007</v>
      </c>
      <c r="F1072" s="244">
        <v>72.2</v>
      </c>
      <c r="G1072" s="193">
        <v>1.1000000000000001</v>
      </c>
      <c r="H1072" s="193">
        <v>65.2</v>
      </c>
    </row>
    <row r="1073" spans="2:8" x14ac:dyDescent="0.25">
      <c r="B1073" s="271">
        <v>43875</v>
      </c>
      <c r="C1073" s="244">
        <v>490.5</v>
      </c>
      <c r="D1073" s="244">
        <v>0</v>
      </c>
      <c r="E1073" s="244">
        <v>9.5</v>
      </c>
      <c r="F1073" s="244">
        <v>76.2</v>
      </c>
      <c r="G1073" s="193">
        <v>0.7</v>
      </c>
      <c r="H1073" s="193">
        <v>219.3</v>
      </c>
    </row>
    <row r="1074" spans="2:8" x14ac:dyDescent="0.25">
      <c r="B1074" s="271">
        <v>43875.041666666664</v>
      </c>
      <c r="C1074" s="244">
        <v>490.3</v>
      </c>
      <c r="D1074" s="244">
        <v>0</v>
      </c>
      <c r="E1074" s="244">
        <v>8.9</v>
      </c>
      <c r="F1074" s="244">
        <v>81.3</v>
      </c>
      <c r="G1074" s="193">
        <v>1.4</v>
      </c>
      <c r="H1074" s="193">
        <v>265.7</v>
      </c>
    </row>
    <row r="1075" spans="2:8" x14ac:dyDescent="0.25">
      <c r="B1075" s="271">
        <v>43875.083333333336</v>
      </c>
      <c r="C1075" s="244">
        <v>490</v>
      </c>
      <c r="D1075" s="244">
        <v>0</v>
      </c>
      <c r="E1075" s="244">
        <v>8.6999999999999993</v>
      </c>
      <c r="F1075" s="244">
        <v>83.5</v>
      </c>
      <c r="G1075" s="193">
        <v>1</v>
      </c>
      <c r="H1075" s="193">
        <v>261.10000000000002</v>
      </c>
    </row>
    <row r="1076" spans="2:8" x14ac:dyDescent="0.25">
      <c r="B1076" s="271">
        <v>43875.125</v>
      </c>
      <c r="C1076" s="244">
        <v>489.9</v>
      </c>
      <c r="D1076" s="244">
        <v>0</v>
      </c>
      <c r="E1076" s="244">
        <v>8.6999999999999993</v>
      </c>
      <c r="F1076" s="244">
        <v>82.9</v>
      </c>
      <c r="G1076" s="193">
        <v>0.4</v>
      </c>
      <c r="H1076" s="193">
        <v>271.60000000000002</v>
      </c>
    </row>
    <row r="1077" spans="2:8" x14ac:dyDescent="0.25">
      <c r="B1077" s="271">
        <v>43875.166666666664</v>
      </c>
      <c r="C1077" s="244">
        <v>490</v>
      </c>
      <c r="D1077" s="244">
        <v>0</v>
      </c>
      <c r="E1077" s="244">
        <v>8.6</v>
      </c>
      <c r="F1077" s="244">
        <v>83.9</v>
      </c>
      <c r="G1077" s="193">
        <v>0.7</v>
      </c>
      <c r="H1077" s="193">
        <v>269.5</v>
      </c>
    </row>
    <row r="1078" spans="2:8" x14ac:dyDescent="0.25">
      <c r="B1078" s="271">
        <v>43875.208333333336</v>
      </c>
      <c r="C1078" s="244">
        <v>490.1</v>
      </c>
      <c r="D1078" s="244">
        <v>0</v>
      </c>
      <c r="E1078" s="244">
        <v>8.6999999999999993</v>
      </c>
      <c r="F1078" s="244">
        <v>82.6</v>
      </c>
      <c r="G1078" s="193">
        <v>0.4</v>
      </c>
      <c r="H1078" s="193">
        <v>176.1</v>
      </c>
    </row>
    <row r="1079" spans="2:8" x14ac:dyDescent="0.25">
      <c r="B1079" s="271">
        <v>43875.25</v>
      </c>
      <c r="C1079" s="244">
        <v>490.4</v>
      </c>
      <c r="D1079" s="244">
        <v>0</v>
      </c>
      <c r="E1079" s="244">
        <v>8.5</v>
      </c>
      <c r="F1079" s="244">
        <v>84.6</v>
      </c>
      <c r="G1079" s="193">
        <v>0.4</v>
      </c>
      <c r="H1079" s="193">
        <v>110.3</v>
      </c>
    </row>
    <row r="1080" spans="2:8" x14ac:dyDescent="0.25">
      <c r="B1080" s="271">
        <v>43875.291666666664</v>
      </c>
      <c r="C1080" s="244">
        <v>490.9</v>
      </c>
      <c r="D1080" s="244">
        <v>0</v>
      </c>
      <c r="E1080" s="244">
        <v>9.3000000000000007</v>
      </c>
      <c r="F1080" s="244">
        <v>77.599999999999994</v>
      </c>
      <c r="G1080" s="193">
        <v>0.8</v>
      </c>
      <c r="H1080" s="193">
        <v>265.60000000000002</v>
      </c>
    </row>
    <row r="1081" spans="2:8" x14ac:dyDescent="0.25">
      <c r="B1081" s="271">
        <v>43875.333333333336</v>
      </c>
      <c r="C1081" s="244">
        <v>491.2</v>
      </c>
      <c r="D1081" s="244">
        <v>0</v>
      </c>
      <c r="E1081" s="244">
        <v>10.7</v>
      </c>
      <c r="F1081" s="244">
        <v>69.7</v>
      </c>
      <c r="G1081" s="193">
        <v>0.7</v>
      </c>
      <c r="H1081" s="193">
        <v>238.2</v>
      </c>
    </row>
    <row r="1082" spans="2:8" x14ac:dyDescent="0.25">
      <c r="B1082" s="271">
        <v>43875.375</v>
      </c>
      <c r="C1082" s="244">
        <v>491.2</v>
      </c>
      <c r="D1082" s="244">
        <v>0</v>
      </c>
      <c r="E1082" s="244">
        <v>10.7</v>
      </c>
      <c r="F1082" s="244">
        <v>70.900000000000006</v>
      </c>
      <c r="G1082" s="193">
        <v>0.9</v>
      </c>
      <c r="H1082" s="193">
        <v>258.7</v>
      </c>
    </row>
    <row r="1083" spans="2:8" x14ac:dyDescent="0.25">
      <c r="B1083" s="271">
        <v>43875.416666666664</v>
      </c>
      <c r="C1083" s="244">
        <v>491.1</v>
      </c>
      <c r="D1083" s="244">
        <v>0</v>
      </c>
      <c r="E1083" s="244">
        <v>11.6</v>
      </c>
      <c r="F1083" s="244">
        <v>67</v>
      </c>
      <c r="G1083" s="193">
        <v>1.1000000000000001</v>
      </c>
      <c r="H1083" s="193">
        <v>26.4</v>
      </c>
    </row>
    <row r="1084" spans="2:8" x14ac:dyDescent="0.25">
      <c r="B1084" s="271">
        <v>43875.458333333336</v>
      </c>
      <c r="C1084" s="244">
        <v>491</v>
      </c>
      <c r="D1084" s="244">
        <v>0</v>
      </c>
      <c r="E1084" s="244">
        <v>12.3</v>
      </c>
      <c r="F1084" s="244">
        <v>65</v>
      </c>
      <c r="G1084" s="193">
        <v>1.5</v>
      </c>
      <c r="H1084" s="193">
        <v>57.8</v>
      </c>
    </row>
    <row r="1085" spans="2:8" x14ac:dyDescent="0.25">
      <c r="B1085" s="271">
        <v>43875.5</v>
      </c>
      <c r="C1085" s="244">
        <v>490.5</v>
      </c>
      <c r="D1085" s="244">
        <v>0</v>
      </c>
      <c r="E1085" s="244">
        <v>13.3</v>
      </c>
      <c r="F1085" s="244">
        <v>59.2</v>
      </c>
      <c r="G1085" s="193">
        <v>2</v>
      </c>
      <c r="H1085" s="193">
        <v>22.5</v>
      </c>
    </row>
    <row r="1086" spans="2:8" x14ac:dyDescent="0.25">
      <c r="B1086" s="271">
        <v>43875.541666666664</v>
      </c>
      <c r="C1086" s="244">
        <v>489.8</v>
      </c>
      <c r="D1086" s="244">
        <v>0</v>
      </c>
      <c r="E1086" s="244">
        <v>15.5</v>
      </c>
      <c r="F1086" s="244">
        <v>50</v>
      </c>
      <c r="G1086" s="193">
        <v>1.4</v>
      </c>
      <c r="H1086" s="193">
        <v>73.400000000000006</v>
      </c>
    </row>
    <row r="1087" spans="2:8" x14ac:dyDescent="0.25">
      <c r="B1087" s="271">
        <v>43875.583333333336</v>
      </c>
      <c r="C1087" s="244">
        <v>489.2</v>
      </c>
      <c r="D1087" s="244">
        <v>0</v>
      </c>
      <c r="E1087" s="244">
        <v>15.9</v>
      </c>
      <c r="F1087" s="244">
        <v>47</v>
      </c>
      <c r="G1087" s="193">
        <v>2.1</v>
      </c>
      <c r="H1087" s="193">
        <v>78</v>
      </c>
    </row>
    <row r="1088" spans="2:8" x14ac:dyDescent="0.25">
      <c r="B1088" s="271">
        <v>43875.625</v>
      </c>
      <c r="C1088" s="244">
        <v>488.9</v>
      </c>
      <c r="D1088" s="244">
        <v>0</v>
      </c>
      <c r="E1088" s="244">
        <v>13.5</v>
      </c>
      <c r="F1088" s="244">
        <v>57.4</v>
      </c>
      <c r="G1088" s="193">
        <v>2.9</v>
      </c>
      <c r="H1088" s="193">
        <v>290.2</v>
      </c>
    </row>
    <row r="1089" spans="2:8" x14ac:dyDescent="0.25">
      <c r="B1089" s="271">
        <v>43875.666666666664</v>
      </c>
      <c r="C1089" s="244">
        <v>488.9</v>
      </c>
      <c r="D1089" s="244">
        <v>0</v>
      </c>
      <c r="E1089" s="244">
        <v>12.7</v>
      </c>
      <c r="F1089" s="244">
        <v>63.4</v>
      </c>
      <c r="G1089" s="193">
        <v>2</v>
      </c>
      <c r="H1089" s="193">
        <v>30.1</v>
      </c>
    </row>
    <row r="1090" spans="2:8" x14ac:dyDescent="0.25">
      <c r="B1090" s="271">
        <v>43875.708333333336</v>
      </c>
      <c r="C1090" s="244">
        <v>489.5</v>
      </c>
      <c r="D1090" s="244">
        <v>0</v>
      </c>
      <c r="E1090" s="244">
        <v>11.7</v>
      </c>
      <c r="F1090" s="244">
        <v>64</v>
      </c>
      <c r="G1090" s="193">
        <v>2.1</v>
      </c>
      <c r="H1090" s="193">
        <v>48.4</v>
      </c>
    </row>
    <row r="1091" spans="2:8" x14ac:dyDescent="0.25">
      <c r="B1091" s="271">
        <v>43875.75</v>
      </c>
      <c r="C1091" s="244">
        <v>489.9</v>
      </c>
      <c r="D1091" s="244">
        <v>0</v>
      </c>
      <c r="E1091" s="244">
        <v>10.3</v>
      </c>
      <c r="F1091" s="244">
        <v>76.900000000000006</v>
      </c>
      <c r="G1091" s="193">
        <v>1.6</v>
      </c>
      <c r="H1091" s="193">
        <v>270.5</v>
      </c>
    </row>
    <row r="1092" spans="2:8" x14ac:dyDescent="0.25">
      <c r="B1092" s="271">
        <v>43875.791666666664</v>
      </c>
      <c r="C1092" s="244">
        <v>490.3</v>
      </c>
      <c r="D1092" s="244">
        <v>0</v>
      </c>
      <c r="E1092" s="244">
        <v>10</v>
      </c>
      <c r="F1092" s="244">
        <v>77.3</v>
      </c>
      <c r="G1092" s="193">
        <v>0.5</v>
      </c>
      <c r="H1092" s="193">
        <v>272.2</v>
      </c>
    </row>
    <row r="1093" spans="2:8" x14ac:dyDescent="0.25">
      <c r="B1093" s="271">
        <v>43875.833333333336</v>
      </c>
      <c r="C1093" s="244">
        <v>490.7</v>
      </c>
      <c r="D1093" s="244">
        <v>0</v>
      </c>
      <c r="E1093" s="244">
        <v>9.8000000000000007</v>
      </c>
      <c r="F1093" s="244">
        <v>74.599999999999994</v>
      </c>
      <c r="G1093" s="193">
        <v>0.8</v>
      </c>
      <c r="H1093" s="193">
        <v>304.7</v>
      </c>
    </row>
    <row r="1094" spans="2:8" x14ac:dyDescent="0.25">
      <c r="B1094" s="271">
        <v>43875.875</v>
      </c>
      <c r="C1094" s="244">
        <v>491.1</v>
      </c>
      <c r="D1094" s="244">
        <v>0</v>
      </c>
      <c r="E1094" s="244">
        <v>9.1999999999999993</v>
      </c>
      <c r="F1094" s="244">
        <v>75</v>
      </c>
      <c r="G1094" s="193">
        <v>0.4</v>
      </c>
      <c r="H1094" s="193">
        <v>288.60000000000002</v>
      </c>
    </row>
    <row r="1095" spans="2:8" x14ac:dyDescent="0.25">
      <c r="B1095" s="271">
        <v>43875.916666666664</v>
      </c>
      <c r="C1095" s="244">
        <v>491.4</v>
      </c>
      <c r="D1095" s="244">
        <v>0</v>
      </c>
      <c r="E1095" s="244">
        <v>8.3000000000000007</v>
      </c>
      <c r="F1095" s="244">
        <v>84.6</v>
      </c>
      <c r="G1095" s="193">
        <v>0.6</v>
      </c>
      <c r="H1095" s="193">
        <v>309.89999999999998</v>
      </c>
    </row>
    <row r="1096" spans="2:8" x14ac:dyDescent="0.25">
      <c r="B1096" s="271">
        <v>43875.958333333336</v>
      </c>
      <c r="C1096" s="244">
        <v>491.3</v>
      </c>
      <c r="D1096" s="244">
        <v>0</v>
      </c>
      <c r="E1096" s="244">
        <v>8</v>
      </c>
      <c r="F1096" s="244">
        <v>80.3</v>
      </c>
      <c r="G1096" s="193">
        <v>1.1000000000000001</v>
      </c>
      <c r="H1096" s="193">
        <v>4.5</v>
      </c>
    </row>
    <row r="1097" spans="2:8" x14ac:dyDescent="0.25">
      <c r="B1097" s="271">
        <v>43876</v>
      </c>
      <c r="C1097" s="244">
        <v>491</v>
      </c>
      <c r="D1097" s="244">
        <v>0</v>
      </c>
      <c r="E1097" s="244">
        <v>7.7</v>
      </c>
      <c r="F1097" s="244">
        <v>88</v>
      </c>
      <c r="G1097" s="193">
        <v>1.2</v>
      </c>
      <c r="H1097" s="193">
        <v>269.5</v>
      </c>
    </row>
    <row r="1098" spans="2:8" x14ac:dyDescent="0.25">
      <c r="B1098" s="271">
        <v>43876.041666666664</v>
      </c>
      <c r="C1098" s="244">
        <v>490.5</v>
      </c>
      <c r="D1098" s="244">
        <v>0</v>
      </c>
      <c r="E1098" s="244">
        <v>7.5</v>
      </c>
      <c r="F1098" s="244">
        <v>88.9</v>
      </c>
      <c r="G1098" s="193">
        <v>0.7</v>
      </c>
      <c r="H1098" s="193">
        <v>280.39999999999998</v>
      </c>
    </row>
    <row r="1099" spans="2:8" x14ac:dyDescent="0.25">
      <c r="B1099" s="271">
        <v>43876.083333333336</v>
      </c>
      <c r="C1099" s="244">
        <v>490.3</v>
      </c>
      <c r="D1099" s="244">
        <v>0</v>
      </c>
      <c r="E1099" s="244">
        <v>7.2</v>
      </c>
      <c r="F1099" s="244">
        <v>88.9</v>
      </c>
      <c r="G1099" s="193">
        <v>0.9</v>
      </c>
      <c r="H1099" s="193">
        <v>272</v>
      </c>
    </row>
    <row r="1100" spans="2:8" x14ac:dyDescent="0.25">
      <c r="B1100" s="271">
        <v>43876.125</v>
      </c>
      <c r="C1100" s="244">
        <v>490.3</v>
      </c>
      <c r="D1100" s="244">
        <v>0</v>
      </c>
      <c r="E1100" s="244">
        <v>6.9</v>
      </c>
      <c r="F1100" s="244">
        <v>88.1</v>
      </c>
      <c r="G1100" s="193">
        <v>0.7</v>
      </c>
      <c r="H1100" s="193">
        <v>277.89999999999998</v>
      </c>
    </row>
    <row r="1101" spans="2:8" x14ac:dyDescent="0.25">
      <c r="B1101" s="271">
        <v>43876.166666666664</v>
      </c>
      <c r="C1101" s="244">
        <v>490.5</v>
      </c>
      <c r="D1101" s="244">
        <v>0</v>
      </c>
      <c r="E1101" s="244">
        <v>7</v>
      </c>
      <c r="F1101" s="244">
        <v>87.5</v>
      </c>
      <c r="G1101" s="193">
        <v>0.9</v>
      </c>
      <c r="H1101" s="193">
        <v>275</v>
      </c>
    </row>
    <row r="1102" spans="2:8" x14ac:dyDescent="0.25">
      <c r="B1102" s="271">
        <v>43876.208333333336</v>
      </c>
      <c r="C1102" s="244">
        <v>490.8</v>
      </c>
      <c r="D1102" s="244">
        <v>0</v>
      </c>
      <c r="E1102" s="244">
        <v>6.9</v>
      </c>
      <c r="F1102" s="244">
        <v>87.1</v>
      </c>
      <c r="G1102" s="193">
        <v>1</v>
      </c>
      <c r="H1102" s="193">
        <v>272.10000000000002</v>
      </c>
    </row>
    <row r="1103" spans="2:8" x14ac:dyDescent="0.25">
      <c r="B1103" s="271">
        <v>43876.25</v>
      </c>
      <c r="C1103" s="244">
        <v>491.1</v>
      </c>
      <c r="D1103" s="244">
        <v>0</v>
      </c>
      <c r="E1103" s="244">
        <v>7.1</v>
      </c>
      <c r="F1103" s="244">
        <v>86.2</v>
      </c>
      <c r="G1103" s="193">
        <v>1</v>
      </c>
      <c r="H1103" s="193">
        <v>268.60000000000002</v>
      </c>
    </row>
    <row r="1104" spans="2:8" x14ac:dyDescent="0.25">
      <c r="B1104" s="271">
        <v>43876.291666666664</v>
      </c>
      <c r="C1104" s="244">
        <v>491.5</v>
      </c>
      <c r="D1104" s="244">
        <v>0</v>
      </c>
      <c r="E1104" s="244">
        <v>8</v>
      </c>
      <c r="F1104" s="244">
        <v>84.4</v>
      </c>
      <c r="G1104" s="193">
        <v>0.3</v>
      </c>
      <c r="H1104" s="193">
        <v>171</v>
      </c>
    </row>
    <row r="1105" spans="2:8" x14ac:dyDescent="0.25">
      <c r="B1105" s="271">
        <v>43876.333333333336</v>
      </c>
      <c r="C1105" s="244">
        <v>491.9</v>
      </c>
      <c r="D1105" s="244">
        <v>0</v>
      </c>
      <c r="E1105" s="244">
        <v>9.5</v>
      </c>
      <c r="F1105" s="244">
        <v>77.099999999999994</v>
      </c>
      <c r="G1105" s="193">
        <v>0.6</v>
      </c>
      <c r="H1105" s="193">
        <v>156.19999999999999</v>
      </c>
    </row>
    <row r="1106" spans="2:8" x14ac:dyDescent="0.25">
      <c r="B1106" s="271">
        <v>43876.375</v>
      </c>
      <c r="C1106" s="244">
        <v>491.9</v>
      </c>
      <c r="D1106" s="244">
        <v>0</v>
      </c>
      <c r="E1106" s="244">
        <v>11.3</v>
      </c>
      <c r="F1106" s="244">
        <v>67</v>
      </c>
      <c r="G1106" s="193">
        <v>1.1000000000000001</v>
      </c>
      <c r="H1106" s="193">
        <v>197</v>
      </c>
    </row>
    <row r="1107" spans="2:8" x14ac:dyDescent="0.25">
      <c r="B1107" s="271">
        <v>43876.416666666664</v>
      </c>
      <c r="C1107" s="244">
        <v>491.7</v>
      </c>
      <c r="D1107" s="244">
        <v>0</v>
      </c>
      <c r="E1107" s="244">
        <v>12.9</v>
      </c>
      <c r="F1107" s="244">
        <v>61</v>
      </c>
      <c r="G1107" s="193">
        <v>1.5</v>
      </c>
      <c r="H1107" s="193">
        <v>185</v>
      </c>
    </row>
    <row r="1108" spans="2:8" x14ac:dyDescent="0.25">
      <c r="B1108" s="271">
        <v>43876.458333333336</v>
      </c>
      <c r="C1108" s="244">
        <v>491.3</v>
      </c>
      <c r="D1108" s="244">
        <v>0</v>
      </c>
      <c r="E1108" s="244">
        <v>14.1</v>
      </c>
      <c r="F1108" s="244">
        <v>55.8</v>
      </c>
      <c r="G1108" s="193">
        <v>1.6</v>
      </c>
      <c r="H1108" s="193">
        <v>186.7</v>
      </c>
    </row>
    <row r="1109" spans="2:8" x14ac:dyDescent="0.25">
      <c r="B1109" s="271">
        <v>43876.5</v>
      </c>
      <c r="C1109" s="244">
        <v>490.7</v>
      </c>
      <c r="D1109" s="244">
        <v>0</v>
      </c>
      <c r="E1109" s="244">
        <v>16.100000000000001</v>
      </c>
      <c r="F1109" s="244">
        <v>42.4</v>
      </c>
      <c r="G1109" s="193">
        <v>1.9</v>
      </c>
      <c r="H1109" s="193">
        <v>42.9</v>
      </c>
    </row>
    <row r="1110" spans="2:8" x14ac:dyDescent="0.25">
      <c r="B1110" s="271">
        <v>43876.541666666664</v>
      </c>
      <c r="C1110" s="244">
        <v>490.3</v>
      </c>
      <c r="D1110" s="244">
        <v>0</v>
      </c>
      <c r="E1110" s="244">
        <v>15.2</v>
      </c>
      <c r="F1110" s="244">
        <v>48.2</v>
      </c>
      <c r="G1110" s="193">
        <v>2.4</v>
      </c>
      <c r="H1110" s="193">
        <v>331.4</v>
      </c>
    </row>
    <row r="1111" spans="2:8" x14ac:dyDescent="0.25">
      <c r="B1111" s="271">
        <v>43876.583333333336</v>
      </c>
      <c r="C1111" s="244">
        <v>489.8</v>
      </c>
      <c r="D1111" s="244">
        <v>0</v>
      </c>
      <c r="E1111" s="244">
        <v>15.3</v>
      </c>
      <c r="F1111" s="244">
        <v>49.4</v>
      </c>
      <c r="G1111" s="193">
        <v>2.4</v>
      </c>
      <c r="H1111" s="193">
        <v>291</v>
      </c>
    </row>
    <row r="1112" spans="2:8" x14ac:dyDescent="0.25">
      <c r="B1112" s="271">
        <v>43876.625</v>
      </c>
      <c r="C1112" s="244">
        <v>489.2</v>
      </c>
      <c r="D1112" s="244">
        <v>0</v>
      </c>
      <c r="E1112" s="244">
        <v>15.9</v>
      </c>
      <c r="F1112" s="244">
        <v>47</v>
      </c>
      <c r="G1112" s="193">
        <v>1.6</v>
      </c>
      <c r="H1112" s="193">
        <v>2.6</v>
      </c>
    </row>
    <row r="1113" spans="2:8" x14ac:dyDescent="0.25">
      <c r="B1113" s="271">
        <v>43876.666666666664</v>
      </c>
      <c r="C1113" s="244">
        <v>488.8</v>
      </c>
      <c r="D1113" s="244">
        <v>0</v>
      </c>
      <c r="E1113" s="244">
        <v>15.7</v>
      </c>
      <c r="F1113" s="244">
        <v>47.8</v>
      </c>
      <c r="G1113" s="193">
        <v>1.8</v>
      </c>
      <c r="H1113" s="193">
        <v>32.6</v>
      </c>
    </row>
    <row r="1114" spans="2:8" x14ac:dyDescent="0.25">
      <c r="B1114" s="271">
        <v>43876.708333333336</v>
      </c>
      <c r="C1114" s="244">
        <v>488.9</v>
      </c>
      <c r="D1114" s="244">
        <v>0</v>
      </c>
      <c r="E1114" s="244">
        <v>14.1</v>
      </c>
      <c r="F1114" s="244">
        <v>54.1</v>
      </c>
      <c r="G1114" s="193">
        <v>1.9</v>
      </c>
      <c r="H1114" s="193">
        <v>40.5</v>
      </c>
    </row>
    <row r="1115" spans="2:8" x14ac:dyDescent="0.25">
      <c r="B1115" s="271">
        <v>43876.75</v>
      </c>
      <c r="C1115" s="244">
        <v>489.3</v>
      </c>
      <c r="D1115" s="244">
        <v>0</v>
      </c>
      <c r="E1115" s="244">
        <v>12.7</v>
      </c>
      <c r="F1115" s="244">
        <v>63.2</v>
      </c>
      <c r="G1115" s="193">
        <v>1.5</v>
      </c>
      <c r="H1115" s="193">
        <v>47.8</v>
      </c>
    </row>
    <row r="1116" spans="2:8" x14ac:dyDescent="0.25">
      <c r="B1116" s="271">
        <v>43876.791666666664</v>
      </c>
      <c r="C1116" s="244">
        <v>489.8</v>
      </c>
      <c r="D1116" s="244">
        <v>0</v>
      </c>
      <c r="E1116" s="244">
        <v>11.8</v>
      </c>
      <c r="F1116" s="244">
        <v>67.5</v>
      </c>
      <c r="G1116" s="193">
        <v>1.2</v>
      </c>
      <c r="H1116" s="193">
        <v>39.299999999999997</v>
      </c>
    </row>
    <row r="1117" spans="2:8" x14ac:dyDescent="0.25">
      <c r="B1117" s="271">
        <v>43876.833333333336</v>
      </c>
      <c r="C1117" s="244">
        <v>490.2</v>
      </c>
      <c r="D1117" s="244">
        <v>0</v>
      </c>
      <c r="E1117" s="244">
        <v>11.4</v>
      </c>
      <c r="F1117" s="244">
        <v>68.5</v>
      </c>
      <c r="G1117" s="193">
        <v>1.4</v>
      </c>
      <c r="H1117" s="193">
        <v>66.3</v>
      </c>
    </row>
    <row r="1118" spans="2:8" x14ac:dyDescent="0.25">
      <c r="B1118" s="271">
        <v>43876.875</v>
      </c>
      <c r="C1118" s="244">
        <v>490.5</v>
      </c>
      <c r="D1118" s="244">
        <v>0</v>
      </c>
      <c r="E1118" s="244">
        <v>11</v>
      </c>
      <c r="F1118" s="244">
        <v>69.7</v>
      </c>
      <c r="G1118" s="193">
        <v>1.1000000000000001</v>
      </c>
      <c r="H1118" s="193">
        <v>65.3</v>
      </c>
    </row>
    <row r="1119" spans="2:8" x14ac:dyDescent="0.25">
      <c r="B1119" s="271">
        <v>43876.916666666664</v>
      </c>
      <c r="C1119" s="244">
        <v>490.7</v>
      </c>
      <c r="D1119" s="244">
        <v>0</v>
      </c>
      <c r="E1119" s="244">
        <v>10.9</v>
      </c>
      <c r="F1119" s="244">
        <v>71.599999999999994</v>
      </c>
      <c r="G1119" s="193">
        <v>0.8</v>
      </c>
      <c r="H1119" s="193">
        <v>54.8</v>
      </c>
    </row>
    <row r="1120" spans="2:8" x14ac:dyDescent="0.25">
      <c r="B1120" s="271">
        <v>43876.958333333336</v>
      </c>
      <c r="C1120" s="244">
        <v>490.5</v>
      </c>
      <c r="D1120" s="244">
        <v>0</v>
      </c>
      <c r="E1120" s="244">
        <v>10.5</v>
      </c>
      <c r="F1120" s="244">
        <v>74.5</v>
      </c>
      <c r="G1120" s="193">
        <v>1.3</v>
      </c>
      <c r="H1120" s="193">
        <v>313.8</v>
      </c>
    </row>
    <row r="1121" spans="2:8" x14ac:dyDescent="0.25">
      <c r="B1121" s="271">
        <v>43877</v>
      </c>
      <c r="C1121" s="244">
        <v>490.3</v>
      </c>
      <c r="D1121" s="244">
        <v>0</v>
      </c>
      <c r="E1121" s="244">
        <v>10.5</v>
      </c>
      <c r="F1121" s="244">
        <v>76.900000000000006</v>
      </c>
      <c r="G1121" s="193">
        <v>0.4</v>
      </c>
      <c r="H1121" s="193">
        <v>286.10000000000002</v>
      </c>
    </row>
    <row r="1122" spans="2:8" x14ac:dyDescent="0.25">
      <c r="B1122" s="271">
        <v>43877.041666666664</v>
      </c>
      <c r="C1122" s="244">
        <v>490</v>
      </c>
      <c r="D1122" s="244">
        <v>0</v>
      </c>
      <c r="E1122" s="244">
        <v>9.9</v>
      </c>
      <c r="F1122" s="244">
        <v>82.3</v>
      </c>
      <c r="G1122" s="193">
        <v>1.3</v>
      </c>
      <c r="H1122" s="193">
        <v>271</v>
      </c>
    </row>
    <row r="1123" spans="2:8" x14ac:dyDescent="0.25">
      <c r="B1123" s="271">
        <v>43877.083333333336</v>
      </c>
      <c r="C1123" s="244">
        <v>489.7</v>
      </c>
      <c r="D1123" s="244">
        <v>0</v>
      </c>
      <c r="E1123" s="244">
        <v>9.9</v>
      </c>
      <c r="F1123" s="244">
        <v>81.599999999999994</v>
      </c>
      <c r="G1123" s="193">
        <v>0.7</v>
      </c>
      <c r="H1123" s="193">
        <v>267.10000000000002</v>
      </c>
    </row>
    <row r="1124" spans="2:8" x14ac:dyDescent="0.25">
      <c r="B1124" s="271">
        <v>43877.125</v>
      </c>
      <c r="C1124" s="244">
        <v>489.7</v>
      </c>
      <c r="D1124" s="244">
        <v>0</v>
      </c>
      <c r="E1124" s="244">
        <v>10.1</v>
      </c>
      <c r="F1124" s="244">
        <v>75.5</v>
      </c>
      <c r="G1124" s="193">
        <v>0.7</v>
      </c>
      <c r="H1124" s="193">
        <v>45.8</v>
      </c>
    </row>
    <row r="1125" spans="2:8" x14ac:dyDescent="0.25">
      <c r="B1125" s="271">
        <v>43877.166666666664</v>
      </c>
      <c r="C1125" s="244">
        <v>489.8</v>
      </c>
      <c r="D1125" s="244">
        <v>0</v>
      </c>
      <c r="E1125" s="244">
        <v>9.4</v>
      </c>
      <c r="F1125" s="244">
        <v>86.1</v>
      </c>
      <c r="G1125" s="193">
        <v>0.2</v>
      </c>
      <c r="H1125" s="193">
        <v>189.2</v>
      </c>
    </row>
    <row r="1126" spans="2:8" x14ac:dyDescent="0.25">
      <c r="B1126" s="271">
        <v>43877.208333333336</v>
      </c>
      <c r="C1126" s="244">
        <v>490.1</v>
      </c>
      <c r="D1126" s="244">
        <v>0</v>
      </c>
      <c r="E1126" s="244">
        <v>8.6</v>
      </c>
      <c r="F1126" s="244">
        <v>85.2</v>
      </c>
      <c r="G1126" s="193">
        <v>1.1000000000000001</v>
      </c>
      <c r="H1126" s="193">
        <v>258.39999999999998</v>
      </c>
    </row>
    <row r="1127" spans="2:8" x14ac:dyDescent="0.25">
      <c r="B1127" s="271">
        <v>43877.25</v>
      </c>
      <c r="C1127" s="244">
        <v>490.5</v>
      </c>
      <c r="D1127" s="244">
        <v>0</v>
      </c>
      <c r="E1127" s="244">
        <v>8.6</v>
      </c>
      <c r="F1127" s="244">
        <v>83.2</v>
      </c>
      <c r="G1127" s="193">
        <v>0.6</v>
      </c>
      <c r="H1127" s="193">
        <v>271.7</v>
      </c>
    </row>
    <row r="1128" spans="2:8" x14ac:dyDescent="0.25">
      <c r="B1128" s="271">
        <v>43877.291666666664</v>
      </c>
      <c r="C1128" s="244">
        <v>490.9</v>
      </c>
      <c r="D1128" s="244">
        <v>0</v>
      </c>
      <c r="E1128" s="244">
        <v>8.8000000000000007</v>
      </c>
      <c r="F1128" s="244">
        <v>83.6</v>
      </c>
      <c r="G1128" s="193">
        <v>0.6</v>
      </c>
      <c r="H1128" s="193">
        <v>262</v>
      </c>
    </row>
    <row r="1129" spans="2:8" x14ac:dyDescent="0.25">
      <c r="B1129" s="271">
        <v>43877.333333333336</v>
      </c>
      <c r="C1129" s="244">
        <v>491.1</v>
      </c>
      <c r="D1129" s="244">
        <v>0</v>
      </c>
      <c r="E1129" s="244">
        <v>10</v>
      </c>
      <c r="F1129" s="244">
        <v>75.5</v>
      </c>
      <c r="G1129" s="193">
        <v>0.6</v>
      </c>
      <c r="H1129" s="193">
        <v>272.10000000000002</v>
      </c>
    </row>
    <row r="1130" spans="2:8" x14ac:dyDescent="0.25">
      <c r="B1130" s="271">
        <v>43877.375</v>
      </c>
      <c r="C1130" s="244">
        <v>491</v>
      </c>
      <c r="D1130" s="244">
        <v>0</v>
      </c>
      <c r="E1130" s="244">
        <v>12.3</v>
      </c>
      <c r="F1130" s="244">
        <v>65.3</v>
      </c>
      <c r="G1130" s="193">
        <v>1.2</v>
      </c>
      <c r="H1130" s="193">
        <v>149.30000000000001</v>
      </c>
    </row>
    <row r="1131" spans="2:8" x14ac:dyDescent="0.25">
      <c r="B1131" s="271">
        <v>43877.416666666664</v>
      </c>
      <c r="C1131" s="244">
        <v>490.6</v>
      </c>
      <c r="D1131" s="244">
        <v>0</v>
      </c>
      <c r="E1131" s="244">
        <v>14.9</v>
      </c>
      <c r="F1131" s="244">
        <v>49</v>
      </c>
      <c r="G1131" s="193">
        <v>1.2</v>
      </c>
      <c r="H1131" s="193">
        <v>348.5</v>
      </c>
    </row>
    <row r="1132" spans="2:8" x14ac:dyDescent="0.25">
      <c r="B1132" s="271">
        <v>43877.458333333336</v>
      </c>
      <c r="C1132" s="244">
        <v>490.1</v>
      </c>
      <c r="D1132" s="244">
        <v>0</v>
      </c>
      <c r="E1132" s="244">
        <v>16.7</v>
      </c>
      <c r="F1132" s="244">
        <v>39.1</v>
      </c>
      <c r="G1132" s="193">
        <v>2</v>
      </c>
      <c r="H1132" s="193">
        <v>125.2</v>
      </c>
    </row>
    <row r="1133" spans="2:8" x14ac:dyDescent="0.25">
      <c r="B1133" s="271">
        <v>43877.5</v>
      </c>
      <c r="C1133" s="244">
        <v>489.8</v>
      </c>
      <c r="D1133" s="244">
        <v>0</v>
      </c>
      <c r="E1133" s="244">
        <v>16.8</v>
      </c>
      <c r="F1133" s="244">
        <v>38.299999999999997</v>
      </c>
      <c r="G1133" s="193">
        <v>2.2999999999999998</v>
      </c>
      <c r="H1133" s="193">
        <v>59.9</v>
      </c>
    </row>
    <row r="1134" spans="2:8" x14ac:dyDescent="0.25">
      <c r="B1134" s="271">
        <v>43877.541666666664</v>
      </c>
      <c r="C1134" s="244">
        <v>489.4</v>
      </c>
      <c r="D1134" s="244">
        <v>0</v>
      </c>
      <c r="E1134" s="244">
        <v>16.3</v>
      </c>
      <c r="F1134" s="244">
        <v>43.7</v>
      </c>
      <c r="G1134" s="193">
        <v>2.8</v>
      </c>
      <c r="H1134" s="193">
        <v>42.3</v>
      </c>
    </row>
    <row r="1135" spans="2:8" x14ac:dyDescent="0.25">
      <c r="B1135" s="271">
        <v>43877.583333333336</v>
      </c>
      <c r="C1135" s="244">
        <v>489.1</v>
      </c>
      <c r="D1135" s="244">
        <v>0</v>
      </c>
      <c r="E1135" s="244">
        <v>15.4</v>
      </c>
      <c r="F1135" s="244">
        <v>46</v>
      </c>
      <c r="G1135" s="193">
        <v>2.4</v>
      </c>
      <c r="H1135" s="193">
        <v>20</v>
      </c>
    </row>
    <row r="1136" spans="2:8" x14ac:dyDescent="0.25">
      <c r="B1136" s="271">
        <v>43877.625</v>
      </c>
      <c r="C1136" s="244">
        <v>488.8</v>
      </c>
      <c r="D1136" s="244">
        <v>0</v>
      </c>
      <c r="E1136" s="244">
        <v>14.9</v>
      </c>
      <c r="F1136" s="244">
        <v>49.7</v>
      </c>
      <c r="G1136" s="193">
        <v>2.2000000000000002</v>
      </c>
      <c r="H1136" s="193">
        <v>23.3</v>
      </c>
    </row>
    <row r="1137" spans="2:8" x14ac:dyDescent="0.25">
      <c r="B1137" s="271">
        <v>43877.666666666664</v>
      </c>
      <c r="C1137" s="244">
        <v>488.6</v>
      </c>
      <c r="D1137" s="244">
        <v>0</v>
      </c>
      <c r="E1137" s="244">
        <v>14.9</v>
      </c>
      <c r="F1137" s="244">
        <v>48</v>
      </c>
      <c r="G1137" s="193">
        <v>2.2999999999999998</v>
      </c>
      <c r="H1137" s="193">
        <v>40</v>
      </c>
    </row>
    <row r="1138" spans="2:8" x14ac:dyDescent="0.25">
      <c r="B1138" s="271">
        <v>43877.708333333336</v>
      </c>
      <c r="C1138" s="244">
        <v>488.6</v>
      </c>
      <c r="D1138" s="244">
        <v>0</v>
      </c>
      <c r="E1138" s="244">
        <v>13.9</v>
      </c>
      <c r="F1138" s="244">
        <v>51.8</v>
      </c>
      <c r="G1138" s="193">
        <v>2.2000000000000002</v>
      </c>
      <c r="H1138" s="193">
        <v>60.6</v>
      </c>
    </row>
    <row r="1139" spans="2:8" x14ac:dyDescent="0.25">
      <c r="B1139" s="271">
        <v>43877.75</v>
      </c>
      <c r="C1139" s="244">
        <v>489.1</v>
      </c>
      <c r="D1139" s="244">
        <v>0</v>
      </c>
      <c r="E1139" s="244">
        <v>12.4</v>
      </c>
      <c r="F1139" s="244">
        <v>58.3</v>
      </c>
      <c r="G1139" s="193">
        <v>2</v>
      </c>
      <c r="H1139" s="193">
        <v>24.7</v>
      </c>
    </row>
    <row r="1140" spans="2:8" x14ac:dyDescent="0.25">
      <c r="B1140" s="271">
        <v>43877.791666666664</v>
      </c>
      <c r="C1140" s="244">
        <v>489.4</v>
      </c>
      <c r="D1140" s="244">
        <v>0</v>
      </c>
      <c r="E1140" s="244">
        <v>11.7</v>
      </c>
      <c r="F1140" s="244">
        <v>62.2</v>
      </c>
      <c r="G1140" s="193">
        <v>1.4</v>
      </c>
      <c r="H1140" s="193">
        <v>13.8</v>
      </c>
    </row>
    <row r="1141" spans="2:8" x14ac:dyDescent="0.25">
      <c r="B1141" s="271">
        <v>43877.833333333336</v>
      </c>
      <c r="C1141" s="244">
        <v>489.8</v>
      </c>
      <c r="D1141" s="244">
        <v>0</v>
      </c>
      <c r="E1141" s="244">
        <v>10.9</v>
      </c>
      <c r="F1141" s="244">
        <v>67.099999999999994</v>
      </c>
      <c r="G1141" s="193">
        <v>1.9</v>
      </c>
      <c r="H1141" s="193">
        <v>357.8</v>
      </c>
    </row>
    <row r="1142" spans="2:8" x14ac:dyDescent="0.25">
      <c r="B1142" s="271">
        <v>43877.875</v>
      </c>
      <c r="C1142" s="244">
        <v>490.2</v>
      </c>
      <c r="D1142" s="244">
        <v>0</v>
      </c>
      <c r="E1142" s="244">
        <v>10.1</v>
      </c>
      <c r="F1142" s="244">
        <v>71.599999999999994</v>
      </c>
      <c r="G1142" s="193">
        <v>1.5</v>
      </c>
      <c r="H1142" s="193">
        <v>318.89999999999998</v>
      </c>
    </row>
    <row r="1143" spans="2:8" x14ac:dyDescent="0.25">
      <c r="B1143" s="271">
        <v>43877.916666666664</v>
      </c>
      <c r="C1143" s="244">
        <v>490.4</v>
      </c>
      <c r="D1143" s="244">
        <v>0</v>
      </c>
      <c r="E1143" s="244">
        <v>9.1999999999999993</v>
      </c>
      <c r="F1143" s="244">
        <v>77.3</v>
      </c>
      <c r="G1143" s="193">
        <v>1.3</v>
      </c>
      <c r="H1143" s="193">
        <v>286.2</v>
      </c>
    </row>
    <row r="1144" spans="2:8" x14ac:dyDescent="0.25">
      <c r="B1144" s="271">
        <v>43877.958333333336</v>
      </c>
      <c r="C1144" s="244">
        <v>490.4</v>
      </c>
      <c r="D1144" s="244">
        <v>0</v>
      </c>
      <c r="E1144" s="244">
        <v>8.5</v>
      </c>
      <c r="F1144" s="244">
        <v>80.5</v>
      </c>
      <c r="G1144" s="193">
        <v>1.1000000000000001</v>
      </c>
      <c r="H1144" s="193">
        <v>275.2</v>
      </c>
    </row>
    <row r="1145" spans="2:8" x14ac:dyDescent="0.25">
      <c r="B1145" s="271">
        <v>43878</v>
      </c>
      <c r="C1145" s="244">
        <v>490.3</v>
      </c>
      <c r="D1145" s="244">
        <v>0</v>
      </c>
      <c r="E1145" s="244">
        <v>7.9</v>
      </c>
      <c r="F1145" s="244">
        <v>84</v>
      </c>
      <c r="G1145" s="193">
        <v>1.2</v>
      </c>
      <c r="H1145" s="193">
        <v>269.10000000000002</v>
      </c>
    </row>
    <row r="1146" spans="2:8" x14ac:dyDescent="0.25">
      <c r="B1146" s="271">
        <v>43878.041666666664</v>
      </c>
      <c r="C1146" s="244">
        <v>490</v>
      </c>
      <c r="D1146" s="244">
        <v>0</v>
      </c>
      <c r="E1146" s="244">
        <v>7.6</v>
      </c>
      <c r="F1146" s="244">
        <v>84.9</v>
      </c>
      <c r="G1146" s="193">
        <v>1.1000000000000001</v>
      </c>
      <c r="H1146" s="193">
        <v>273.5</v>
      </c>
    </row>
    <row r="1147" spans="2:8" x14ac:dyDescent="0.25">
      <c r="B1147" s="271">
        <v>43878.083333333336</v>
      </c>
      <c r="C1147" s="244">
        <v>489.5</v>
      </c>
      <c r="D1147" s="244">
        <v>0</v>
      </c>
      <c r="E1147" s="244">
        <v>7.3</v>
      </c>
      <c r="F1147" s="244">
        <v>86.9</v>
      </c>
      <c r="G1147" s="193">
        <v>1.1000000000000001</v>
      </c>
      <c r="H1147" s="193">
        <v>274.39999999999998</v>
      </c>
    </row>
    <row r="1148" spans="2:8" x14ac:dyDescent="0.25">
      <c r="B1148" s="271">
        <v>43878.125</v>
      </c>
      <c r="C1148" s="244">
        <v>489.5</v>
      </c>
      <c r="D1148" s="244">
        <v>0</v>
      </c>
      <c r="E1148" s="244">
        <v>7.3</v>
      </c>
      <c r="F1148" s="244">
        <v>87.9</v>
      </c>
      <c r="G1148" s="193">
        <v>1.1000000000000001</v>
      </c>
      <c r="H1148" s="193">
        <v>272.7</v>
      </c>
    </row>
    <row r="1149" spans="2:8" x14ac:dyDescent="0.25">
      <c r="B1149" s="271">
        <v>43878.166666666664</v>
      </c>
      <c r="C1149" s="244">
        <v>489.5</v>
      </c>
      <c r="D1149" s="244">
        <v>0</v>
      </c>
      <c r="E1149" s="244">
        <v>7.5</v>
      </c>
      <c r="F1149" s="244">
        <v>86.4</v>
      </c>
      <c r="G1149" s="193">
        <v>1</v>
      </c>
      <c r="H1149" s="193">
        <v>272.7</v>
      </c>
    </row>
    <row r="1150" spans="2:8" x14ac:dyDescent="0.25">
      <c r="B1150" s="271">
        <v>43878.208333333336</v>
      </c>
      <c r="C1150" s="244">
        <v>489.7</v>
      </c>
      <c r="D1150" s="244">
        <v>0</v>
      </c>
      <c r="E1150" s="244">
        <v>7.7</v>
      </c>
      <c r="F1150" s="244">
        <v>86</v>
      </c>
      <c r="G1150" s="193">
        <v>1</v>
      </c>
      <c r="H1150" s="193">
        <v>271.10000000000002</v>
      </c>
    </row>
    <row r="1151" spans="2:8" x14ac:dyDescent="0.25">
      <c r="B1151" s="271">
        <v>43878.25</v>
      </c>
      <c r="C1151" s="244">
        <v>490</v>
      </c>
      <c r="D1151" s="244">
        <v>0</v>
      </c>
      <c r="E1151" s="244">
        <v>8.1999999999999993</v>
      </c>
      <c r="F1151" s="244">
        <v>83.7</v>
      </c>
      <c r="G1151" s="193">
        <v>0.7</v>
      </c>
      <c r="H1151" s="193">
        <v>272.5</v>
      </c>
    </row>
    <row r="1152" spans="2:8" x14ac:dyDescent="0.25">
      <c r="B1152" s="271">
        <v>43878.291666666664</v>
      </c>
      <c r="C1152" s="244">
        <v>490.4</v>
      </c>
      <c r="D1152" s="244">
        <v>0</v>
      </c>
      <c r="E1152" s="244">
        <v>9</v>
      </c>
      <c r="F1152" s="244">
        <v>79.400000000000006</v>
      </c>
      <c r="G1152" s="193">
        <v>1.3</v>
      </c>
      <c r="H1152" s="193">
        <v>276.89999999999998</v>
      </c>
    </row>
    <row r="1153" spans="2:8" x14ac:dyDescent="0.25">
      <c r="B1153" s="271">
        <v>43878.333333333336</v>
      </c>
      <c r="C1153" s="244">
        <v>490.7</v>
      </c>
      <c r="D1153" s="244">
        <v>0</v>
      </c>
      <c r="E1153" s="244">
        <v>11.2</v>
      </c>
      <c r="F1153" s="244">
        <v>67</v>
      </c>
      <c r="G1153" s="193">
        <v>1.6</v>
      </c>
      <c r="H1153" s="193">
        <v>329.6</v>
      </c>
    </row>
    <row r="1154" spans="2:8" x14ac:dyDescent="0.25">
      <c r="B1154" s="271">
        <v>43878.375</v>
      </c>
      <c r="C1154" s="244">
        <v>491</v>
      </c>
      <c r="D1154" s="244">
        <v>0</v>
      </c>
      <c r="E1154" s="244">
        <v>11.6</v>
      </c>
      <c r="F1154" s="244">
        <v>63.3</v>
      </c>
      <c r="G1154" s="193">
        <v>1.7</v>
      </c>
      <c r="H1154" s="193">
        <v>52.1</v>
      </c>
    </row>
    <row r="1155" spans="2:8" x14ac:dyDescent="0.25">
      <c r="B1155" s="271">
        <v>43878.416666666664</v>
      </c>
      <c r="C1155" s="244">
        <v>490.9</v>
      </c>
      <c r="D1155" s="244">
        <v>0</v>
      </c>
      <c r="E1155" s="244">
        <v>12.2</v>
      </c>
      <c r="F1155" s="244">
        <v>59.9</v>
      </c>
      <c r="G1155" s="193">
        <v>1.7</v>
      </c>
      <c r="H1155" s="193">
        <v>61.2</v>
      </c>
    </row>
    <row r="1156" spans="2:8" x14ac:dyDescent="0.25">
      <c r="B1156" s="271">
        <v>43878.458333333336</v>
      </c>
      <c r="C1156" s="244">
        <v>490.8</v>
      </c>
      <c r="D1156" s="244">
        <v>0</v>
      </c>
      <c r="E1156" s="244">
        <v>12.7</v>
      </c>
      <c r="F1156" s="244">
        <v>58.1</v>
      </c>
      <c r="G1156" s="193">
        <v>2</v>
      </c>
      <c r="H1156" s="193">
        <v>20.8</v>
      </c>
    </row>
    <row r="1157" spans="2:8" x14ac:dyDescent="0.25">
      <c r="B1157" s="271">
        <v>43878.5</v>
      </c>
      <c r="C1157" s="244">
        <v>490.3</v>
      </c>
      <c r="D1157" s="244">
        <v>0</v>
      </c>
      <c r="E1157" s="244">
        <v>14.3</v>
      </c>
      <c r="F1157" s="244">
        <v>49.6</v>
      </c>
      <c r="G1157" s="193">
        <v>2.1</v>
      </c>
      <c r="H1157" s="193">
        <v>92.9</v>
      </c>
    </row>
    <row r="1158" spans="2:8" x14ac:dyDescent="0.25">
      <c r="B1158" s="271">
        <v>43878.541666666664</v>
      </c>
      <c r="C1158" s="244">
        <v>489.7</v>
      </c>
      <c r="D1158" s="244">
        <v>0</v>
      </c>
      <c r="E1158" s="244">
        <v>15.4</v>
      </c>
      <c r="F1158" s="244">
        <v>46.6</v>
      </c>
      <c r="G1158" s="193">
        <v>2.5</v>
      </c>
      <c r="H1158" s="193">
        <v>26</v>
      </c>
    </row>
    <row r="1159" spans="2:8" x14ac:dyDescent="0.25">
      <c r="B1159" s="271">
        <v>43878.583333333336</v>
      </c>
      <c r="C1159" s="244">
        <v>489</v>
      </c>
      <c r="D1159" s="244">
        <v>0</v>
      </c>
      <c r="E1159" s="244">
        <v>16</v>
      </c>
      <c r="F1159" s="244">
        <v>45</v>
      </c>
      <c r="G1159" s="193">
        <v>2.1</v>
      </c>
      <c r="H1159" s="193">
        <v>46.6</v>
      </c>
    </row>
    <row r="1160" spans="2:8" x14ac:dyDescent="0.25">
      <c r="B1160" s="271">
        <v>43878.625</v>
      </c>
      <c r="C1160" s="244">
        <v>488.6</v>
      </c>
      <c r="D1160" s="244">
        <v>0</v>
      </c>
      <c r="E1160" s="244">
        <v>15.8</v>
      </c>
      <c r="F1160" s="244">
        <v>46.3</v>
      </c>
      <c r="G1160" s="193">
        <v>2.8</v>
      </c>
      <c r="H1160" s="193">
        <v>54.8</v>
      </c>
    </row>
    <row r="1161" spans="2:8" x14ac:dyDescent="0.25">
      <c r="B1161" s="271">
        <v>43878.666666666664</v>
      </c>
      <c r="C1161" s="244">
        <v>488.5</v>
      </c>
      <c r="D1161" s="244">
        <v>0</v>
      </c>
      <c r="E1161" s="244">
        <v>14.5</v>
      </c>
      <c r="F1161" s="244">
        <v>51.1</v>
      </c>
      <c r="G1161" s="193">
        <v>1.7</v>
      </c>
      <c r="H1161" s="193">
        <v>33</v>
      </c>
    </row>
    <row r="1162" spans="2:8" x14ac:dyDescent="0.25">
      <c r="B1162" s="271">
        <v>43878.708333333336</v>
      </c>
      <c r="C1162" s="244">
        <v>488.6</v>
      </c>
      <c r="D1162" s="244">
        <v>0</v>
      </c>
      <c r="E1162" s="244">
        <v>14.1</v>
      </c>
      <c r="F1162" s="244">
        <v>54.3</v>
      </c>
      <c r="G1162" s="193">
        <v>1.8</v>
      </c>
      <c r="H1162" s="193">
        <v>27.9</v>
      </c>
    </row>
    <row r="1163" spans="2:8" x14ac:dyDescent="0.25">
      <c r="B1163" s="271">
        <v>43878.75</v>
      </c>
      <c r="C1163" s="244">
        <v>489.2</v>
      </c>
      <c r="D1163" s="244">
        <v>0</v>
      </c>
      <c r="E1163" s="244">
        <v>12.3</v>
      </c>
      <c r="F1163" s="244">
        <v>62</v>
      </c>
      <c r="G1163" s="193">
        <v>1.4</v>
      </c>
      <c r="H1163" s="193">
        <v>41.2</v>
      </c>
    </row>
    <row r="1164" spans="2:8" x14ac:dyDescent="0.25">
      <c r="B1164" s="271">
        <v>43878.791666666664</v>
      </c>
      <c r="C1164" s="244">
        <v>489.7</v>
      </c>
      <c r="D1164" s="244">
        <v>0</v>
      </c>
      <c r="E1164" s="244">
        <v>11.5</v>
      </c>
      <c r="F1164" s="244">
        <v>66.2</v>
      </c>
      <c r="G1164" s="193">
        <v>1.6</v>
      </c>
      <c r="H1164" s="193">
        <v>23</v>
      </c>
    </row>
    <row r="1165" spans="2:8" x14ac:dyDescent="0.25">
      <c r="B1165" s="271">
        <v>43878.833333333336</v>
      </c>
      <c r="C1165" s="244">
        <v>490.3</v>
      </c>
      <c r="D1165" s="244">
        <v>0</v>
      </c>
      <c r="E1165" s="244">
        <v>11</v>
      </c>
      <c r="F1165" s="244">
        <v>68.099999999999994</v>
      </c>
      <c r="G1165" s="193">
        <v>1.6</v>
      </c>
      <c r="H1165" s="193">
        <v>49.4</v>
      </c>
    </row>
    <row r="1166" spans="2:8" x14ac:dyDescent="0.25">
      <c r="B1166" s="271">
        <v>43878.875</v>
      </c>
      <c r="C1166" s="244">
        <v>490.8</v>
      </c>
      <c r="D1166" s="244">
        <v>0</v>
      </c>
      <c r="E1166" s="244">
        <v>10.4</v>
      </c>
      <c r="F1166" s="244">
        <v>70.599999999999994</v>
      </c>
      <c r="G1166" s="193">
        <v>1.2</v>
      </c>
      <c r="H1166" s="193">
        <v>38</v>
      </c>
    </row>
    <row r="1167" spans="2:8" x14ac:dyDescent="0.25">
      <c r="B1167" s="271">
        <v>43878.916666666664</v>
      </c>
      <c r="C1167" s="244">
        <v>491.1</v>
      </c>
      <c r="D1167" s="244">
        <v>0</v>
      </c>
      <c r="E1167" s="244">
        <v>10.1</v>
      </c>
      <c r="F1167" s="244">
        <v>74.5</v>
      </c>
      <c r="G1167" s="193">
        <v>1.1000000000000001</v>
      </c>
      <c r="H1167" s="193">
        <v>276.39999999999998</v>
      </c>
    </row>
    <row r="1168" spans="2:8" x14ac:dyDescent="0.25">
      <c r="B1168" s="271">
        <v>43878.958333333336</v>
      </c>
      <c r="C1168" s="244">
        <v>491</v>
      </c>
      <c r="D1168" s="244">
        <v>0</v>
      </c>
      <c r="E1168" s="244">
        <v>9.6999999999999993</v>
      </c>
      <c r="F1168" s="244">
        <v>76.099999999999994</v>
      </c>
      <c r="G1168" s="193">
        <v>1</v>
      </c>
      <c r="H1168" s="193">
        <v>273.2</v>
      </c>
    </row>
    <row r="1169" spans="2:8" x14ac:dyDescent="0.25">
      <c r="B1169" s="271">
        <v>43879</v>
      </c>
      <c r="C1169" s="244">
        <v>490.6</v>
      </c>
      <c r="D1169" s="244">
        <v>0</v>
      </c>
      <c r="E1169" s="244">
        <v>9.3000000000000007</v>
      </c>
      <c r="F1169" s="244">
        <v>72</v>
      </c>
      <c r="G1169" s="193">
        <v>1.2</v>
      </c>
      <c r="H1169" s="193">
        <v>346.9</v>
      </c>
    </row>
    <row r="1170" spans="2:8" x14ac:dyDescent="0.25">
      <c r="B1170" s="271">
        <v>43879.041666666664</v>
      </c>
      <c r="C1170" s="244">
        <v>490.3</v>
      </c>
      <c r="D1170" s="244">
        <v>0</v>
      </c>
      <c r="E1170" s="244">
        <v>8.6</v>
      </c>
      <c r="F1170" s="244">
        <v>75.5</v>
      </c>
      <c r="G1170" s="193">
        <v>1.3</v>
      </c>
      <c r="H1170" s="193">
        <v>333.5</v>
      </c>
    </row>
    <row r="1171" spans="2:8" x14ac:dyDescent="0.25">
      <c r="B1171" s="271">
        <v>43879.083333333336</v>
      </c>
      <c r="C1171" s="244">
        <v>490.1</v>
      </c>
      <c r="D1171" s="244">
        <v>0</v>
      </c>
      <c r="E1171" s="244">
        <v>7.7</v>
      </c>
      <c r="F1171" s="244">
        <v>81.5</v>
      </c>
      <c r="G1171" s="193">
        <v>0.6</v>
      </c>
      <c r="H1171" s="193">
        <v>296.60000000000002</v>
      </c>
    </row>
    <row r="1172" spans="2:8" x14ac:dyDescent="0.25">
      <c r="B1172" s="271">
        <v>43879.125</v>
      </c>
      <c r="C1172" s="244">
        <v>489.9</v>
      </c>
      <c r="D1172" s="244">
        <v>0</v>
      </c>
      <c r="E1172" s="244">
        <v>7.3</v>
      </c>
      <c r="F1172" s="244">
        <v>81.5</v>
      </c>
      <c r="G1172" s="193">
        <v>1</v>
      </c>
      <c r="H1172" s="193">
        <v>326.89999999999998</v>
      </c>
    </row>
    <row r="1173" spans="2:8" x14ac:dyDescent="0.25">
      <c r="B1173" s="271">
        <v>43879.166666666664</v>
      </c>
      <c r="C1173" s="244">
        <v>490.1</v>
      </c>
      <c r="D1173" s="244">
        <v>0</v>
      </c>
      <c r="E1173" s="244">
        <v>6.8</v>
      </c>
      <c r="F1173" s="244">
        <v>85.1</v>
      </c>
      <c r="G1173" s="193">
        <v>0.9</v>
      </c>
      <c r="H1173" s="193">
        <v>280.3</v>
      </c>
    </row>
    <row r="1174" spans="2:8" x14ac:dyDescent="0.25">
      <c r="B1174" s="271">
        <v>43879.208333333336</v>
      </c>
      <c r="C1174" s="244">
        <v>490.6</v>
      </c>
      <c r="D1174" s="244">
        <v>0</v>
      </c>
      <c r="E1174" s="244">
        <v>6.2</v>
      </c>
      <c r="F1174" s="244">
        <v>88</v>
      </c>
      <c r="G1174" s="193">
        <v>1.1000000000000001</v>
      </c>
      <c r="H1174" s="193">
        <v>280</v>
      </c>
    </row>
    <row r="1175" spans="2:8" x14ac:dyDescent="0.25">
      <c r="B1175" s="271">
        <v>43879.25</v>
      </c>
      <c r="C1175" s="244">
        <v>491</v>
      </c>
      <c r="D1175" s="244">
        <v>0</v>
      </c>
      <c r="E1175" s="244">
        <v>6.8</v>
      </c>
      <c r="F1175" s="244">
        <v>85</v>
      </c>
      <c r="G1175" s="193">
        <v>0.7</v>
      </c>
      <c r="H1175" s="193">
        <v>277.89999999999998</v>
      </c>
    </row>
    <row r="1176" spans="2:8" x14ac:dyDescent="0.25">
      <c r="B1176" s="271">
        <v>43879.291666666664</v>
      </c>
      <c r="C1176" s="244">
        <v>491.4</v>
      </c>
      <c r="D1176" s="244">
        <v>0</v>
      </c>
      <c r="E1176" s="244">
        <v>8.1</v>
      </c>
      <c r="F1176" s="244">
        <v>79.2</v>
      </c>
      <c r="G1176" s="193">
        <v>0.9</v>
      </c>
      <c r="H1176" s="193">
        <v>271.5</v>
      </c>
    </row>
    <row r="1177" spans="2:8" x14ac:dyDescent="0.25">
      <c r="B1177" s="271">
        <v>43879.333333333336</v>
      </c>
      <c r="C1177" s="244">
        <v>491.6</v>
      </c>
      <c r="D1177" s="244">
        <v>0</v>
      </c>
      <c r="E1177" s="244">
        <v>10</v>
      </c>
      <c r="F1177" s="244">
        <v>70</v>
      </c>
      <c r="G1177" s="193">
        <v>0.4</v>
      </c>
      <c r="H1177" s="193">
        <v>265.3</v>
      </c>
    </row>
    <row r="1178" spans="2:8" x14ac:dyDescent="0.25">
      <c r="B1178" s="271">
        <v>43879.375</v>
      </c>
      <c r="C1178" s="244">
        <v>491.5</v>
      </c>
      <c r="D1178" s="244">
        <v>0</v>
      </c>
      <c r="E1178" s="244">
        <v>12.1</v>
      </c>
      <c r="F1178" s="244">
        <v>60.4</v>
      </c>
      <c r="G1178" s="193">
        <v>0.8</v>
      </c>
      <c r="H1178" s="193">
        <v>174.7</v>
      </c>
    </row>
    <row r="1179" spans="2:8" x14ac:dyDescent="0.25">
      <c r="B1179" s="271">
        <v>43879.416666666664</v>
      </c>
      <c r="C1179" s="244">
        <v>491.2</v>
      </c>
      <c r="D1179" s="244">
        <v>0</v>
      </c>
      <c r="E1179" s="244">
        <v>14.6</v>
      </c>
      <c r="F1179" s="244">
        <v>48.4</v>
      </c>
      <c r="G1179" s="193">
        <v>1.7</v>
      </c>
      <c r="H1179" s="193">
        <v>8.5</v>
      </c>
    </row>
    <row r="1180" spans="2:8" x14ac:dyDescent="0.25">
      <c r="B1180" s="271">
        <v>43879.458333333336</v>
      </c>
      <c r="C1180" s="244">
        <v>490.7</v>
      </c>
      <c r="D1180" s="244">
        <v>0</v>
      </c>
      <c r="E1180" s="244">
        <v>15.9</v>
      </c>
      <c r="F1180" s="244">
        <v>42.6</v>
      </c>
      <c r="G1180" s="193">
        <v>1.7</v>
      </c>
      <c r="H1180" s="193">
        <v>84.6</v>
      </c>
    </row>
    <row r="1181" spans="2:8" x14ac:dyDescent="0.25">
      <c r="B1181" s="271">
        <v>43879.5</v>
      </c>
      <c r="C1181" s="244" t="s">
        <v>262</v>
      </c>
      <c r="D1181" s="244" t="s">
        <v>262</v>
      </c>
      <c r="E1181" s="244" t="s">
        <v>262</v>
      </c>
      <c r="F1181" s="244" t="s">
        <v>262</v>
      </c>
      <c r="G1181" s="193" t="s">
        <v>262</v>
      </c>
      <c r="H1181" s="193" t="s">
        <v>262</v>
      </c>
    </row>
    <row r="1182" spans="2:8" x14ac:dyDescent="0.25">
      <c r="B1182" s="271">
        <v>43879.541666666664</v>
      </c>
      <c r="C1182" s="244" t="s">
        <v>262</v>
      </c>
      <c r="D1182" s="244" t="s">
        <v>262</v>
      </c>
      <c r="E1182" s="244" t="s">
        <v>262</v>
      </c>
      <c r="F1182" s="244" t="s">
        <v>262</v>
      </c>
      <c r="G1182" s="193" t="s">
        <v>262</v>
      </c>
      <c r="H1182" s="193" t="s">
        <v>262</v>
      </c>
    </row>
    <row r="1183" spans="2:8" x14ac:dyDescent="0.25">
      <c r="B1183" s="271">
        <v>43879.583333333336</v>
      </c>
      <c r="C1183" s="244" t="s">
        <v>262</v>
      </c>
      <c r="D1183" s="244" t="s">
        <v>262</v>
      </c>
      <c r="E1183" s="244" t="s">
        <v>262</v>
      </c>
      <c r="F1183" s="244" t="s">
        <v>262</v>
      </c>
      <c r="G1183" s="193" t="s">
        <v>262</v>
      </c>
      <c r="H1183" s="193" t="s">
        <v>262</v>
      </c>
    </row>
    <row r="1184" spans="2:8" x14ac:dyDescent="0.25">
      <c r="B1184" s="271">
        <v>43879.625</v>
      </c>
      <c r="C1184" s="244">
        <v>488.9</v>
      </c>
      <c r="D1184" s="244">
        <v>0</v>
      </c>
      <c r="E1184" s="244">
        <v>15.5</v>
      </c>
      <c r="F1184" s="244">
        <v>46.9</v>
      </c>
      <c r="G1184" s="193">
        <v>2.5</v>
      </c>
      <c r="H1184" s="193">
        <v>121.6</v>
      </c>
    </row>
    <row r="1185" spans="2:8" x14ac:dyDescent="0.25">
      <c r="B1185" s="271">
        <v>43879.666666666664</v>
      </c>
      <c r="C1185" s="244">
        <v>489.3</v>
      </c>
      <c r="D1185" s="244">
        <v>0</v>
      </c>
      <c r="E1185" s="244">
        <v>11.1</v>
      </c>
      <c r="F1185" s="244">
        <v>78.2</v>
      </c>
      <c r="G1185" s="193">
        <v>2.2000000000000002</v>
      </c>
      <c r="H1185" s="193">
        <v>190.1</v>
      </c>
    </row>
    <row r="1186" spans="2:8" x14ac:dyDescent="0.25">
      <c r="B1186" s="271">
        <v>43879.708333333336</v>
      </c>
      <c r="C1186" s="244">
        <v>489.8</v>
      </c>
      <c r="D1186" s="244">
        <v>0</v>
      </c>
      <c r="E1186" s="244">
        <v>10.5</v>
      </c>
      <c r="F1186" s="244">
        <v>81.400000000000006</v>
      </c>
      <c r="G1186" s="193">
        <v>0.8</v>
      </c>
      <c r="H1186" s="193">
        <v>174.1</v>
      </c>
    </row>
    <row r="1187" spans="2:8" x14ac:dyDescent="0.25">
      <c r="B1187" s="271">
        <v>43879.75</v>
      </c>
      <c r="C1187" s="244">
        <v>490.4</v>
      </c>
      <c r="D1187" s="244">
        <v>0</v>
      </c>
      <c r="E1187" s="244">
        <v>9.8000000000000007</v>
      </c>
      <c r="F1187" s="244">
        <v>79.2</v>
      </c>
      <c r="G1187" s="193">
        <v>1.5</v>
      </c>
      <c r="H1187" s="193">
        <v>299.39999999999998</v>
      </c>
    </row>
    <row r="1188" spans="2:8" x14ac:dyDescent="0.25">
      <c r="B1188" s="271">
        <v>43879.791666666664</v>
      </c>
      <c r="C1188" s="244">
        <v>490.9</v>
      </c>
      <c r="D1188" s="244">
        <v>0</v>
      </c>
      <c r="E1188" s="244">
        <v>8.9</v>
      </c>
      <c r="F1188" s="244">
        <v>86.3</v>
      </c>
      <c r="G1188" s="193">
        <v>2.6</v>
      </c>
      <c r="H1188" s="193">
        <v>269.8</v>
      </c>
    </row>
    <row r="1189" spans="2:8" x14ac:dyDescent="0.25">
      <c r="B1189" s="271">
        <v>43879.833333333336</v>
      </c>
      <c r="C1189" s="244">
        <v>491.3</v>
      </c>
      <c r="D1189" s="244">
        <v>0</v>
      </c>
      <c r="E1189" s="244">
        <v>8.6999999999999993</v>
      </c>
      <c r="F1189" s="244">
        <v>88</v>
      </c>
      <c r="G1189" s="193">
        <v>2.6</v>
      </c>
      <c r="H1189" s="193">
        <v>269.2</v>
      </c>
    </row>
    <row r="1190" spans="2:8" x14ac:dyDescent="0.25">
      <c r="B1190" s="271">
        <v>43879.875</v>
      </c>
      <c r="C1190" s="244">
        <v>491.8</v>
      </c>
      <c r="D1190" s="244">
        <v>0</v>
      </c>
      <c r="E1190" s="244">
        <v>8.3000000000000007</v>
      </c>
      <c r="F1190" s="244">
        <v>92</v>
      </c>
      <c r="G1190" s="193">
        <v>2.2000000000000002</v>
      </c>
      <c r="H1190" s="193">
        <v>272.5</v>
      </c>
    </row>
    <row r="1191" spans="2:8" x14ac:dyDescent="0.25">
      <c r="B1191" s="271">
        <v>43879.916666666664</v>
      </c>
      <c r="C1191" s="244">
        <v>492.1</v>
      </c>
      <c r="D1191" s="244">
        <v>0</v>
      </c>
      <c r="E1191" s="244">
        <v>8.1999999999999993</v>
      </c>
      <c r="F1191" s="244">
        <v>88.8</v>
      </c>
      <c r="G1191" s="193">
        <v>2</v>
      </c>
      <c r="H1191" s="193">
        <v>287.89999999999998</v>
      </c>
    </row>
    <row r="1192" spans="2:8" x14ac:dyDescent="0.25">
      <c r="B1192" s="271">
        <v>43879.958333333336</v>
      </c>
      <c r="C1192" s="244">
        <v>491.8</v>
      </c>
      <c r="D1192" s="244">
        <v>0</v>
      </c>
      <c r="E1192" s="244">
        <v>7.5</v>
      </c>
      <c r="F1192" s="244">
        <v>92</v>
      </c>
      <c r="G1192" s="193">
        <v>1.5</v>
      </c>
      <c r="H1192" s="193">
        <v>276.3</v>
      </c>
    </row>
    <row r="1193" spans="2:8" x14ac:dyDescent="0.25">
      <c r="B1193" s="271">
        <v>43880</v>
      </c>
      <c r="C1193" s="244">
        <v>491.4</v>
      </c>
      <c r="D1193" s="244">
        <v>0</v>
      </c>
      <c r="E1193" s="244">
        <v>7.5</v>
      </c>
      <c r="F1193" s="244">
        <v>89.9</v>
      </c>
      <c r="G1193" s="193">
        <v>1</v>
      </c>
      <c r="H1193" s="193">
        <v>269.2</v>
      </c>
    </row>
    <row r="1194" spans="2:8" x14ac:dyDescent="0.25">
      <c r="B1194" s="271">
        <v>43880.041666666664</v>
      </c>
      <c r="C1194" s="244">
        <v>491.1</v>
      </c>
      <c r="D1194" s="244">
        <v>0</v>
      </c>
      <c r="E1194" s="244">
        <v>7.5</v>
      </c>
      <c r="F1194" s="244">
        <v>89.1</v>
      </c>
      <c r="G1194" s="193">
        <v>0.9</v>
      </c>
      <c r="H1194" s="193">
        <v>265.2</v>
      </c>
    </row>
    <row r="1195" spans="2:8" x14ac:dyDescent="0.25">
      <c r="B1195" s="271">
        <v>43880.083333333336</v>
      </c>
      <c r="C1195" s="244">
        <v>490.6</v>
      </c>
      <c r="D1195" s="244">
        <v>0</v>
      </c>
      <c r="E1195" s="244">
        <v>7.4</v>
      </c>
      <c r="F1195" s="244">
        <v>89.4</v>
      </c>
      <c r="G1195" s="193">
        <v>0.7</v>
      </c>
      <c r="H1195" s="193">
        <v>265</v>
      </c>
    </row>
    <row r="1196" spans="2:8" x14ac:dyDescent="0.25">
      <c r="B1196" s="271">
        <v>43880.125</v>
      </c>
      <c r="C1196" s="244">
        <v>490.5</v>
      </c>
      <c r="D1196" s="244">
        <v>0</v>
      </c>
      <c r="E1196" s="244">
        <v>7.2</v>
      </c>
      <c r="F1196" s="244">
        <v>88</v>
      </c>
      <c r="G1196" s="193">
        <v>0.7</v>
      </c>
      <c r="H1196" s="193">
        <v>273.7</v>
      </c>
    </row>
    <row r="1197" spans="2:8" x14ac:dyDescent="0.25">
      <c r="B1197" s="271">
        <v>43880.166666666664</v>
      </c>
      <c r="C1197" s="244">
        <v>490.6</v>
      </c>
      <c r="D1197" s="244">
        <v>0</v>
      </c>
      <c r="E1197" s="244">
        <v>7.2</v>
      </c>
      <c r="F1197" s="244">
        <v>87.2</v>
      </c>
      <c r="G1197" s="193">
        <v>0.8</v>
      </c>
      <c r="H1197" s="193">
        <v>266.89999999999998</v>
      </c>
    </row>
    <row r="1198" spans="2:8" x14ac:dyDescent="0.25">
      <c r="B1198" s="271">
        <v>43880.208333333336</v>
      </c>
      <c r="C1198" s="244">
        <v>490.8</v>
      </c>
      <c r="D1198" s="244">
        <v>0</v>
      </c>
      <c r="E1198" s="244">
        <v>7.2</v>
      </c>
      <c r="F1198" s="244">
        <v>86.7</v>
      </c>
      <c r="G1198" s="193">
        <v>0.8</v>
      </c>
      <c r="H1198" s="193">
        <v>266.10000000000002</v>
      </c>
    </row>
    <row r="1199" spans="2:8" x14ac:dyDescent="0.25">
      <c r="B1199" s="271">
        <v>43880.25</v>
      </c>
      <c r="C1199" s="244">
        <v>491</v>
      </c>
      <c r="D1199" s="244">
        <v>0</v>
      </c>
      <c r="E1199" s="244">
        <v>7.4</v>
      </c>
      <c r="F1199" s="244">
        <v>85.8</v>
      </c>
      <c r="G1199" s="193">
        <v>0.6</v>
      </c>
      <c r="H1199" s="193">
        <v>268.7</v>
      </c>
    </row>
    <row r="1200" spans="2:8" x14ac:dyDescent="0.25">
      <c r="B1200" s="271">
        <v>43880.291666666664</v>
      </c>
      <c r="C1200" s="244">
        <v>491.4</v>
      </c>
      <c r="D1200" s="244">
        <v>0</v>
      </c>
      <c r="E1200" s="244">
        <v>8.1999999999999993</v>
      </c>
      <c r="F1200" s="244">
        <v>82.4</v>
      </c>
      <c r="G1200" s="193">
        <v>1.3</v>
      </c>
      <c r="H1200" s="193">
        <v>264.10000000000002</v>
      </c>
    </row>
    <row r="1201" spans="2:8" x14ac:dyDescent="0.25">
      <c r="B1201" s="271">
        <v>43880.333333333336</v>
      </c>
      <c r="C1201" s="244">
        <v>491.7</v>
      </c>
      <c r="D1201" s="244">
        <v>0</v>
      </c>
      <c r="E1201" s="244">
        <v>9.5</v>
      </c>
      <c r="F1201" s="244">
        <v>74.5</v>
      </c>
      <c r="G1201" s="193">
        <v>0.9</v>
      </c>
      <c r="H1201" s="193">
        <v>147.69999999999999</v>
      </c>
    </row>
    <row r="1202" spans="2:8" x14ac:dyDescent="0.25">
      <c r="B1202" s="271">
        <v>43880.375</v>
      </c>
      <c r="C1202" s="244">
        <v>491.6</v>
      </c>
      <c r="D1202" s="244">
        <v>0</v>
      </c>
      <c r="E1202" s="244">
        <v>10.7</v>
      </c>
      <c r="F1202" s="244">
        <v>67.599999999999994</v>
      </c>
      <c r="G1202" s="193">
        <v>0.7</v>
      </c>
      <c r="H1202" s="193">
        <v>127.4</v>
      </c>
    </row>
    <row r="1203" spans="2:8" x14ac:dyDescent="0.25">
      <c r="B1203" s="271">
        <v>43880.416666666664</v>
      </c>
      <c r="C1203" s="244">
        <v>491.3</v>
      </c>
      <c r="D1203" s="244">
        <v>0</v>
      </c>
      <c r="E1203" s="244">
        <v>13</v>
      </c>
      <c r="F1203" s="244">
        <v>58</v>
      </c>
      <c r="G1203" s="193">
        <v>0.5</v>
      </c>
      <c r="H1203" s="193">
        <v>245</v>
      </c>
    </row>
    <row r="1204" spans="2:8" x14ac:dyDescent="0.25">
      <c r="B1204" s="271">
        <v>43880.458333333336</v>
      </c>
      <c r="C1204" s="244">
        <v>490.8</v>
      </c>
      <c r="D1204" s="244">
        <v>0</v>
      </c>
      <c r="E1204" s="244">
        <v>15.4</v>
      </c>
      <c r="F1204" s="244">
        <v>50.7</v>
      </c>
      <c r="G1204" s="193">
        <v>1</v>
      </c>
      <c r="H1204" s="193">
        <v>189.8</v>
      </c>
    </row>
    <row r="1205" spans="2:8" x14ac:dyDescent="0.25">
      <c r="B1205" s="271">
        <v>43880.5</v>
      </c>
      <c r="C1205" s="244">
        <v>490.2</v>
      </c>
      <c r="D1205" s="244">
        <v>0</v>
      </c>
      <c r="E1205" s="244">
        <v>16.3</v>
      </c>
      <c r="F1205" s="244">
        <v>45.8</v>
      </c>
      <c r="G1205" s="193">
        <v>1.6</v>
      </c>
      <c r="H1205" s="193">
        <v>102.6</v>
      </c>
    </row>
    <row r="1206" spans="2:8" x14ac:dyDescent="0.25">
      <c r="B1206" s="271">
        <v>43880.541666666664</v>
      </c>
      <c r="C1206" s="244">
        <v>489.8</v>
      </c>
      <c r="D1206" s="244">
        <v>0</v>
      </c>
      <c r="E1206" s="244">
        <v>13.6</v>
      </c>
      <c r="F1206" s="244">
        <v>62</v>
      </c>
      <c r="G1206" s="193">
        <v>2.4</v>
      </c>
      <c r="H1206" s="193">
        <v>284.39999999999998</v>
      </c>
    </row>
    <row r="1207" spans="2:8" x14ac:dyDescent="0.25">
      <c r="B1207" s="271">
        <v>43880.583333333336</v>
      </c>
      <c r="C1207" s="244">
        <v>489.3</v>
      </c>
      <c r="D1207" s="244">
        <v>0</v>
      </c>
      <c r="E1207" s="244">
        <v>14.5</v>
      </c>
      <c r="F1207" s="244">
        <v>57.1</v>
      </c>
      <c r="G1207" s="193">
        <v>2</v>
      </c>
      <c r="H1207" s="193">
        <v>6.8</v>
      </c>
    </row>
    <row r="1208" spans="2:8" x14ac:dyDescent="0.25">
      <c r="B1208" s="271">
        <v>43880.625</v>
      </c>
      <c r="C1208" s="244">
        <v>488.8</v>
      </c>
      <c r="D1208" s="244">
        <v>0</v>
      </c>
      <c r="E1208" s="244">
        <v>14.3</v>
      </c>
      <c r="F1208" s="244">
        <v>59.2</v>
      </c>
      <c r="G1208" s="193">
        <v>2.1</v>
      </c>
      <c r="H1208" s="193">
        <v>283.5</v>
      </c>
    </row>
    <row r="1209" spans="2:8" x14ac:dyDescent="0.25">
      <c r="B1209" s="271">
        <v>43880.666666666664</v>
      </c>
      <c r="C1209" s="244">
        <v>488.3</v>
      </c>
      <c r="D1209" s="244">
        <v>0</v>
      </c>
      <c r="E1209" s="244">
        <v>15.5</v>
      </c>
      <c r="F1209" s="244">
        <v>52.6</v>
      </c>
      <c r="G1209" s="193">
        <v>2.1</v>
      </c>
      <c r="H1209" s="193">
        <v>330.8</v>
      </c>
    </row>
    <row r="1210" spans="2:8" x14ac:dyDescent="0.25">
      <c r="B1210" s="271">
        <v>43880.708333333336</v>
      </c>
      <c r="C1210" s="244">
        <v>489</v>
      </c>
      <c r="D1210" s="244">
        <v>0</v>
      </c>
      <c r="E1210" s="244">
        <v>13.1</v>
      </c>
      <c r="F1210" s="244">
        <v>53.9</v>
      </c>
      <c r="G1210" s="193">
        <v>1.8</v>
      </c>
      <c r="H1210" s="193">
        <v>298.5</v>
      </c>
    </row>
    <row r="1211" spans="2:8" x14ac:dyDescent="0.25">
      <c r="B1211" s="271">
        <v>43880.75</v>
      </c>
      <c r="C1211" s="244">
        <v>490.2</v>
      </c>
      <c r="D1211" s="244">
        <v>0</v>
      </c>
      <c r="E1211" s="244">
        <v>10.8</v>
      </c>
      <c r="F1211" s="244">
        <v>65</v>
      </c>
      <c r="G1211" s="193">
        <v>1.5</v>
      </c>
      <c r="H1211" s="193">
        <v>243.5</v>
      </c>
    </row>
    <row r="1212" spans="2:8" x14ac:dyDescent="0.25">
      <c r="B1212" s="271">
        <v>43880.791666666664</v>
      </c>
      <c r="C1212" s="244">
        <v>490.7</v>
      </c>
      <c r="D1212" s="244">
        <v>0</v>
      </c>
      <c r="E1212" s="244">
        <v>9.1999999999999993</v>
      </c>
      <c r="F1212" s="244">
        <v>76.400000000000006</v>
      </c>
      <c r="G1212" s="193">
        <v>0.9</v>
      </c>
      <c r="H1212" s="193">
        <v>225.3</v>
      </c>
    </row>
    <row r="1213" spans="2:8" x14ac:dyDescent="0.25">
      <c r="B1213" s="271">
        <v>43880.833333333336</v>
      </c>
      <c r="C1213" s="244">
        <v>491.2</v>
      </c>
      <c r="D1213" s="244">
        <v>0</v>
      </c>
      <c r="E1213" s="244">
        <v>8.5</v>
      </c>
      <c r="F1213" s="244">
        <v>86</v>
      </c>
      <c r="G1213" s="193">
        <v>1.4</v>
      </c>
      <c r="H1213" s="193">
        <v>267.7</v>
      </c>
    </row>
    <row r="1214" spans="2:8" x14ac:dyDescent="0.25">
      <c r="B1214" s="271">
        <v>43880.875</v>
      </c>
      <c r="C1214" s="244">
        <v>491.7</v>
      </c>
      <c r="D1214" s="244">
        <v>0</v>
      </c>
      <c r="E1214" s="244">
        <v>8.1999999999999993</v>
      </c>
      <c r="F1214" s="244">
        <v>85.1</v>
      </c>
      <c r="G1214" s="193">
        <v>1.6</v>
      </c>
      <c r="H1214" s="193">
        <v>270.89999999999998</v>
      </c>
    </row>
    <row r="1215" spans="2:8" x14ac:dyDescent="0.25">
      <c r="B1215" s="271">
        <v>43880.916666666664</v>
      </c>
      <c r="C1215" s="244">
        <v>491.9</v>
      </c>
      <c r="D1215" s="244">
        <v>0</v>
      </c>
      <c r="E1215" s="244">
        <v>8.1</v>
      </c>
      <c r="F1215" s="244">
        <v>83.8</v>
      </c>
      <c r="G1215" s="193">
        <v>0.7</v>
      </c>
      <c r="H1215" s="193">
        <v>212.8</v>
      </c>
    </row>
    <row r="1216" spans="2:8" x14ac:dyDescent="0.25">
      <c r="B1216" s="271">
        <v>43880.958333333336</v>
      </c>
      <c r="C1216" s="244">
        <v>491.8</v>
      </c>
      <c r="D1216" s="244">
        <v>0</v>
      </c>
      <c r="E1216" s="244">
        <v>8.1</v>
      </c>
      <c r="F1216" s="244">
        <v>79.5</v>
      </c>
      <c r="G1216" s="193">
        <v>1.5</v>
      </c>
      <c r="H1216" s="193">
        <v>304.2</v>
      </c>
    </row>
    <row r="1217" spans="2:8" x14ac:dyDescent="0.25">
      <c r="B1217" s="271">
        <v>43881</v>
      </c>
      <c r="C1217" s="244">
        <v>491.5</v>
      </c>
      <c r="D1217" s="244">
        <v>0</v>
      </c>
      <c r="E1217" s="244">
        <v>7.8</v>
      </c>
      <c r="F1217" s="244">
        <v>79.3</v>
      </c>
      <c r="G1217" s="193">
        <v>1.1000000000000001</v>
      </c>
      <c r="H1217" s="193">
        <v>268.39999999999998</v>
      </c>
    </row>
    <row r="1218" spans="2:8" x14ac:dyDescent="0.25">
      <c r="B1218" s="271">
        <v>43881.041666666664</v>
      </c>
      <c r="C1218" s="244">
        <v>491.2</v>
      </c>
      <c r="D1218" s="244">
        <v>0</v>
      </c>
      <c r="E1218" s="244">
        <v>7.7</v>
      </c>
      <c r="F1218" s="244">
        <v>81.599999999999994</v>
      </c>
      <c r="G1218" s="193">
        <v>0.3</v>
      </c>
      <c r="H1218" s="193">
        <v>235.5</v>
      </c>
    </row>
    <row r="1219" spans="2:8" x14ac:dyDescent="0.25">
      <c r="B1219" s="271">
        <v>43881.083333333336</v>
      </c>
      <c r="C1219" s="244">
        <v>490.6</v>
      </c>
      <c r="D1219" s="244">
        <v>0</v>
      </c>
      <c r="E1219" s="244">
        <v>7.8</v>
      </c>
      <c r="F1219" s="244">
        <v>81.099999999999994</v>
      </c>
      <c r="G1219" s="193">
        <v>0.3</v>
      </c>
      <c r="H1219" s="193">
        <v>280.89999999999998</v>
      </c>
    </row>
    <row r="1220" spans="2:8" x14ac:dyDescent="0.25">
      <c r="B1220" s="271">
        <v>43881.125</v>
      </c>
      <c r="C1220" s="244">
        <v>490.3</v>
      </c>
      <c r="D1220" s="244">
        <v>0</v>
      </c>
      <c r="E1220" s="244">
        <v>7.7</v>
      </c>
      <c r="F1220" s="244">
        <v>83.8</v>
      </c>
      <c r="G1220" s="193">
        <v>0.3</v>
      </c>
      <c r="H1220" s="193">
        <v>193.8</v>
      </c>
    </row>
    <row r="1221" spans="2:8" x14ac:dyDescent="0.25">
      <c r="B1221" s="271">
        <v>43881.166666666664</v>
      </c>
      <c r="C1221" s="244">
        <v>490.3</v>
      </c>
      <c r="D1221" s="244">
        <v>0</v>
      </c>
      <c r="E1221" s="244">
        <v>7.4</v>
      </c>
      <c r="F1221" s="244">
        <v>84.9</v>
      </c>
      <c r="G1221" s="193">
        <v>0.3</v>
      </c>
      <c r="H1221" s="193">
        <v>223.6</v>
      </c>
    </row>
    <row r="1222" spans="2:8" x14ac:dyDescent="0.25">
      <c r="B1222" s="271">
        <v>43881.208333333336</v>
      </c>
      <c r="C1222" s="244">
        <v>490.5</v>
      </c>
      <c r="D1222" s="244">
        <v>0</v>
      </c>
      <c r="E1222" s="244">
        <v>7.5</v>
      </c>
      <c r="F1222" s="244">
        <v>84.3</v>
      </c>
      <c r="G1222" s="193">
        <v>0.2</v>
      </c>
      <c r="H1222" s="193">
        <v>240.8</v>
      </c>
    </row>
    <row r="1223" spans="2:8" x14ac:dyDescent="0.25">
      <c r="B1223" s="271">
        <v>43881.25</v>
      </c>
      <c r="C1223" s="244">
        <v>490.6</v>
      </c>
      <c r="D1223" s="244">
        <v>0</v>
      </c>
      <c r="E1223" s="244">
        <v>7.5</v>
      </c>
      <c r="F1223" s="244">
        <v>85.5</v>
      </c>
      <c r="G1223" s="193">
        <v>0.3</v>
      </c>
      <c r="H1223" s="193">
        <v>270.5</v>
      </c>
    </row>
    <row r="1224" spans="2:8" x14ac:dyDescent="0.25">
      <c r="B1224" s="271">
        <v>43881.291666666664</v>
      </c>
      <c r="C1224" s="244">
        <v>490.9</v>
      </c>
      <c r="D1224" s="244">
        <v>0</v>
      </c>
      <c r="E1224" s="244">
        <v>8.6</v>
      </c>
      <c r="F1224" s="244">
        <v>81.2</v>
      </c>
      <c r="G1224" s="193">
        <v>0.4</v>
      </c>
      <c r="H1224" s="193">
        <v>169.8</v>
      </c>
    </row>
    <row r="1225" spans="2:8" x14ac:dyDescent="0.25">
      <c r="B1225" s="271">
        <v>43881.333333333336</v>
      </c>
      <c r="C1225" s="244">
        <v>491</v>
      </c>
      <c r="D1225" s="244">
        <v>0</v>
      </c>
      <c r="E1225" s="244">
        <v>10.7</v>
      </c>
      <c r="F1225" s="244">
        <v>68.599999999999994</v>
      </c>
      <c r="G1225" s="193">
        <v>1</v>
      </c>
      <c r="H1225" s="193">
        <v>137.69999999999999</v>
      </c>
    </row>
    <row r="1226" spans="2:8" x14ac:dyDescent="0.25">
      <c r="B1226" s="271">
        <v>43881.375</v>
      </c>
      <c r="C1226" s="244">
        <v>490.9</v>
      </c>
      <c r="D1226" s="244">
        <v>0</v>
      </c>
      <c r="E1226" s="244">
        <v>12.5</v>
      </c>
      <c r="F1226" s="244">
        <v>59.9</v>
      </c>
      <c r="G1226" s="193">
        <v>1.2</v>
      </c>
      <c r="H1226" s="193">
        <v>145.19999999999999</v>
      </c>
    </row>
    <row r="1227" spans="2:8" x14ac:dyDescent="0.25">
      <c r="B1227" s="271">
        <v>43881.416666666664</v>
      </c>
      <c r="C1227" s="244">
        <v>490.7</v>
      </c>
      <c r="D1227" s="244">
        <v>0</v>
      </c>
      <c r="E1227" s="244">
        <v>14.6</v>
      </c>
      <c r="F1227" s="244">
        <v>48.6</v>
      </c>
      <c r="G1227" s="193">
        <v>1.2</v>
      </c>
      <c r="H1227" s="193">
        <v>156.6</v>
      </c>
    </row>
    <row r="1228" spans="2:8" x14ac:dyDescent="0.25">
      <c r="B1228" s="271">
        <v>43881.458333333336</v>
      </c>
      <c r="C1228" s="244">
        <v>490.3</v>
      </c>
      <c r="D1228" s="244">
        <v>0</v>
      </c>
      <c r="E1228" s="244">
        <v>16.100000000000001</v>
      </c>
      <c r="F1228" s="244">
        <v>37.6</v>
      </c>
      <c r="G1228" s="193">
        <v>0.9</v>
      </c>
      <c r="H1228" s="193">
        <v>94.2</v>
      </c>
    </row>
    <row r="1229" spans="2:8" x14ac:dyDescent="0.25">
      <c r="B1229" s="271">
        <v>43881.5</v>
      </c>
      <c r="C1229" s="244" t="s">
        <v>262</v>
      </c>
      <c r="D1229" s="244" t="s">
        <v>262</v>
      </c>
      <c r="E1229" s="244" t="s">
        <v>262</v>
      </c>
      <c r="F1229" s="244" t="s">
        <v>262</v>
      </c>
      <c r="G1229" s="193" t="s">
        <v>262</v>
      </c>
      <c r="H1229" s="193" t="s">
        <v>262</v>
      </c>
    </row>
    <row r="1230" spans="2:8" x14ac:dyDescent="0.25">
      <c r="B1230" s="271">
        <v>43881.541666666664</v>
      </c>
      <c r="C1230" s="244">
        <v>488.7</v>
      </c>
      <c r="D1230" s="244">
        <v>0</v>
      </c>
      <c r="E1230" s="244">
        <v>19.5</v>
      </c>
      <c r="F1230" s="244">
        <v>26.6</v>
      </c>
      <c r="G1230" s="193">
        <v>1.1000000000000001</v>
      </c>
      <c r="H1230" s="193">
        <v>93.1</v>
      </c>
    </row>
    <row r="1231" spans="2:8" x14ac:dyDescent="0.25">
      <c r="B1231" s="271">
        <v>43881.583333333336</v>
      </c>
      <c r="C1231" s="244">
        <v>488.1</v>
      </c>
      <c r="D1231" s="244">
        <v>0</v>
      </c>
      <c r="E1231" s="244">
        <v>18.7</v>
      </c>
      <c r="F1231" s="244">
        <v>34.6</v>
      </c>
      <c r="G1231" s="193">
        <v>2.1</v>
      </c>
      <c r="H1231" s="193">
        <v>27.8</v>
      </c>
    </row>
    <row r="1232" spans="2:8" x14ac:dyDescent="0.25">
      <c r="B1232" s="271">
        <v>43881.625</v>
      </c>
      <c r="C1232" s="244">
        <v>488.6</v>
      </c>
      <c r="D1232" s="244">
        <v>0</v>
      </c>
      <c r="E1232" s="244">
        <v>12.8</v>
      </c>
      <c r="F1232" s="244">
        <v>49.4</v>
      </c>
      <c r="G1232" s="193">
        <v>2.4</v>
      </c>
      <c r="H1232" s="193">
        <v>48.3</v>
      </c>
    </row>
    <row r="1233" spans="2:8" x14ac:dyDescent="0.25">
      <c r="B1233" s="271">
        <v>43881.666666666664</v>
      </c>
      <c r="C1233" s="244">
        <v>488.8</v>
      </c>
      <c r="D1233" s="244">
        <v>0</v>
      </c>
      <c r="E1233" s="244">
        <v>13</v>
      </c>
      <c r="F1233" s="244">
        <v>47.5</v>
      </c>
      <c r="G1233" s="193">
        <v>1.8</v>
      </c>
      <c r="H1233" s="193">
        <v>68.2</v>
      </c>
    </row>
    <row r="1234" spans="2:8" x14ac:dyDescent="0.25">
      <c r="B1234" s="271">
        <v>43881.708333333336</v>
      </c>
      <c r="C1234" s="244">
        <v>488.8</v>
      </c>
      <c r="D1234" s="244">
        <v>0</v>
      </c>
      <c r="E1234" s="244">
        <v>12.8</v>
      </c>
      <c r="F1234" s="244">
        <v>50.1</v>
      </c>
      <c r="G1234" s="193">
        <v>2</v>
      </c>
      <c r="H1234" s="193">
        <v>47.2</v>
      </c>
    </row>
    <row r="1235" spans="2:8" x14ac:dyDescent="0.25">
      <c r="B1235" s="271">
        <v>43881.75</v>
      </c>
      <c r="C1235" s="244">
        <v>489.4</v>
      </c>
      <c r="D1235" s="244">
        <v>0</v>
      </c>
      <c r="E1235" s="244">
        <v>12.5</v>
      </c>
      <c r="F1235" s="244">
        <v>54</v>
      </c>
      <c r="G1235" s="193">
        <v>1.7</v>
      </c>
      <c r="H1235" s="193">
        <v>43.3</v>
      </c>
    </row>
    <row r="1236" spans="2:8" x14ac:dyDescent="0.25">
      <c r="B1236" s="271">
        <v>43881.791666666664</v>
      </c>
      <c r="C1236" s="244">
        <v>489.7</v>
      </c>
      <c r="D1236" s="244">
        <v>0</v>
      </c>
      <c r="E1236" s="244">
        <v>11.8</v>
      </c>
      <c r="F1236" s="244">
        <v>51.9</v>
      </c>
      <c r="G1236" s="193">
        <v>0.8</v>
      </c>
      <c r="H1236" s="193">
        <v>175.2</v>
      </c>
    </row>
    <row r="1237" spans="2:8" x14ac:dyDescent="0.25">
      <c r="B1237" s="271">
        <v>43881.833333333336</v>
      </c>
      <c r="C1237" s="244">
        <v>490.1</v>
      </c>
      <c r="D1237" s="244">
        <v>0</v>
      </c>
      <c r="E1237" s="244">
        <v>11</v>
      </c>
      <c r="F1237" s="244">
        <v>65.8</v>
      </c>
      <c r="G1237" s="193">
        <v>0.9</v>
      </c>
      <c r="H1237" s="193">
        <v>280.60000000000002</v>
      </c>
    </row>
    <row r="1238" spans="2:8" x14ac:dyDescent="0.25">
      <c r="B1238" s="271">
        <v>43881.875</v>
      </c>
      <c r="C1238" s="244">
        <v>490.5</v>
      </c>
      <c r="D1238" s="244">
        <v>0</v>
      </c>
      <c r="E1238" s="244">
        <v>10.199999999999999</v>
      </c>
      <c r="F1238" s="244">
        <v>72.7</v>
      </c>
      <c r="G1238" s="193">
        <v>0.6</v>
      </c>
      <c r="H1238" s="193">
        <v>282.39999999999998</v>
      </c>
    </row>
    <row r="1239" spans="2:8" x14ac:dyDescent="0.25">
      <c r="B1239" s="271">
        <v>43881.916666666664</v>
      </c>
      <c r="C1239" s="244">
        <v>491</v>
      </c>
      <c r="D1239" s="244">
        <v>0</v>
      </c>
      <c r="E1239" s="244">
        <v>10</v>
      </c>
      <c r="F1239" s="244">
        <v>74.099999999999994</v>
      </c>
      <c r="G1239" s="193">
        <v>1</v>
      </c>
      <c r="H1239" s="193">
        <v>277.2</v>
      </c>
    </row>
    <row r="1240" spans="2:8" x14ac:dyDescent="0.25">
      <c r="B1240" s="271">
        <v>43881.958333333336</v>
      </c>
      <c r="C1240" s="244">
        <v>490.8</v>
      </c>
      <c r="D1240" s="244">
        <v>0</v>
      </c>
      <c r="E1240" s="244">
        <v>9.1999999999999993</v>
      </c>
      <c r="F1240" s="244">
        <v>77.599999999999994</v>
      </c>
      <c r="G1240" s="193">
        <v>0.7</v>
      </c>
      <c r="H1240" s="193">
        <v>273.8</v>
      </c>
    </row>
    <row r="1241" spans="2:8" x14ac:dyDescent="0.25">
      <c r="B1241" s="271">
        <v>43882</v>
      </c>
      <c r="C1241" s="244">
        <v>490.7</v>
      </c>
      <c r="D1241" s="244">
        <v>0</v>
      </c>
      <c r="E1241" s="244">
        <v>8.6</v>
      </c>
      <c r="F1241" s="244">
        <v>81.8</v>
      </c>
      <c r="G1241" s="193">
        <v>0.6</v>
      </c>
      <c r="H1241" s="193">
        <v>265.5</v>
      </c>
    </row>
    <row r="1242" spans="2:8" x14ac:dyDescent="0.25">
      <c r="B1242" s="271">
        <v>43882.041666666664</v>
      </c>
      <c r="C1242" s="244">
        <v>490.5</v>
      </c>
      <c r="D1242" s="244">
        <v>0</v>
      </c>
      <c r="E1242" s="244">
        <v>8.1</v>
      </c>
      <c r="F1242" s="244">
        <v>81.5</v>
      </c>
      <c r="G1242" s="193">
        <v>0.7</v>
      </c>
      <c r="H1242" s="193">
        <v>305.60000000000002</v>
      </c>
    </row>
    <row r="1243" spans="2:8" x14ac:dyDescent="0.25">
      <c r="B1243" s="271">
        <v>43882.083333333336</v>
      </c>
      <c r="C1243" s="244">
        <v>490.1</v>
      </c>
      <c r="D1243" s="244">
        <v>0</v>
      </c>
      <c r="E1243" s="244">
        <v>7.6</v>
      </c>
      <c r="F1243" s="244">
        <v>82.4</v>
      </c>
      <c r="G1243" s="193">
        <v>0.8</v>
      </c>
      <c r="H1243" s="193">
        <v>280.89999999999998</v>
      </c>
    </row>
    <row r="1244" spans="2:8" x14ac:dyDescent="0.25">
      <c r="B1244" s="271">
        <v>43882.125</v>
      </c>
      <c r="C1244" s="244">
        <v>489.9</v>
      </c>
      <c r="D1244" s="244">
        <v>0</v>
      </c>
      <c r="E1244" s="244">
        <v>7.3</v>
      </c>
      <c r="F1244" s="244">
        <v>85.1</v>
      </c>
      <c r="G1244" s="193">
        <v>0.6</v>
      </c>
      <c r="H1244" s="193">
        <v>294</v>
      </c>
    </row>
    <row r="1245" spans="2:8" x14ac:dyDescent="0.25">
      <c r="B1245" s="271">
        <v>43882.166666666664</v>
      </c>
      <c r="C1245" s="244">
        <v>490.2</v>
      </c>
      <c r="D1245" s="244">
        <v>0</v>
      </c>
      <c r="E1245" s="244">
        <v>7</v>
      </c>
      <c r="F1245" s="244">
        <v>87.4</v>
      </c>
      <c r="G1245" s="193">
        <v>0.9</v>
      </c>
      <c r="H1245" s="193">
        <v>276.10000000000002</v>
      </c>
    </row>
    <row r="1246" spans="2:8" x14ac:dyDescent="0.25">
      <c r="B1246" s="271">
        <v>43882.208333333336</v>
      </c>
      <c r="C1246" s="244">
        <v>490.2</v>
      </c>
      <c r="D1246" s="244">
        <v>0</v>
      </c>
      <c r="E1246" s="244">
        <v>6.5</v>
      </c>
      <c r="F1246" s="244">
        <v>87.4</v>
      </c>
      <c r="G1246" s="193">
        <v>0.8</v>
      </c>
      <c r="H1246" s="193">
        <v>270.89999999999998</v>
      </c>
    </row>
    <row r="1247" spans="2:8" x14ac:dyDescent="0.25">
      <c r="B1247" s="271">
        <v>43882.25</v>
      </c>
      <c r="C1247" s="244">
        <v>490.5</v>
      </c>
      <c r="D1247" s="244">
        <v>0</v>
      </c>
      <c r="E1247" s="244">
        <v>6.4</v>
      </c>
      <c r="F1247" s="244">
        <v>88.1</v>
      </c>
      <c r="G1247" s="193">
        <v>0.5</v>
      </c>
      <c r="H1247" s="193">
        <v>277.10000000000002</v>
      </c>
    </row>
    <row r="1248" spans="2:8" x14ac:dyDescent="0.25">
      <c r="B1248" s="271">
        <v>43882.291666666664</v>
      </c>
      <c r="C1248" s="244">
        <v>491.1</v>
      </c>
      <c r="D1248" s="244">
        <v>0</v>
      </c>
      <c r="E1248" s="244">
        <v>7.4</v>
      </c>
      <c r="F1248" s="244">
        <v>84</v>
      </c>
      <c r="G1248" s="193">
        <v>0.8</v>
      </c>
      <c r="H1248" s="193">
        <v>122.7</v>
      </c>
    </row>
    <row r="1249" spans="2:8" x14ac:dyDescent="0.25">
      <c r="B1249" s="271">
        <v>43882.333333333336</v>
      </c>
      <c r="C1249" s="244">
        <v>491.1</v>
      </c>
      <c r="D1249" s="244">
        <v>0</v>
      </c>
      <c r="E1249" s="244">
        <v>10.1</v>
      </c>
      <c r="F1249" s="244">
        <v>66.900000000000006</v>
      </c>
      <c r="G1249" s="193">
        <v>0.8</v>
      </c>
      <c r="H1249" s="193">
        <v>123.4</v>
      </c>
    </row>
    <row r="1250" spans="2:8" x14ac:dyDescent="0.25">
      <c r="B1250" s="271">
        <v>43882.375</v>
      </c>
      <c r="C1250" s="244">
        <v>491.1</v>
      </c>
      <c r="D1250" s="244">
        <v>0</v>
      </c>
      <c r="E1250" s="244">
        <v>12.4</v>
      </c>
      <c r="F1250" s="244">
        <v>49.2</v>
      </c>
      <c r="G1250" s="193">
        <v>1.3</v>
      </c>
      <c r="H1250" s="193">
        <v>147.6</v>
      </c>
    </row>
    <row r="1251" spans="2:8" x14ac:dyDescent="0.25">
      <c r="B1251" s="271">
        <v>43882.416666666664</v>
      </c>
      <c r="C1251" s="244">
        <v>490.9</v>
      </c>
      <c r="D1251" s="244">
        <v>0</v>
      </c>
      <c r="E1251" s="244">
        <v>14.3</v>
      </c>
      <c r="F1251" s="244">
        <v>35.200000000000003</v>
      </c>
      <c r="G1251" s="193">
        <v>1.7</v>
      </c>
      <c r="H1251" s="193">
        <v>139.19999999999999</v>
      </c>
    </row>
    <row r="1252" spans="2:8" x14ac:dyDescent="0.25">
      <c r="B1252" s="271">
        <v>43882.458333333336</v>
      </c>
      <c r="C1252" s="244">
        <v>490.6</v>
      </c>
      <c r="D1252" s="244">
        <v>0</v>
      </c>
      <c r="E1252" s="244">
        <v>15.7</v>
      </c>
      <c r="F1252" s="244">
        <v>35.799999999999997</v>
      </c>
      <c r="G1252" s="193">
        <v>1.6</v>
      </c>
      <c r="H1252" s="193">
        <v>128.4</v>
      </c>
    </row>
    <row r="1253" spans="2:8" x14ac:dyDescent="0.25">
      <c r="B1253" s="271">
        <v>43882.5</v>
      </c>
      <c r="C1253" s="244">
        <v>490</v>
      </c>
      <c r="D1253" s="244">
        <v>0</v>
      </c>
      <c r="E1253" s="244">
        <v>18.100000000000001</v>
      </c>
      <c r="F1253" s="244">
        <v>32.200000000000003</v>
      </c>
      <c r="G1253" s="193">
        <v>1.2</v>
      </c>
      <c r="H1253" s="193">
        <v>179.7</v>
      </c>
    </row>
    <row r="1254" spans="2:8" x14ac:dyDescent="0.25">
      <c r="B1254" s="271">
        <v>43882.541666666664</v>
      </c>
      <c r="C1254" s="244">
        <v>489.2</v>
      </c>
      <c r="D1254" s="244">
        <v>0</v>
      </c>
      <c r="E1254" s="244">
        <v>18.7</v>
      </c>
      <c r="F1254" s="244">
        <v>29.3</v>
      </c>
      <c r="G1254" s="193">
        <v>1.3</v>
      </c>
      <c r="H1254" s="193">
        <v>105.5</v>
      </c>
    </row>
    <row r="1255" spans="2:8" x14ac:dyDescent="0.25">
      <c r="B1255" s="271">
        <v>43882.583333333336</v>
      </c>
      <c r="C1255" s="244">
        <v>488.5</v>
      </c>
      <c r="D1255" s="244">
        <v>0</v>
      </c>
      <c r="E1255" s="244">
        <v>18.399999999999999</v>
      </c>
      <c r="F1255" s="244">
        <v>31.6</v>
      </c>
      <c r="G1255" s="193">
        <v>2.1</v>
      </c>
      <c r="H1255" s="193">
        <v>116.9</v>
      </c>
    </row>
    <row r="1256" spans="2:8" x14ac:dyDescent="0.25">
      <c r="B1256" s="271">
        <v>43882.625</v>
      </c>
      <c r="C1256" s="244">
        <v>488.8</v>
      </c>
      <c r="D1256" s="244">
        <v>0</v>
      </c>
      <c r="E1256" s="244">
        <v>15.3</v>
      </c>
      <c r="F1256" s="244">
        <v>46.9</v>
      </c>
      <c r="G1256" s="193">
        <v>2.2999999999999998</v>
      </c>
      <c r="H1256" s="193">
        <v>46.2</v>
      </c>
    </row>
    <row r="1257" spans="2:8" x14ac:dyDescent="0.25">
      <c r="B1257" s="271">
        <v>43882.666666666664</v>
      </c>
      <c r="C1257" s="244">
        <v>489.3</v>
      </c>
      <c r="D1257" s="244">
        <v>0</v>
      </c>
      <c r="E1257" s="244">
        <v>11</v>
      </c>
      <c r="F1257" s="244">
        <v>62.8</v>
      </c>
      <c r="G1257" s="193">
        <v>2.2999999999999998</v>
      </c>
      <c r="H1257" s="193">
        <v>296.8</v>
      </c>
    </row>
    <row r="1258" spans="2:8" x14ac:dyDescent="0.25">
      <c r="B1258" s="271">
        <v>43882.708333333336</v>
      </c>
      <c r="C1258" s="244">
        <v>489.7</v>
      </c>
      <c r="D1258" s="244">
        <v>0</v>
      </c>
      <c r="E1258" s="244">
        <v>10.4</v>
      </c>
      <c r="F1258" s="244">
        <v>66.900000000000006</v>
      </c>
      <c r="G1258" s="193">
        <v>1.2</v>
      </c>
      <c r="H1258" s="193">
        <v>269.10000000000002</v>
      </c>
    </row>
    <row r="1259" spans="2:8" x14ac:dyDescent="0.25">
      <c r="B1259" s="271">
        <v>43882.75</v>
      </c>
      <c r="C1259" s="244">
        <v>489.9</v>
      </c>
      <c r="D1259" s="244">
        <v>0</v>
      </c>
      <c r="E1259" s="244">
        <v>10.9</v>
      </c>
      <c r="F1259" s="244">
        <v>65.8</v>
      </c>
      <c r="G1259" s="193">
        <v>1.1000000000000001</v>
      </c>
      <c r="H1259" s="193">
        <v>267.89999999999998</v>
      </c>
    </row>
    <row r="1260" spans="2:8" x14ac:dyDescent="0.25">
      <c r="B1260" s="271">
        <v>43882.791666666664</v>
      </c>
      <c r="C1260" s="244">
        <v>490.2</v>
      </c>
      <c r="D1260" s="244">
        <v>0</v>
      </c>
      <c r="E1260" s="244">
        <v>10.5</v>
      </c>
      <c r="F1260" s="244">
        <v>68.5</v>
      </c>
      <c r="G1260" s="193">
        <v>1.6</v>
      </c>
      <c r="H1260" s="193">
        <v>272.89999999999998</v>
      </c>
    </row>
    <row r="1261" spans="2:8" x14ac:dyDescent="0.25">
      <c r="B1261" s="271">
        <v>43882.833333333336</v>
      </c>
      <c r="C1261" s="244">
        <v>490.6</v>
      </c>
      <c r="D1261" s="244">
        <v>0</v>
      </c>
      <c r="E1261" s="244">
        <v>10</v>
      </c>
      <c r="F1261" s="244">
        <v>70.900000000000006</v>
      </c>
      <c r="G1261" s="193">
        <v>1.7</v>
      </c>
      <c r="H1261" s="193">
        <v>271.39999999999998</v>
      </c>
    </row>
    <row r="1262" spans="2:8" x14ac:dyDescent="0.25">
      <c r="B1262" s="271">
        <v>43882.875</v>
      </c>
      <c r="C1262" s="244">
        <v>491</v>
      </c>
      <c r="D1262" s="244">
        <v>0</v>
      </c>
      <c r="E1262" s="244">
        <v>9.9</v>
      </c>
      <c r="F1262" s="244">
        <v>71.3</v>
      </c>
      <c r="G1262" s="193">
        <v>1.2</v>
      </c>
      <c r="H1262" s="193">
        <v>266</v>
      </c>
    </row>
    <row r="1263" spans="2:8" x14ac:dyDescent="0.25">
      <c r="B1263" s="271">
        <v>43882.916666666664</v>
      </c>
      <c r="C1263" s="244">
        <v>491.2</v>
      </c>
      <c r="D1263" s="244">
        <v>0</v>
      </c>
      <c r="E1263" s="244">
        <v>10.199999999999999</v>
      </c>
      <c r="F1263" s="244">
        <v>69.900000000000006</v>
      </c>
      <c r="G1263" s="193">
        <v>0.9</v>
      </c>
      <c r="H1263" s="193">
        <v>274.89999999999998</v>
      </c>
    </row>
    <row r="1264" spans="2:8" x14ac:dyDescent="0.25">
      <c r="B1264" s="271">
        <v>43882.958333333336</v>
      </c>
      <c r="C1264" s="244">
        <v>491.2</v>
      </c>
      <c r="D1264" s="244">
        <v>0</v>
      </c>
      <c r="E1264" s="244">
        <v>10</v>
      </c>
      <c r="F1264" s="244">
        <v>71.900000000000006</v>
      </c>
      <c r="G1264" s="193">
        <v>0.8</v>
      </c>
      <c r="H1264" s="193">
        <v>264</v>
      </c>
    </row>
    <row r="1265" spans="2:8" x14ac:dyDescent="0.25">
      <c r="B1265" s="271">
        <v>43883</v>
      </c>
      <c r="C1265" s="244">
        <v>491</v>
      </c>
      <c r="D1265" s="244">
        <v>0</v>
      </c>
      <c r="E1265" s="244">
        <v>9.8000000000000007</v>
      </c>
      <c r="F1265" s="244">
        <v>73.400000000000006</v>
      </c>
      <c r="G1265" s="193">
        <v>0.9</v>
      </c>
      <c r="H1265" s="193">
        <v>274.2</v>
      </c>
    </row>
    <row r="1266" spans="2:8" x14ac:dyDescent="0.25">
      <c r="B1266" s="271">
        <v>43883.041666666664</v>
      </c>
      <c r="C1266" s="244">
        <v>490.7</v>
      </c>
      <c r="D1266" s="244">
        <v>0</v>
      </c>
      <c r="E1266" s="244">
        <v>9.6999999999999993</v>
      </c>
      <c r="F1266" s="244">
        <v>73.599999999999994</v>
      </c>
      <c r="G1266" s="193">
        <v>0.7</v>
      </c>
      <c r="H1266" s="193">
        <v>318</v>
      </c>
    </row>
    <row r="1267" spans="2:8" x14ac:dyDescent="0.25">
      <c r="B1267" s="271">
        <v>43883.083333333336</v>
      </c>
      <c r="C1267" s="244">
        <v>490.3</v>
      </c>
      <c r="D1267" s="244">
        <v>0</v>
      </c>
      <c r="E1267" s="244">
        <v>9.1999999999999993</v>
      </c>
      <c r="F1267" s="244">
        <v>78.900000000000006</v>
      </c>
      <c r="G1267" s="193">
        <v>0.7</v>
      </c>
      <c r="H1267" s="193">
        <v>271.7</v>
      </c>
    </row>
    <row r="1268" spans="2:8" x14ac:dyDescent="0.25">
      <c r="B1268" s="271">
        <v>43883.125</v>
      </c>
      <c r="C1268" s="244">
        <v>490</v>
      </c>
      <c r="D1268" s="244">
        <v>0</v>
      </c>
      <c r="E1268" s="244">
        <v>9</v>
      </c>
      <c r="F1268" s="244">
        <v>80.5</v>
      </c>
      <c r="G1268" s="193">
        <v>0.7</v>
      </c>
      <c r="H1268" s="193">
        <v>278.5</v>
      </c>
    </row>
    <row r="1269" spans="2:8" x14ac:dyDescent="0.25">
      <c r="B1269" s="271">
        <v>43883.166666666664</v>
      </c>
      <c r="C1269" s="244">
        <v>490.2</v>
      </c>
      <c r="D1269" s="244">
        <v>0</v>
      </c>
      <c r="E1269" s="244">
        <v>9</v>
      </c>
      <c r="F1269" s="244">
        <v>81.900000000000006</v>
      </c>
      <c r="G1269" s="193">
        <v>0.9</v>
      </c>
      <c r="H1269" s="193">
        <v>273.39999999999998</v>
      </c>
    </row>
    <row r="1270" spans="2:8" x14ac:dyDescent="0.25">
      <c r="B1270" s="271">
        <v>43883.208333333336</v>
      </c>
      <c r="C1270" s="244">
        <v>490.4</v>
      </c>
      <c r="D1270" s="244">
        <v>0</v>
      </c>
      <c r="E1270" s="244">
        <v>8.8000000000000007</v>
      </c>
      <c r="F1270" s="244">
        <v>82.7</v>
      </c>
      <c r="G1270" s="193">
        <v>1</v>
      </c>
      <c r="H1270" s="193">
        <v>269.60000000000002</v>
      </c>
    </row>
    <row r="1271" spans="2:8" x14ac:dyDescent="0.25">
      <c r="B1271" s="271">
        <v>43883.25</v>
      </c>
      <c r="C1271" s="244">
        <v>490.7</v>
      </c>
      <c r="D1271" s="244">
        <v>0</v>
      </c>
      <c r="E1271" s="244">
        <v>8.8000000000000007</v>
      </c>
      <c r="F1271" s="244">
        <v>82.1</v>
      </c>
      <c r="G1271" s="193">
        <v>1.1000000000000001</v>
      </c>
      <c r="H1271" s="193">
        <v>265.2</v>
      </c>
    </row>
    <row r="1272" spans="2:8" x14ac:dyDescent="0.25">
      <c r="B1272" s="271">
        <v>43883.291666666664</v>
      </c>
      <c r="C1272" s="244">
        <v>491.1</v>
      </c>
      <c r="D1272" s="244">
        <v>0</v>
      </c>
      <c r="E1272" s="244">
        <v>9.1999999999999993</v>
      </c>
      <c r="F1272" s="244">
        <v>79.7</v>
      </c>
      <c r="G1272" s="193">
        <v>1.1000000000000001</v>
      </c>
      <c r="H1272" s="193">
        <v>278.39999999999998</v>
      </c>
    </row>
    <row r="1273" spans="2:8" x14ac:dyDescent="0.25">
      <c r="B1273" s="271">
        <v>43883.333333333336</v>
      </c>
      <c r="C1273" s="244">
        <v>491.3</v>
      </c>
      <c r="D1273" s="244">
        <v>0</v>
      </c>
      <c r="E1273" s="244">
        <v>10.5</v>
      </c>
      <c r="F1273" s="244">
        <v>73.3</v>
      </c>
      <c r="G1273" s="193">
        <v>0.3</v>
      </c>
      <c r="H1273" s="193">
        <v>239</v>
      </c>
    </row>
    <row r="1274" spans="2:8" x14ac:dyDescent="0.25">
      <c r="B1274" s="271">
        <v>43883.375</v>
      </c>
      <c r="C1274" s="244">
        <v>491.2</v>
      </c>
      <c r="D1274" s="244">
        <v>0</v>
      </c>
      <c r="E1274" s="244">
        <v>12</v>
      </c>
      <c r="F1274" s="244">
        <v>66.3</v>
      </c>
      <c r="G1274" s="193">
        <v>0.8</v>
      </c>
      <c r="H1274" s="193">
        <v>173.8</v>
      </c>
    </row>
    <row r="1275" spans="2:8" x14ac:dyDescent="0.25">
      <c r="B1275" s="271">
        <v>43883.416666666664</v>
      </c>
      <c r="C1275" s="244">
        <v>491.1</v>
      </c>
      <c r="D1275" s="244">
        <v>0</v>
      </c>
      <c r="E1275" s="244">
        <v>12.7</v>
      </c>
      <c r="F1275" s="244">
        <v>57.1</v>
      </c>
      <c r="G1275" s="193">
        <v>1.3</v>
      </c>
      <c r="H1275" s="193">
        <v>132</v>
      </c>
    </row>
    <row r="1276" spans="2:8" x14ac:dyDescent="0.25">
      <c r="B1276" s="271">
        <v>43883.458333333336</v>
      </c>
      <c r="C1276" s="244">
        <v>490.9</v>
      </c>
      <c r="D1276" s="244">
        <v>0</v>
      </c>
      <c r="E1276" s="244">
        <v>13.3</v>
      </c>
      <c r="F1276" s="244">
        <v>57.7</v>
      </c>
      <c r="G1276" s="193">
        <v>1.5</v>
      </c>
      <c r="H1276" s="193">
        <v>197.8</v>
      </c>
    </row>
    <row r="1277" spans="2:8" x14ac:dyDescent="0.25">
      <c r="B1277" s="271">
        <v>43883.5</v>
      </c>
      <c r="C1277" s="244">
        <v>490.6</v>
      </c>
      <c r="D1277" s="244">
        <v>0</v>
      </c>
      <c r="E1277" s="244">
        <v>12.6</v>
      </c>
      <c r="F1277" s="244">
        <v>58.6</v>
      </c>
      <c r="G1277" s="193">
        <v>1.7</v>
      </c>
      <c r="H1277" s="193">
        <v>193.8</v>
      </c>
    </row>
    <row r="1278" spans="2:8" x14ac:dyDescent="0.25">
      <c r="B1278" s="271">
        <v>43883.541666666664</v>
      </c>
      <c r="C1278" s="244">
        <v>490.5</v>
      </c>
      <c r="D1278" s="244">
        <v>0</v>
      </c>
      <c r="E1278" s="244">
        <v>10.199999999999999</v>
      </c>
      <c r="F1278" s="244">
        <v>76.599999999999994</v>
      </c>
      <c r="G1278" s="193">
        <v>1.9</v>
      </c>
      <c r="H1278" s="193">
        <v>271.89999999999998</v>
      </c>
    </row>
    <row r="1279" spans="2:8" x14ac:dyDescent="0.25">
      <c r="B1279" s="271">
        <v>43883.583333333336</v>
      </c>
      <c r="C1279" s="244">
        <v>490.6</v>
      </c>
      <c r="D1279" s="244">
        <v>0</v>
      </c>
      <c r="E1279" s="244">
        <v>8</v>
      </c>
      <c r="F1279" s="244">
        <v>89.9</v>
      </c>
      <c r="G1279" s="193">
        <v>1.1000000000000001</v>
      </c>
      <c r="H1279" s="193">
        <v>162.1</v>
      </c>
    </row>
    <row r="1280" spans="2:8" x14ac:dyDescent="0.25">
      <c r="B1280" s="271">
        <v>43883.625</v>
      </c>
      <c r="C1280" s="244">
        <v>490.5</v>
      </c>
      <c r="D1280" s="244">
        <v>0</v>
      </c>
      <c r="E1280" s="244">
        <v>8.1999999999999993</v>
      </c>
      <c r="F1280" s="244">
        <v>88.9</v>
      </c>
      <c r="G1280" s="193">
        <v>0.8</v>
      </c>
      <c r="H1280" s="193">
        <v>48.8</v>
      </c>
    </row>
    <row r="1281" spans="2:8" x14ac:dyDescent="0.25">
      <c r="B1281" s="271">
        <v>43883.666666666664</v>
      </c>
      <c r="C1281" s="244">
        <v>490.3</v>
      </c>
      <c r="D1281" s="244">
        <v>0</v>
      </c>
      <c r="E1281" s="244">
        <v>8.1999999999999993</v>
      </c>
      <c r="F1281" s="244">
        <v>90.3</v>
      </c>
      <c r="G1281" s="193">
        <v>0.8</v>
      </c>
      <c r="H1281" s="193">
        <v>174.5</v>
      </c>
    </row>
    <row r="1282" spans="2:8" x14ac:dyDescent="0.25">
      <c r="B1282" s="271">
        <v>43883.708333333336</v>
      </c>
      <c r="C1282" s="244">
        <v>490.5</v>
      </c>
      <c r="D1282" s="244">
        <v>0</v>
      </c>
      <c r="E1282" s="244">
        <v>8.3000000000000007</v>
      </c>
      <c r="F1282" s="244">
        <v>87.6</v>
      </c>
      <c r="G1282" s="193">
        <v>0.7</v>
      </c>
      <c r="H1282" s="193">
        <v>152.19999999999999</v>
      </c>
    </row>
    <row r="1283" spans="2:8" x14ac:dyDescent="0.25">
      <c r="B1283" s="271">
        <v>43883.75</v>
      </c>
      <c r="C1283" s="244">
        <v>490.7</v>
      </c>
      <c r="D1283" s="244">
        <v>0</v>
      </c>
      <c r="E1283" s="244">
        <v>8.3000000000000007</v>
      </c>
      <c r="F1283" s="244">
        <v>86.6</v>
      </c>
      <c r="G1283" s="193">
        <v>0.7</v>
      </c>
      <c r="H1283" s="193">
        <v>140</v>
      </c>
    </row>
    <row r="1284" spans="2:8" x14ac:dyDescent="0.25">
      <c r="B1284" s="271">
        <v>43883.791666666664</v>
      </c>
      <c r="C1284" s="244">
        <v>491.2</v>
      </c>
      <c r="D1284" s="244">
        <v>0</v>
      </c>
      <c r="E1284" s="244">
        <v>8</v>
      </c>
      <c r="F1284" s="244">
        <v>88.3</v>
      </c>
      <c r="G1284" s="193">
        <v>1.3</v>
      </c>
      <c r="H1284" s="193">
        <v>231.7</v>
      </c>
    </row>
    <row r="1285" spans="2:8" x14ac:dyDescent="0.25">
      <c r="B1285" s="271">
        <v>43883.833333333336</v>
      </c>
      <c r="C1285" s="244">
        <v>491.5</v>
      </c>
      <c r="D1285" s="244">
        <v>0</v>
      </c>
      <c r="E1285" s="244">
        <v>7.9</v>
      </c>
      <c r="F1285" s="244">
        <v>84.1</v>
      </c>
      <c r="G1285" s="193">
        <v>0.6</v>
      </c>
      <c r="H1285" s="193">
        <v>270</v>
      </c>
    </row>
    <row r="1286" spans="2:8" x14ac:dyDescent="0.25">
      <c r="B1286" s="271">
        <v>43883.875</v>
      </c>
      <c r="C1286" s="244">
        <v>491.7</v>
      </c>
      <c r="D1286" s="244">
        <v>0</v>
      </c>
      <c r="E1286" s="244">
        <v>7.7</v>
      </c>
      <c r="F1286" s="244">
        <v>84.7</v>
      </c>
      <c r="G1286" s="193">
        <v>0.7</v>
      </c>
      <c r="H1286" s="193">
        <v>251</v>
      </c>
    </row>
    <row r="1287" spans="2:8" x14ac:dyDescent="0.25">
      <c r="B1287" s="271">
        <v>43883.916666666664</v>
      </c>
      <c r="C1287" s="244">
        <v>491.8</v>
      </c>
      <c r="D1287" s="244">
        <v>0</v>
      </c>
      <c r="E1287" s="244">
        <v>8</v>
      </c>
      <c r="F1287" s="244">
        <v>84.2</v>
      </c>
      <c r="G1287" s="193">
        <v>0.5</v>
      </c>
      <c r="H1287" s="193">
        <v>314.5</v>
      </c>
    </row>
    <row r="1288" spans="2:8" x14ac:dyDescent="0.25">
      <c r="B1288" s="271">
        <v>43883.958333333336</v>
      </c>
      <c r="C1288" s="244">
        <v>491.6</v>
      </c>
      <c r="D1288" s="244">
        <v>0</v>
      </c>
      <c r="E1288" s="244">
        <v>7.8</v>
      </c>
      <c r="F1288" s="244">
        <v>86.9</v>
      </c>
      <c r="G1288" s="193">
        <v>0.7</v>
      </c>
      <c r="H1288" s="193">
        <v>271.89999999999998</v>
      </c>
    </row>
    <row r="1289" spans="2:8" x14ac:dyDescent="0.25">
      <c r="B1289" s="271">
        <v>43884</v>
      </c>
      <c r="C1289" s="244">
        <v>491.4</v>
      </c>
      <c r="D1289" s="244">
        <v>0</v>
      </c>
      <c r="E1289" s="244">
        <v>7.8</v>
      </c>
      <c r="F1289" s="244">
        <v>86.4</v>
      </c>
      <c r="G1289" s="193">
        <v>0.2</v>
      </c>
      <c r="H1289" s="193">
        <v>245.8</v>
      </c>
    </row>
    <row r="1290" spans="2:8" x14ac:dyDescent="0.25">
      <c r="B1290" s="271">
        <v>43884.041666666664</v>
      </c>
      <c r="C1290" s="244">
        <v>491</v>
      </c>
      <c r="D1290" s="244">
        <v>0</v>
      </c>
      <c r="E1290" s="244">
        <v>8</v>
      </c>
      <c r="F1290" s="244">
        <v>85.6</v>
      </c>
      <c r="G1290" s="193">
        <v>0.3</v>
      </c>
      <c r="H1290" s="193">
        <v>253.6</v>
      </c>
    </row>
    <row r="1291" spans="2:8" x14ac:dyDescent="0.25">
      <c r="B1291" s="271">
        <v>43884.083333333336</v>
      </c>
      <c r="C1291" s="244">
        <v>490.6</v>
      </c>
      <c r="D1291" s="244">
        <v>0</v>
      </c>
      <c r="E1291" s="244">
        <v>8.1</v>
      </c>
      <c r="F1291" s="244">
        <v>84.5</v>
      </c>
      <c r="G1291" s="193">
        <v>0.2</v>
      </c>
      <c r="H1291" s="193">
        <v>148.4</v>
      </c>
    </row>
    <row r="1292" spans="2:8" x14ac:dyDescent="0.25">
      <c r="B1292" s="271">
        <v>43884.125</v>
      </c>
      <c r="C1292" s="244">
        <v>490.4</v>
      </c>
      <c r="D1292" s="244">
        <v>0</v>
      </c>
      <c r="E1292" s="244">
        <v>8.1999999999999993</v>
      </c>
      <c r="F1292" s="244">
        <v>84.5</v>
      </c>
      <c r="G1292" s="193">
        <v>0</v>
      </c>
      <c r="H1292" s="193">
        <v>136.4</v>
      </c>
    </row>
    <row r="1293" spans="2:8" x14ac:dyDescent="0.25">
      <c r="B1293" s="271">
        <v>43884.166666666664</v>
      </c>
      <c r="C1293" s="244">
        <v>490.6</v>
      </c>
      <c r="D1293" s="244">
        <v>0</v>
      </c>
      <c r="E1293" s="244">
        <v>8.3000000000000007</v>
      </c>
      <c r="F1293" s="244">
        <v>85.9</v>
      </c>
      <c r="G1293" s="193">
        <v>0.3</v>
      </c>
      <c r="H1293" s="193">
        <v>271.89999999999998</v>
      </c>
    </row>
    <row r="1294" spans="2:8" x14ac:dyDescent="0.25">
      <c r="B1294" s="271">
        <v>43884.208333333336</v>
      </c>
      <c r="C1294" s="244">
        <v>490.8</v>
      </c>
      <c r="D1294" s="244">
        <v>0</v>
      </c>
      <c r="E1294" s="244">
        <v>8.3000000000000007</v>
      </c>
      <c r="F1294" s="244">
        <v>86.6</v>
      </c>
      <c r="G1294" s="193">
        <v>0.1</v>
      </c>
      <c r="H1294" s="193">
        <v>297.2</v>
      </c>
    </row>
    <row r="1295" spans="2:8" x14ac:dyDescent="0.25">
      <c r="B1295" s="271">
        <v>43884.25</v>
      </c>
      <c r="C1295" s="244">
        <v>491.2</v>
      </c>
      <c r="D1295" s="244">
        <v>0</v>
      </c>
      <c r="E1295" s="244">
        <v>8.3000000000000007</v>
      </c>
      <c r="F1295" s="244">
        <v>88.3</v>
      </c>
      <c r="G1295" s="193">
        <v>0.3</v>
      </c>
      <c r="H1295" s="193">
        <v>8.1</v>
      </c>
    </row>
    <row r="1296" spans="2:8" x14ac:dyDescent="0.25">
      <c r="B1296" s="271">
        <v>43884.291666666664</v>
      </c>
      <c r="C1296" s="244">
        <v>491.5</v>
      </c>
      <c r="D1296" s="244">
        <v>0</v>
      </c>
      <c r="E1296" s="244">
        <v>9.1</v>
      </c>
      <c r="F1296" s="244">
        <v>84.2</v>
      </c>
      <c r="G1296" s="193">
        <v>0.8</v>
      </c>
      <c r="H1296" s="193">
        <v>266.5</v>
      </c>
    </row>
    <row r="1297" spans="2:8" x14ac:dyDescent="0.25">
      <c r="B1297" s="271">
        <v>43884.333333333336</v>
      </c>
      <c r="C1297" s="244">
        <v>491.7</v>
      </c>
      <c r="D1297" s="244">
        <v>0</v>
      </c>
      <c r="E1297" s="244">
        <v>11</v>
      </c>
      <c r="F1297" s="244">
        <v>70.5</v>
      </c>
      <c r="G1297" s="193">
        <v>0.4</v>
      </c>
      <c r="H1297" s="193">
        <v>253.8</v>
      </c>
    </row>
    <row r="1298" spans="2:8" x14ac:dyDescent="0.25">
      <c r="B1298" s="271">
        <v>43884.375</v>
      </c>
      <c r="C1298" s="244">
        <v>491.7</v>
      </c>
      <c r="D1298" s="244">
        <v>0</v>
      </c>
      <c r="E1298" s="244">
        <v>12</v>
      </c>
      <c r="F1298" s="244">
        <v>67.8</v>
      </c>
      <c r="G1298" s="193">
        <v>1.3</v>
      </c>
      <c r="H1298" s="193">
        <v>236.1</v>
      </c>
    </row>
    <row r="1299" spans="2:8" x14ac:dyDescent="0.25">
      <c r="B1299" s="271">
        <v>43884.416666666664</v>
      </c>
      <c r="C1299" s="244">
        <v>491.5</v>
      </c>
      <c r="D1299" s="244">
        <v>0</v>
      </c>
      <c r="E1299" s="244">
        <v>12.9</v>
      </c>
      <c r="F1299" s="244">
        <v>62.5</v>
      </c>
      <c r="G1299" s="193">
        <v>1.9</v>
      </c>
      <c r="H1299" s="193">
        <v>271</v>
      </c>
    </row>
    <row r="1300" spans="2:8" x14ac:dyDescent="0.25">
      <c r="B1300" s="271">
        <v>43884.458333333336</v>
      </c>
      <c r="C1300" s="244">
        <v>491</v>
      </c>
      <c r="D1300" s="244">
        <v>0</v>
      </c>
      <c r="E1300" s="244">
        <v>15.6</v>
      </c>
      <c r="F1300" s="244">
        <v>49.5</v>
      </c>
      <c r="G1300" s="193">
        <v>1.5</v>
      </c>
      <c r="H1300" s="193">
        <v>262.3</v>
      </c>
    </row>
    <row r="1301" spans="2:8" x14ac:dyDescent="0.25">
      <c r="B1301" s="271">
        <v>43884.5</v>
      </c>
      <c r="C1301" s="244">
        <v>490.6</v>
      </c>
      <c r="D1301" s="244">
        <v>0</v>
      </c>
      <c r="E1301" s="244">
        <v>15.8</v>
      </c>
      <c r="F1301" s="244">
        <v>47.9</v>
      </c>
      <c r="G1301" s="193">
        <v>1.8</v>
      </c>
      <c r="H1301" s="193">
        <v>24.2</v>
      </c>
    </row>
    <row r="1302" spans="2:8" x14ac:dyDescent="0.25">
      <c r="B1302" s="271">
        <v>43884.541666666664</v>
      </c>
      <c r="C1302" s="244">
        <v>489.9</v>
      </c>
      <c r="D1302" s="244">
        <v>0</v>
      </c>
      <c r="E1302" s="244">
        <v>17.3</v>
      </c>
      <c r="F1302" s="244">
        <v>43.4</v>
      </c>
      <c r="G1302" s="193">
        <v>1.4</v>
      </c>
      <c r="H1302" s="193">
        <v>40.4</v>
      </c>
    </row>
    <row r="1303" spans="2:8" x14ac:dyDescent="0.25">
      <c r="B1303" s="271">
        <v>43884.583333333336</v>
      </c>
      <c r="C1303" s="244">
        <v>489.2</v>
      </c>
      <c r="D1303" s="244">
        <v>0</v>
      </c>
      <c r="E1303" s="244">
        <v>18</v>
      </c>
      <c r="F1303" s="244">
        <v>41.6</v>
      </c>
      <c r="G1303" s="193">
        <v>1.8</v>
      </c>
      <c r="H1303" s="193">
        <v>62.1</v>
      </c>
    </row>
    <row r="1304" spans="2:8" x14ac:dyDescent="0.25">
      <c r="B1304" s="271">
        <v>43884.625</v>
      </c>
      <c r="C1304" s="244">
        <v>488.7</v>
      </c>
      <c r="D1304" s="244">
        <v>0</v>
      </c>
      <c r="E1304" s="244">
        <v>17.7</v>
      </c>
      <c r="F1304" s="244">
        <v>44.6</v>
      </c>
      <c r="G1304" s="193">
        <v>2.2000000000000002</v>
      </c>
      <c r="H1304" s="193">
        <v>47.9</v>
      </c>
    </row>
    <row r="1305" spans="2:8" x14ac:dyDescent="0.25">
      <c r="B1305" s="271">
        <v>43884.666666666664</v>
      </c>
      <c r="C1305" s="244">
        <v>488.5</v>
      </c>
      <c r="D1305" s="244">
        <v>0</v>
      </c>
      <c r="E1305" s="244">
        <v>16.7</v>
      </c>
      <c r="F1305" s="244">
        <v>51.4</v>
      </c>
      <c r="G1305" s="193">
        <v>2.1</v>
      </c>
      <c r="H1305" s="193">
        <v>64.3</v>
      </c>
    </row>
    <row r="1306" spans="2:8" x14ac:dyDescent="0.25">
      <c r="B1306" s="271">
        <v>43884.708333333336</v>
      </c>
      <c r="C1306" s="244">
        <v>488.9</v>
      </c>
      <c r="D1306" s="244">
        <v>0</v>
      </c>
      <c r="E1306" s="244">
        <v>13.9</v>
      </c>
      <c r="F1306" s="244">
        <v>60.7</v>
      </c>
      <c r="G1306" s="193">
        <v>2</v>
      </c>
      <c r="H1306" s="193">
        <v>58.7</v>
      </c>
    </row>
    <row r="1307" spans="2:8" x14ac:dyDescent="0.25">
      <c r="B1307" s="271">
        <v>43884.75</v>
      </c>
      <c r="C1307" s="244">
        <v>489.4</v>
      </c>
      <c r="D1307" s="244">
        <v>0</v>
      </c>
      <c r="E1307" s="244">
        <v>12.2</v>
      </c>
      <c r="F1307" s="244">
        <v>64.400000000000006</v>
      </c>
      <c r="G1307" s="193">
        <v>3.4</v>
      </c>
      <c r="H1307" s="193">
        <v>84.7</v>
      </c>
    </row>
    <row r="1308" spans="2:8" x14ac:dyDescent="0.25">
      <c r="B1308" s="271">
        <v>43884.791666666664</v>
      </c>
      <c r="C1308" s="244">
        <v>490.2</v>
      </c>
      <c r="D1308" s="244">
        <v>0</v>
      </c>
      <c r="E1308" s="244">
        <v>11</v>
      </c>
      <c r="F1308" s="244">
        <v>69.2</v>
      </c>
      <c r="G1308" s="193">
        <v>2.2999999999999998</v>
      </c>
      <c r="H1308" s="193">
        <v>59</v>
      </c>
    </row>
    <row r="1309" spans="2:8" x14ac:dyDescent="0.25">
      <c r="B1309" s="271">
        <v>43884.833333333336</v>
      </c>
      <c r="C1309" s="244">
        <v>490.6</v>
      </c>
      <c r="D1309" s="244">
        <v>0</v>
      </c>
      <c r="E1309" s="244">
        <v>10.7</v>
      </c>
      <c r="F1309" s="244">
        <v>70.2</v>
      </c>
      <c r="G1309" s="193">
        <v>1.4</v>
      </c>
      <c r="H1309" s="193">
        <v>63</v>
      </c>
    </row>
    <row r="1310" spans="2:8" x14ac:dyDescent="0.25">
      <c r="B1310" s="271">
        <v>43884.875</v>
      </c>
      <c r="C1310" s="244">
        <v>490.8</v>
      </c>
      <c r="D1310" s="244">
        <v>0</v>
      </c>
      <c r="E1310" s="244">
        <v>10</v>
      </c>
      <c r="F1310" s="244">
        <v>72.8</v>
      </c>
      <c r="G1310" s="193">
        <v>2.1</v>
      </c>
      <c r="H1310" s="193">
        <v>66.900000000000006</v>
      </c>
    </row>
    <row r="1311" spans="2:8" x14ac:dyDescent="0.25">
      <c r="B1311" s="271">
        <v>43884.916666666664</v>
      </c>
      <c r="C1311" s="244">
        <v>490.9</v>
      </c>
      <c r="D1311" s="244">
        <v>0</v>
      </c>
      <c r="E1311" s="244">
        <v>9.4</v>
      </c>
      <c r="F1311" s="244">
        <v>76.5</v>
      </c>
      <c r="G1311" s="193">
        <v>1.8</v>
      </c>
      <c r="H1311" s="193">
        <v>0.4</v>
      </c>
    </row>
    <row r="1312" spans="2:8" x14ac:dyDescent="0.25">
      <c r="B1312" s="271">
        <v>43884.958333333336</v>
      </c>
      <c r="C1312" s="244">
        <v>490.8</v>
      </c>
      <c r="D1312" s="244">
        <v>0</v>
      </c>
      <c r="E1312" s="244">
        <v>8.8000000000000007</v>
      </c>
      <c r="F1312" s="244">
        <v>79.7</v>
      </c>
      <c r="G1312" s="193">
        <v>1.1000000000000001</v>
      </c>
      <c r="H1312" s="193">
        <v>355.6</v>
      </c>
    </row>
    <row r="1313" spans="2:8" x14ac:dyDescent="0.25">
      <c r="B1313" s="271">
        <v>43885</v>
      </c>
      <c r="C1313" s="244">
        <v>490.7</v>
      </c>
      <c r="D1313" s="244">
        <v>0</v>
      </c>
      <c r="E1313" s="244">
        <v>8.4</v>
      </c>
      <c r="F1313" s="244">
        <v>79</v>
      </c>
      <c r="G1313" s="193">
        <v>1.1000000000000001</v>
      </c>
      <c r="H1313" s="193">
        <v>1.5</v>
      </c>
    </row>
    <row r="1314" spans="2:8" x14ac:dyDescent="0.25">
      <c r="B1314" s="271">
        <v>43885.041666666664</v>
      </c>
      <c r="C1314" s="244">
        <v>490.5</v>
      </c>
      <c r="D1314" s="244">
        <v>0</v>
      </c>
      <c r="E1314" s="244">
        <v>8.1999999999999993</v>
      </c>
      <c r="F1314" s="244">
        <v>79.7</v>
      </c>
      <c r="G1314" s="193">
        <v>1.4</v>
      </c>
      <c r="H1314" s="193">
        <v>353.3</v>
      </c>
    </row>
    <row r="1315" spans="2:8" x14ac:dyDescent="0.25">
      <c r="B1315" s="271">
        <v>43885.083333333336</v>
      </c>
      <c r="C1315" s="244">
        <v>490.3</v>
      </c>
      <c r="D1315" s="244">
        <v>0</v>
      </c>
      <c r="E1315" s="244">
        <v>8</v>
      </c>
      <c r="F1315" s="244">
        <v>82.1</v>
      </c>
      <c r="G1315" s="193">
        <v>0.5</v>
      </c>
      <c r="H1315" s="193">
        <v>337.2</v>
      </c>
    </row>
    <row r="1316" spans="2:8" x14ac:dyDescent="0.25">
      <c r="B1316" s="271">
        <v>43885.125</v>
      </c>
      <c r="C1316" s="244">
        <v>490.2</v>
      </c>
      <c r="D1316" s="244">
        <v>0</v>
      </c>
      <c r="E1316" s="244">
        <v>7.9</v>
      </c>
      <c r="F1316" s="244">
        <v>87.5</v>
      </c>
      <c r="G1316" s="193">
        <v>0.8</v>
      </c>
      <c r="H1316" s="193">
        <v>278.5</v>
      </c>
    </row>
    <row r="1317" spans="2:8" x14ac:dyDescent="0.25">
      <c r="B1317" s="271">
        <v>43885.166666666664</v>
      </c>
      <c r="C1317" s="244">
        <v>490.3</v>
      </c>
      <c r="D1317" s="244">
        <v>0</v>
      </c>
      <c r="E1317" s="244">
        <v>7.4</v>
      </c>
      <c r="F1317" s="244">
        <v>90.5</v>
      </c>
      <c r="G1317" s="193">
        <v>0.7</v>
      </c>
      <c r="H1317" s="193">
        <v>281</v>
      </c>
    </row>
    <row r="1318" spans="2:8" x14ac:dyDescent="0.25">
      <c r="B1318" s="271">
        <v>43885.208333333336</v>
      </c>
      <c r="C1318" s="244">
        <v>490.6</v>
      </c>
      <c r="D1318" s="244">
        <v>0</v>
      </c>
      <c r="E1318" s="244">
        <v>7</v>
      </c>
      <c r="F1318" s="244">
        <v>92</v>
      </c>
      <c r="G1318" s="193">
        <v>0.7</v>
      </c>
      <c r="H1318" s="193">
        <v>277.3</v>
      </c>
    </row>
    <row r="1319" spans="2:8" x14ac:dyDescent="0.25">
      <c r="B1319" s="271">
        <v>43885.25</v>
      </c>
      <c r="C1319" s="244">
        <v>490.9</v>
      </c>
      <c r="D1319" s="244">
        <v>0</v>
      </c>
      <c r="E1319" s="244">
        <v>7.1</v>
      </c>
      <c r="F1319" s="244">
        <v>90.2</v>
      </c>
      <c r="G1319" s="193">
        <v>0.8</v>
      </c>
      <c r="H1319" s="193">
        <v>283</v>
      </c>
    </row>
    <row r="1320" spans="2:8" x14ac:dyDescent="0.25">
      <c r="B1320" s="271">
        <v>43885.291666666664</v>
      </c>
      <c r="C1320" s="244">
        <v>491.1</v>
      </c>
      <c r="D1320" s="244">
        <v>0</v>
      </c>
      <c r="E1320" s="244">
        <v>7.2</v>
      </c>
      <c r="F1320" s="244">
        <v>89.3</v>
      </c>
      <c r="G1320" s="193">
        <v>0.9</v>
      </c>
      <c r="H1320" s="193">
        <v>341.8</v>
      </c>
    </row>
    <row r="1321" spans="2:8" x14ac:dyDescent="0.25">
      <c r="B1321" s="271">
        <v>43885.333333333336</v>
      </c>
      <c r="C1321" s="244">
        <v>491.2</v>
      </c>
      <c r="D1321" s="244">
        <v>0</v>
      </c>
      <c r="E1321" s="244">
        <v>10.3</v>
      </c>
      <c r="F1321" s="244">
        <v>70.7</v>
      </c>
      <c r="G1321" s="193">
        <v>0.7</v>
      </c>
      <c r="H1321" s="193">
        <v>104.7</v>
      </c>
    </row>
    <row r="1322" spans="2:8" x14ac:dyDescent="0.25">
      <c r="B1322" s="271">
        <v>43885.375</v>
      </c>
      <c r="C1322" s="244">
        <v>491</v>
      </c>
      <c r="D1322" s="244">
        <v>0</v>
      </c>
      <c r="E1322" s="244">
        <v>12.9</v>
      </c>
      <c r="F1322" s="244">
        <v>49.9</v>
      </c>
      <c r="G1322" s="193">
        <v>1.2</v>
      </c>
      <c r="H1322" s="193">
        <v>148.9</v>
      </c>
    </row>
    <row r="1323" spans="2:8" x14ac:dyDescent="0.25">
      <c r="B1323" s="271">
        <v>43885.416666666664</v>
      </c>
      <c r="C1323" s="244">
        <v>490.7</v>
      </c>
      <c r="D1323" s="244">
        <v>0</v>
      </c>
      <c r="E1323" s="244">
        <v>14.8</v>
      </c>
      <c r="F1323" s="244">
        <v>39.9</v>
      </c>
      <c r="G1323" s="193">
        <v>1.5</v>
      </c>
      <c r="H1323" s="193">
        <v>128.1</v>
      </c>
    </row>
    <row r="1324" spans="2:8" x14ac:dyDescent="0.25">
      <c r="B1324" s="271">
        <v>43885.458333333336</v>
      </c>
      <c r="C1324" s="244">
        <v>490.2</v>
      </c>
      <c r="D1324" s="244">
        <v>0</v>
      </c>
      <c r="E1324" s="244">
        <v>16.7</v>
      </c>
      <c r="F1324" s="244">
        <v>34.299999999999997</v>
      </c>
      <c r="G1324" s="193">
        <v>1.4</v>
      </c>
      <c r="H1324" s="193">
        <v>137.1</v>
      </c>
    </row>
    <row r="1325" spans="2:8" x14ac:dyDescent="0.25">
      <c r="B1325" s="271">
        <v>43885.5</v>
      </c>
      <c r="C1325" s="244">
        <v>489.6</v>
      </c>
      <c r="D1325" s="244">
        <v>0</v>
      </c>
      <c r="E1325" s="244">
        <v>19.3</v>
      </c>
      <c r="F1325" s="244">
        <v>28</v>
      </c>
      <c r="G1325" s="193">
        <v>1.5</v>
      </c>
      <c r="H1325" s="193">
        <v>280.2</v>
      </c>
    </row>
    <row r="1326" spans="2:8" x14ac:dyDescent="0.25">
      <c r="B1326" s="271">
        <v>43885.541666666664</v>
      </c>
      <c r="C1326" s="244">
        <v>488.9</v>
      </c>
      <c r="D1326" s="244">
        <v>0</v>
      </c>
      <c r="E1326" s="244">
        <v>19.3</v>
      </c>
      <c r="F1326" s="244">
        <v>31.6</v>
      </c>
      <c r="G1326" s="193">
        <v>1.7</v>
      </c>
      <c r="H1326" s="193">
        <v>51</v>
      </c>
    </row>
    <row r="1327" spans="2:8" x14ac:dyDescent="0.25">
      <c r="B1327" s="271">
        <v>43885.583333333336</v>
      </c>
      <c r="C1327" s="244">
        <v>488.3</v>
      </c>
      <c r="D1327" s="244">
        <v>0</v>
      </c>
      <c r="E1327" s="244">
        <v>19.7</v>
      </c>
      <c r="F1327" s="244">
        <v>33.299999999999997</v>
      </c>
      <c r="G1327" s="193">
        <v>2.2000000000000002</v>
      </c>
      <c r="H1327" s="193">
        <v>44.5</v>
      </c>
    </row>
    <row r="1328" spans="2:8" x14ac:dyDescent="0.25">
      <c r="B1328" s="271">
        <v>43885.625</v>
      </c>
      <c r="C1328" s="244">
        <v>488.3</v>
      </c>
      <c r="D1328" s="244">
        <v>0</v>
      </c>
      <c r="E1328" s="244">
        <v>16.399999999999999</v>
      </c>
      <c r="F1328" s="244">
        <v>49.2</v>
      </c>
      <c r="G1328" s="193">
        <v>2.6</v>
      </c>
      <c r="H1328" s="193">
        <v>42.5</v>
      </c>
    </row>
    <row r="1329" spans="2:8" x14ac:dyDescent="0.25">
      <c r="B1329" s="271">
        <v>43885.666666666664</v>
      </c>
      <c r="C1329" s="244">
        <v>488.1</v>
      </c>
      <c r="D1329" s="244">
        <v>0</v>
      </c>
      <c r="E1329" s="244">
        <v>16.100000000000001</v>
      </c>
      <c r="F1329" s="244">
        <v>48.1</v>
      </c>
      <c r="G1329" s="193">
        <v>2</v>
      </c>
      <c r="H1329" s="193">
        <v>42.7</v>
      </c>
    </row>
    <row r="1330" spans="2:8" x14ac:dyDescent="0.25">
      <c r="B1330" s="271">
        <v>43885.708333333336</v>
      </c>
      <c r="C1330" s="244">
        <v>488.4</v>
      </c>
      <c r="D1330" s="244">
        <v>0</v>
      </c>
      <c r="E1330" s="244">
        <v>14.3</v>
      </c>
      <c r="F1330" s="244">
        <v>53.8</v>
      </c>
      <c r="G1330" s="193">
        <v>1.8</v>
      </c>
      <c r="H1330" s="193">
        <v>54.4</v>
      </c>
    </row>
    <row r="1331" spans="2:8" x14ac:dyDescent="0.25">
      <c r="B1331" s="271">
        <v>43885.75</v>
      </c>
      <c r="C1331" s="244">
        <v>488.9</v>
      </c>
      <c r="D1331" s="244">
        <v>0</v>
      </c>
      <c r="E1331" s="244">
        <v>12.8</v>
      </c>
      <c r="F1331" s="244">
        <v>57.8</v>
      </c>
      <c r="G1331" s="193">
        <v>2.2999999999999998</v>
      </c>
      <c r="H1331" s="193">
        <v>64.2</v>
      </c>
    </row>
    <row r="1332" spans="2:8" x14ac:dyDescent="0.25">
      <c r="B1332" s="271">
        <v>43885.791666666664</v>
      </c>
      <c r="C1332" s="244">
        <v>489.4</v>
      </c>
      <c r="D1332" s="244">
        <v>0</v>
      </c>
      <c r="E1332" s="244">
        <v>11.7</v>
      </c>
      <c r="F1332" s="244">
        <v>60.4</v>
      </c>
      <c r="G1332" s="193">
        <v>1.5</v>
      </c>
      <c r="H1332" s="193">
        <v>76.8</v>
      </c>
    </row>
    <row r="1333" spans="2:8" x14ac:dyDescent="0.25">
      <c r="B1333" s="271">
        <v>43885.833333333336</v>
      </c>
      <c r="C1333" s="244">
        <v>489.9</v>
      </c>
      <c r="D1333" s="244">
        <v>0</v>
      </c>
      <c r="E1333" s="244">
        <v>10.8</v>
      </c>
      <c r="F1333" s="244">
        <v>67.5</v>
      </c>
      <c r="G1333" s="193">
        <v>1.9</v>
      </c>
      <c r="H1333" s="193">
        <v>83</v>
      </c>
    </row>
    <row r="1334" spans="2:8" x14ac:dyDescent="0.25">
      <c r="B1334" s="271">
        <v>43885.875</v>
      </c>
      <c r="C1334" s="244">
        <v>490.6</v>
      </c>
      <c r="D1334" s="244">
        <v>0</v>
      </c>
      <c r="E1334" s="244">
        <v>10.5</v>
      </c>
      <c r="F1334" s="244">
        <v>71.2</v>
      </c>
      <c r="G1334" s="193">
        <v>1.7</v>
      </c>
      <c r="H1334" s="193">
        <v>77.8</v>
      </c>
    </row>
    <row r="1335" spans="2:8" x14ac:dyDescent="0.25">
      <c r="B1335" s="271">
        <v>43885.916666666664</v>
      </c>
      <c r="C1335" s="244">
        <v>490.8</v>
      </c>
      <c r="D1335" s="244">
        <v>0</v>
      </c>
      <c r="E1335" s="244">
        <v>10.1</v>
      </c>
      <c r="F1335" s="244">
        <v>72.8</v>
      </c>
      <c r="G1335" s="193">
        <v>0.9</v>
      </c>
      <c r="H1335" s="193">
        <v>311.8</v>
      </c>
    </row>
    <row r="1336" spans="2:8" x14ac:dyDescent="0.25">
      <c r="B1336" s="271">
        <v>43885.958333333336</v>
      </c>
      <c r="C1336" s="244">
        <v>490.7</v>
      </c>
      <c r="D1336" s="244">
        <v>0</v>
      </c>
      <c r="E1336" s="244">
        <v>9.5</v>
      </c>
      <c r="F1336" s="244">
        <v>73.599999999999994</v>
      </c>
      <c r="G1336" s="193">
        <v>1</v>
      </c>
      <c r="H1336" s="193">
        <v>281</v>
      </c>
    </row>
    <row r="1337" spans="2:8" x14ac:dyDescent="0.25">
      <c r="B1337" s="271">
        <v>43886</v>
      </c>
      <c r="C1337" s="244">
        <v>490.6</v>
      </c>
      <c r="D1337" s="244">
        <v>0</v>
      </c>
      <c r="E1337" s="244">
        <v>8.6999999999999993</v>
      </c>
      <c r="F1337" s="244">
        <v>67</v>
      </c>
      <c r="G1337" s="193">
        <v>1</v>
      </c>
      <c r="H1337" s="193">
        <v>267</v>
      </c>
    </row>
    <row r="1338" spans="2:8" x14ac:dyDescent="0.25">
      <c r="B1338" s="271">
        <v>43886.041666666664</v>
      </c>
      <c r="C1338" s="244">
        <v>490.4</v>
      </c>
      <c r="D1338" s="244">
        <v>0</v>
      </c>
      <c r="E1338" s="244">
        <v>8.3000000000000007</v>
      </c>
      <c r="F1338" s="244">
        <v>66.099999999999994</v>
      </c>
      <c r="G1338" s="193">
        <v>1.1000000000000001</v>
      </c>
      <c r="H1338" s="193">
        <v>265</v>
      </c>
    </row>
    <row r="1339" spans="2:8" x14ac:dyDescent="0.25">
      <c r="B1339" s="271">
        <v>43886.083333333336</v>
      </c>
      <c r="C1339" s="244">
        <v>490.3</v>
      </c>
      <c r="D1339" s="244">
        <v>0</v>
      </c>
      <c r="E1339" s="244">
        <v>7.4</v>
      </c>
      <c r="F1339" s="244">
        <v>76.400000000000006</v>
      </c>
      <c r="G1339" s="193">
        <v>1.3</v>
      </c>
      <c r="H1339" s="193">
        <v>276.8</v>
      </c>
    </row>
    <row r="1340" spans="2:8" x14ac:dyDescent="0.25">
      <c r="B1340" s="271">
        <v>43886.125</v>
      </c>
      <c r="C1340" s="244">
        <v>490.1</v>
      </c>
      <c r="D1340" s="244">
        <v>0</v>
      </c>
      <c r="E1340" s="244">
        <v>7</v>
      </c>
      <c r="F1340" s="244">
        <v>80.3</v>
      </c>
      <c r="G1340" s="193">
        <v>0.7</v>
      </c>
      <c r="H1340" s="193">
        <v>277.5</v>
      </c>
    </row>
    <row r="1341" spans="2:8" x14ac:dyDescent="0.25">
      <c r="B1341" s="271">
        <v>43886.166666666664</v>
      </c>
      <c r="C1341" s="244">
        <v>490.2</v>
      </c>
      <c r="D1341" s="244">
        <v>0</v>
      </c>
      <c r="E1341" s="244">
        <v>6.7</v>
      </c>
      <c r="F1341" s="244">
        <v>83.3</v>
      </c>
      <c r="G1341" s="193">
        <v>0.6</v>
      </c>
      <c r="H1341" s="193">
        <v>282.89999999999998</v>
      </c>
    </row>
    <row r="1342" spans="2:8" x14ac:dyDescent="0.25">
      <c r="B1342" s="271">
        <v>43886.208333333336</v>
      </c>
      <c r="C1342" s="244">
        <v>490.4</v>
      </c>
      <c r="D1342" s="244">
        <v>0</v>
      </c>
      <c r="E1342" s="244">
        <v>6</v>
      </c>
      <c r="F1342" s="244">
        <v>85.3</v>
      </c>
      <c r="G1342" s="193">
        <v>1.2</v>
      </c>
      <c r="H1342" s="193">
        <v>286.2</v>
      </c>
    </row>
    <row r="1343" spans="2:8" x14ac:dyDescent="0.25">
      <c r="B1343" s="271">
        <v>43886.25</v>
      </c>
      <c r="C1343" s="244">
        <v>490.8</v>
      </c>
      <c r="D1343" s="244">
        <v>0</v>
      </c>
      <c r="E1343" s="244">
        <v>5.6</v>
      </c>
      <c r="F1343" s="244">
        <v>84.6</v>
      </c>
      <c r="G1343" s="193">
        <v>0.9</v>
      </c>
      <c r="H1343" s="193">
        <v>277.3</v>
      </c>
    </row>
    <row r="1344" spans="2:8" x14ac:dyDescent="0.25">
      <c r="B1344" s="271">
        <v>43886.291666666664</v>
      </c>
      <c r="C1344" s="244">
        <v>491.1</v>
      </c>
      <c r="D1344" s="244">
        <v>0</v>
      </c>
      <c r="E1344" s="244">
        <v>6.5</v>
      </c>
      <c r="F1344" s="244">
        <v>78.3</v>
      </c>
      <c r="G1344" s="193">
        <v>1</v>
      </c>
      <c r="H1344" s="193">
        <v>271.60000000000002</v>
      </c>
    </row>
    <row r="1345" spans="2:8" x14ac:dyDescent="0.25">
      <c r="B1345" s="271">
        <v>43886.333333333336</v>
      </c>
      <c r="C1345" s="244">
        <v>491.5</v>
      </c>
      <c r="D1345" s="244">
        <v>0</v>
      </c>
      <c r="E1345" s="244">
        <v>8.4</v>
      </c>
      <c r="F1345" s="244">
        <v>68.2</v>
      </c>
      <c r="G1345" s="193">
        <v>0.8</v>
      </c>
      <c r="H1345" s="193">
        <v>217</v>
      </c>
    </row>
    <row r="1346" spans="2:8" x14ac:dyDescent="0.25">
      <c r="B1346" s="271">
        <v>43886.375</v>
      </c>
      <c r="C1346" s="244">
        <v>491.4</v>
      </c>
      <c r="D1346" s="244">
        <v>0</v>
      </c>
      <c r="E1346" s="244">
        <v>12.3</v>
      </c>
      <c r="F1346" s="244">
        <v>53.2</v>
      </c>
      <c r="G1346" s="193">
        <v>0.7</v>
      </c>
      <c r="H1346" s="193">
        <v>194.6</v>
      </c>
    </row>
    <row r="1347" spans="2:8" x14ac:dyDescent="0.25">
      <c r="B1347" s="271">
        <v>43886.416666666664</v>
      </c>
      <c r="C1347" s="244">
        <v>491</v>
      </c>
      <c r="D1347" s="244">
        <v>0</v>
      </c>
      <c r="E1347" s="244">
        <v>14.2</v>
      </c>
      <c r="F1347" s="244">
        <v>45.3</v>
      </c>
      <c r="G1347" s="193">
        <v>1.6</v>
      </c>
      <c r="H1347" s="193">
        <v>156</v>
      </c>
    </row>
    <row r="1348" spans="2:8" x14ac:dyDescent="0.25">
      <c r="B1348" s="271">
        <v>43886.458333333336</v>
      </c>
      <c r="C1348" s="244">
        <v>490.5</v>
      </c>
      <c r="D1348" s="244">
        <v>0</v>
      </c>
      <c r="E1348" s="244">
        <v>17.3</v>
      </c>
      <c r="F1348" s="244">
        <v>34.799999999999997</v>
      </c>
      <c r="G1348" s="193">
        <v>1</v>
      </c>
      <c r="H1348" s="193">
        <v>206.8</v>
      </c>
    </row>
    <row r="1349" spans="2:8" x14ac:dyDescent="0.25">
      <c r="B1349" s="271">
        <v>43886.5</v>
      </c>
      <c r="C1349" s="244">
        <v>490</v>
      </c>
      <c r="D1349" s="244">
        <v>0</v>
      </c>
      <c r="E1349" s="244">
        <v>18.399999999999999</v>
      </c>
      <c r="F1349" s="244">
        <v>30.3</v>
      </c>
      <c r="G1349" s="193">
        <v>1.5</v>
      </c>
      <c r="H1349" s="193">
        <v>26.3</v>
      </c>
    </row>
    <row r="1350" spans="2:8" x14ac:dyDescent="0.25">
      <c r="B1350" s="271">
        <v>43886.541666666664</v>
      </c>
      <c r="C1350" s="244">
        <v>489.3</v>
      </c>
      <c r="D1350" s="244">
        <v>0</v>
      </c>
      <c r="E1350" s="244">
        <v>18.899999999999999</v>
      </c>
      <c r="F1350" s="244">
        <v>30.5</v>
      </c>
      <c r="G1350" s="193">
        <v>2.2999999999999998</v>
      </c>
      <c r="H1350" s="193">
        <v>15.3</v>
      </c>
    </row>
    <row r="1351" spans="2:8" x14ac:dyDescent="0.25">
      <c r="B1351" s="271">
        <v>43886.583333333336</v>
      </c>
      <c r="C1351" s="244">
        <v>488.6</v>
      </c>
      <c r="D1351" s="244">
        <v>0</v>
      </c>
      <c r="E1351" s="244">
        <v>18.7</v>
      </c>
      <c r="F1351" s="244">
        <v>35.1</v>
      </c>
      <c r="G1351" s="193">
        <v>2.2999999999999998</v>
      </c>
      <c r="H1351" s="193">
        <v>51.2</v>
      </c>
    </row>
    <row r="1352" spans="2:8" x14ac:dyDescent="0.25">
      <c r="B1352" s="271">
        <v>43886.625</v>
      </c>
      <c r="C1352" s="244">
        <v>488.2</v>
      </c>
      <c r="D1352" s="244">
        <v>0</v>
      </c>
      <c r="E1352" s="244">
        <v>17.5</v>
      </c>
      <c r="F1352" s="244">
        <v>40.200000000000003</v>
      </c>
      <c r="G1352" s="193">
        <v>2.2999999999999998</v>
      </c>
      <c r="H1352" s="193">
        <v>73.400000000000006</v>
      </c>
    </row>
    <row r="1353" spans="2:8" x14ac:dyDescent="0.25">
      <c r="B1353" s="271">
        <v>43886.666666666664</v>
      </c>
      <c r="C1353" s="244">
        <v>488.4</v>
      </c>
      <c r="D1353" s="244">
        <v>0</v>
      </c>
      <c r="E1353" s="244">
        <v>14.8</v>
      </c>
      <c r="F1353" s="244">
        <v>49.6</v>
      </c>
      <c r="G1353" s="193">
        <v>2.2000000000000002</v>
      </c>
      <c r="H1353" s="193">
        <v>358.8</v>
      </c>
    </row>
    <row r="1354" spans="2:8" x14ac:dyDescent="0.25">
      <c r="B1354" s="271">
        <v>43886.708333333336</v>
      </c>
      <c r="C1354" s="244">
        <v>489.1</v>
      </c>
      <c r="D1354" s="244">
        <v>0</v>
      </c>
      <c r="E1354" s="244">
        <v>12.9</v>
      </c>
      <c r="F1354" s="244">
        <v>50.4</v>
      </c>
      <c r="G1354" s="193">
        <v>0.8</v>
      </c>
      <c r="H1354" s="193">
        <v>356.6</v>
      </c>
    </row>
    <row r="1355" spans="2:8" x14ac:dyDescent="0.25">
      <c r="B1355" s="271">
        <v>43886.75</v>
      </c>
      <c r="C1355" s="244">
        <v>489.3</v>
      </c>
      <c r="D1355" s="244">
        <v>0</v>
      </c>
      <c r="E1355" s="244">
        <v>12.4</v>
      </c>
      <c r="F1355" s="244">
        <v>49.2</v>
      </c>
      <c r="G1355" s="193">
        <v>0.9</v>
      </c>
      <c r="H1355" s="193">
        <v>326.8</v>
      </c>
    </row>
    <row r="1356" spans="2:8" x14ac:dyDescent="0.25">
      <c r="B1356" s="271">
        <v>43886.791666666664</v>
      </c>
      <c r="C1356" s="244">
        <v>489.6</v>
      </c>
      <c r="D1356" s="244">
        <v>0</v>
      </c>
      <c r="E1356" s="244">
        <v>12.1</v>
      </c>
      <c r="F1356" s="244">
        <v>52.8</v>
      </c>
      <c r="G1356" s="193">
        <v>1</v>
      </c>
      <c r="H1356" s="193">
        <v>343.1</v>
      </c>
    </row>
    <row r="1357" spans="2:8" x14ac:dyDescent="0.25">
      <c r="B1357" s="271">
        <v>43886.833333333336</v>
      </c>
      <c r="C1357" s="244">
        <v>489.8</v>
      </c>
      <c r="D1357" s="244">
        <v>0</v>
      </c>
      <c r="E1357" s="244">
        <v>11.3</v>
      </c>
      <c r="F1357" s="244">
        <v>58.8</v>
      </c>
      <c r="G1357" s="193">
        <v>1.2</v>
      </c>
      <c r="H1357" s="193">
        <v>345.8</v>
      </c>
    </row>
    <row r="1358" spans="2:8" x14ac:dyDescent="0.25">
      <c r="B1358" s="271">
        <v>43886.875</v>
      </c>
      <c r="C1358" s="244">
        <v>490.3</v>
      </c>
      <c r="D1358" s="244">
        <v>0</v>
      </c>
      <c r="E1358" s="244">
        <v>10.1</v>
      </c>
      <c r="F1358" s="244">
        <v>64</v>
      </c>
      <c r="G1358" s="193">
        <v>2.2000000000000002</v>
      </c>
      <c r="H1358" s="193">
        <v>0.7</v>
      </c>
    </row>
    <row r="1359" spans="2:8" x14ac:dyDescent="0.25">
      <c r="B1359" s="271">
        <v>43886.916666666664</v>
      </c>
      <c r="C1359" s="244">
        <v>490.8</v>
      </c>
      <c r="D1359" s="244">
        <v>0</v>
      </c>
      <c r="E1359" s="244">
        <v>9.4</v>
      </c>
      <c r="F1359" s="244">
        <v>65</v>
      </c>
      <c r="G1359" s="193">
        <v>2.1</v>
      </c>
      <c r="H1359" s="193">
        <v>353.8</v>
      </c>
    </row>
    <row r="1360" spans="2:8" x14ac:dyDescent="0.25">
      <c r="B1360" s="271">
        <v>43886.958333333336</v>
      </c>
      <c r="C1360" s="244">
        <v>491</v>
      </c>
      <c r="D1360" s="244">
        <v>0</v>
      </c>
      <c r="E1360" s="244">
        <v>8.6</v>
      </c>
      <c r="F1360" s="244">
        <v>67.400000000000006</v>
      </c>
      <c r="G1360" s="193">
        <v>1.5</v>
      </c>
      <c r="H1360" s="193">
        <v>344.7</v>
      </c>
    </row>
    <row r="1361" spans="2:8" x14ac:dyDescent="0.25">
      <c r="B1361" s="271">
        <v>43887</v>
      </c>
      <c r="C1361" s="244">
        <v>490.7</v>
      </c>
      <c r="D1361" s="244">
        <v>0</v>
      </c>
      <c r="E1361" s="244">
        <v>7.9</v>
      </c>
      <c r="F1361" s="244">
        <v>72.7</v>
      </c>
      <c r="G1361" s="193">
        <v>0.9</v>
      </c>
      <c r="H1361" s="193">
        <v>292.60000000000002</v>
      </c>
    </row>
    <row r="1362" spans="2:8" x14ac:dyDescent="0.25">
      <c r="B1362" s="271">
        <v>43887.041666666664</v>
      </c>
      <c r="C1362" s="244">
        <v>490.5</v>
      </c>
      <c r="D1362" s="244">
        <v>0</v>
      </c>
      <c r="E1362" s="244">
        <v>7.1</v>
      </c>
      <c r="F1362" s="244">
        <v>78.2</v>
      </c>
      <c r="G1362" s="193">
        <v>1.5</v>
      </c>
      <c r="H1362" s="193">
        <v>264.60000000000002</v>
      </c>
    </row>
    <row r="1363" spans="2:8" x14ac:dyDescent="0.25">
      <c r="B1363" s="271">
        <v>43887.083333333336</v>
      </c>
      <c r="C1363" s="244">
        <v>490.3</v>
      </c>
      <c r="D1363" s="244">
        <v>0</v>
      </c>
      <c r="E1363" s="244">
        <v>6.8</v>
      </c>
      <c r="F1363" s="244">
        <v>79.099999999999994</v>
      </c>
      <c r="G1363" s="193">
        <v>0.9</v>
      </c>
      <c r="H1363" s="193">
        <v>269.10000000000002</v>
      </c>
    </row>
    <row r="1364" spans="2:8" x14ac:dyDescent="0.25">
      <c r="B1364" s="271">
        <v>43887.125</v>
      </c>
      <c r="C1364" s="244">
        <v>490</v>
      </c>
      <c r="D1364" s="244">
        <v>0</v>
      </c>
      <c r="E1364" s="244">
        <v>7</v>
      </c>
      <c r="F1364" s="244">
        <v>77.8</v>
      </c>
      <c r="G1364" s="193">
        <v>0.9</v>
      </c>
      <c r="H1364" s="193">
        <v>276.2</v>
      </c>
    </row>
    <row r="1365" spans="2:8" x14ac:dyDescent="0.25">
      <c r="B1365" s="271">
        <v>43887.166666666664</v>
      </c>
      <c r="C1365" s="244">
        <v>490</v>
      </c>
      <c r="D1365" s="244">
        <v>0</v>
      </c>
      <c r="E1365" s="244">
        <v>7</v>
      </c>
      <c r="F1365" s="244">
        <v>79</v>
      </c>
      <c r="G1365" s="193">
        <v>0.9</v>
      </c>
      <c r="H1365" s="193">
        <v>279.10000000000002</v>
      </c>
    </row>
    <row r="1366" spans="2:8" x14ac:dyDescent="0.25">
      <c r="B1366" s="271">
        <v>43887.208333333336</v>
      </c>
      <c r="C1366" s="244">
        <v>490.4</v>
      </c>
      <c r="D1366" s="244">
        <v>0</v>
      </c>
      <c r="E1366" s="244">
        <v>6.8</v>
      </c>
      <c r="F1366" s="244">
        <v>80.599999999999994</v>
      </c>
      <c r="G1366" s="193">
        <v>1.3</v>
      </c>
      <c r="H1366" s="193">
        <v>267.60000000000002</v>
      </c>
    </row>
    <row r="1367" spans="2:8" x14ac:dyDescent="0.25">
      <c r="B1367" s="271">
        <v>43887.25</v>
      </c>
      <c r="C1367" s="244">
        <v>490.6</v>
      </c>
      <c r="D1367" s="244">
        <v>0</v>
      </c>
      <c r="E1367" s="244">
        <v>6.8</v>
      </c>
      <c r="F1367" s="244">
        <v>80.2</v>
      </c>
      <c r="G1367" s="193">
        <v>0.9</v>
      </c>
      <c r="H1367" s="193">
        <v>271.8</v>
      </c>
    </row>
    <row r="1368" spans="2:8" x14ac:dyDescent="0.25">
      <c r="B1368" s="271">
        <v>43887.291666666664</v>
      </c>
      <c r="C1368" s="244">
        <v>491</v>
      </c>
      <c r="D1368" s="244">
        <v>0</v>
      </c>
      <c r="E1368" s="244">
        <v>7.6</v>
      </c>
      <c r="F1368" s="244">
        <v>75.3</v>
      </c>
      <c r="G1368" s="193">
        <v>0.9</v>
      </c>
      <c r="H1368" s="193">
        <v>272.3</v>
      </c>
    </row>
    <row r="1369" spans="2:8" x14ac:dyDescent="0.25">
      <c r="B1369" s="271">
        <v>43887.333333333336</v>
      </c>
      <c r="C1369" s="244">
        <v>491.3</v>
      </c>
      <c r="D1369" s="244">
        <v>0</v>
      </c>
      <c r="E1369" s="244">
        <v>8.8000000000000007</v>
      </c>
      <c r="F1369" s="244">
        <v>69</v>
      </c>
      <c r="G1369" s="193">
        <v>0.9</v>
      </c>
      <c r="H1369" s="193">
        <v>266.89999999999998</v>
      </c>
    </row>
    <row r="1370" spans="2:8" x14ac:dyDescent="0.25">
      <c r="B1370" s="271">
        <v>43887.375</v>
      </c>
      <c r="C1370" s="244">
        <v>491.4</v>
      </c>
      <c r="D1370" s="244">
        <v>0</v>
      </c>
      <c r="E1370" s="244">
        <v>11.6</v>
      </c>
      <c r="F1370" s="244">
        <v>54.3</v>
      </c>
      <c r="G1370" s="193">
        <v>0.6</v>
      </c>
      <c r="H1370" s="193">
        <v>265.60000000000002</v>
      </c>
    </row>
    <row r="1371" spans="2:8" x14ac:dyDescent="0.25">
      <c r="B1371" s="271">
        <v>43887.416666666664</v>
      </c>
      <c r="C1371" s="244">
        <v>491.2</v>
      </c>
      <c r="D1371" s="244">
        <v>0</v>
      </c>
      <c r="E1371" s="244">
        <v>13.6</v>
      </c>
      <c r="F1371" s="244">
        <v>43.9</v>
      </c>
      <c r="G1371" s="193">
        <v>0.7</v>
      </c>
      <c r="H1371" s="193">
        <v>155.1</v>
      </c>
    </row>
    <row r="1372" spans="2:8" x14ac:dyDescent="0.25">
      <c r="B1372" s="271">
        <v>43887.458333333336</v>
      </c>
      <c r="C1372" s="244">
        <v>491</v>
      </c>
      <c r="D1372" s="244">
        <v>0</v>
      </c>
      <c r="E1372" s="244">
        <v>13.9</v>
      </c>
      <c r="F1372" s="244">
        <v>47.1</v>
      </c>
      <c r="G1372" s="193">
        <v>1</v>
      </c>
      <c r="H1372" s="193">
        <v>187.1</v>
      </c>
    </row>
    <row r="1373" spans="2:8" x14ac:dyDescent="0.25">
      <c r="B1373" s="271">
        <v>43887.5</v>
      </c>
      <c r="C1373" s="244">
        <v>491.2</v>
      </c>
      <c r="D1373" s="244">
        <v>0</v>
      </c>
      <c r="E1373" s="244">
        <v>10.8</v>
      </c>
      <c r="F1373" s="244">
        <v>68.5</v>
      </c>
      <c r="G1373" s="193">
        <v>2.1</v>
      </c>
      <c r="H1373" s="193">
        <v>183.7</v>
      </c>
    </row>
    <row r="1374" spans="2:8" x14ac:dyDescent="0.25">
      <c r="B1374" s="271">
        <v>43887.541666666664</v>
      </c>
      <c r="C1374" s="244">
        <v>490.9</v>
      </c>
      <c r="D1374" s="244">
        <v>0</v>
      </c>
      <c r="E1374" s="244">
        <v>10.199999999999999</v>
      </c>
      <c r="F1374" s="244">
        <v>72.7</v>
      </c>
      <c r="G1374" s="193">
        <v>1.4</v>
      </c>
      <c r="H1374" s="193">
        <v>203.4</v>
      </c>
    </row>
    <row r="1375" spans="2:8" x14ac:dyDescent="0.25">
      <c r="B1375" s="271">
        <v>43887.583333333336</v>
      </c>
      <c r="C1375" s="244">
        <v>490.2</v>
      </c>
      <c r="D1375" s="244">
        <v>0</v>
      </c>
      <c r="E1375" s="244">
        <v>12.2</v>
      </c>
      <c r="F1375" s="244">
        <v>59.2</v>
      </c>
      <c r="G1375" s="193">
        <v>1.4</v>
      </c>
      <c r="H1375" s="193">
        <v>329.1</v>
      </c>
    </row>
    <row r="1376" spans="2:8" x14ac:dyDescent="0.25">
      <c r="B1376" s="271">
        <v>43887.625</v>
      </c>
      <c r="C1376" s="244">
        <v>489.6</v>
      </c>
      <c r="D1376" s="244">
        <v>0</v>
      </c>
      <c r="E1376" s="244">
        <v>15.6</v>
      </c>
      <c r="F1376" s="244">
        <v>44.3</v>
      </c>
      <c r="G1376" s="193">
        <v>0.7</v>
      </c>
      <c r="H1376" s="193">
        <v>271.89999999999998</v>
      </c>
    </row>
    <row r="1377" spans="2:8" x14ac:dyDescent="0.25">
      <c r="B1377" s="271">
        <v>43887.666666666664</v>
      </c>
      <c r="C1377" s="244">
        <v>489.1</v>
      </c>
      <c r="D1377" s="244">
        <v>0</v>
      </c>
      <c r="E1377" s="244">
        <v>16.2</v>
      </c>
      <c r="F1377" s="244">
        <v>39.200000000000003</v>
      </c>
      <c r="G1377" s="193">
        <v>0.9</v>
      </c>
      <c r="H1377" s="193">
        <v>214.1</v>
      </c>
    </row>
    <row r="1378" spans="2:8" x14ac:dyDescent="0.25">
      <c r="B1378" s="271">
        <v>43887.708333333336</v>
      </c>
      <c r="C1378" s="244">
        <v>489.3</v>
      </c>
      <c r="D1378" s="244">
        <v>0</v>
      </c>
      <c r="E1378" s="244">
        <v>14.6</v>
      </c>
      <c r="F1378" s="244">
        <v>49.7</v>
      </c>
      <c r="G1378" s="193">
        <v>1.7</v>
      </c>
      <c r="H1378" s="193">
        <v>191.4</v>
      </c>
    </row>
    <row r="1379" spans="2:8" x14ac:dyDescent="0.25">
      <c r="B1379" s="271">
        <v>43887.75</v>
      </c>
      <c r="C1379" s="244">
        <v>489.7</v>
      </c>
      <c r="D1379" s="244">
        <v>0</v>
      </c>
      <c r="E1379" s="244">
        <v>13.4</v>
      </c>
      <c r="F1379" s="244">
        <v>52.7</v>
      </c>
      <c r="G1379" s="193">
        <v>1.2</v>
      </c>
      <c r="H1379" s="193">
        <v>220.6</v>
      </c>
    </row>
    <row r="1380" spans="2:8" x14ac:dyDescent="0.25">
      <c r="B1380" s="271">
        <v>43887.791666666664</v>
      </c>
      <c r="C1380" s="244">
        <v>490.2</v>
      </c>
      <c r="D1380" s="244">
        <v>0</v>
      </c>
      <c r="E1380" s="244">
        <v>12.6</v>
      </c>
      <c r="F1380" s="244">
        <v>53.4</v>
      </c>
      <c r="G1380" s="193">
        <v>0.8</v>
      </c>
      <c r="H1380" s="193">
        <v>283.39999999999998</v>
      </c>
    </row>
    <row r="1381" spans="2:8" x14ac:dyDescent="0.25">
      <c r="B1381" s="271">
        <v>43887.833333333336</v>
      </c>
      <c r="C1381" s="244">
        <v>490.6</v>
      </c>
      <c r="D1381" s="244">
        <v>0</v>
      </c>
      <c r="E1381" s="244">
        <v>12.1</v>
      </c>
      <c r="F1381" s="244">
        <v>54.1</v>
      </c>
      <c r="G1381" s="193">
        <v>0.6</v>
      </c>
      <c r="H1381" s="193">
        <v>282.10000000000002</v>
      </c>
    </row>
    <row r="1382" spans="2:8" x14ac:dyDescent="0.25">
      <c r="B1382" s="271">
        <v>43887.875</v>
      </c>
      <c r="C1382" s="244">
        <v>491.1</v>
      </c>
      <c r="D1382" s="244">
        <v>0</v>
      </c>
      <c r="E1382" s="244">
        <v>11.4</v>
      </c>
      <c r="F1382" s="244">
        <v>59.4</v>
      </c>
      <c r="G1382" s="193">
        <v>0.4</v>
      </c>
      <c r="H1382" s="193">
        <v>37.6</v>
      </c>
    </row>
    <row r="1383" spans="2:8" x14ac:dyDescent="0.25">
      <c r="B1383" s="271">
        <v>43887.916666666664</v>
      </c>
      <c r="C1383" s="244">
        <v>491.6</v>
      </c>
      <c r="D1383" s="244">
        <v>0</v>
      </c>
      <c r="E1383" s="244">
        <v>10.8</v>
      </c>
      <c r="F1383" s="244">
        <v>62.9</v>
      </c>
      <c r="G1383" s="193">
        <v>0.7</v>
      </c>
      <c r="H1383" s="193">
        <v>316.2</v>
      </c>
    </row>
    <row r="1384" spans="2:8" x14ac:dyDescent="0.25">
      <c r="B1384" s="271">
        <v>43887.958333333336</v>
      </c>
      <c r="C1384" s="244">
        <v>491.5</v>
      </c>
      <c r="D1384" s="244">
        <v>0</v>
      </c>
      <c r="E1384" s="244">
        <v>10.5</v>
      </c>
      <c r="F1384" s="244">
        <v>67.2</v>
      </c>
      <c r="G1384" s="193">
        <v>0.6</v>
      </c>
      <c r="H1384" s="193">
        <v>254.1</v>
      </c>
    </row>
    <row r="1385" spans="2:8" x14ac:dyDescent="0.25">
      <c r="B1385" s="271">
        <v>43888</v>
      </c>
      <c r="C1385" s="244">
        <v>491.1</v>
      </c>
      <c r="D1385" s="244">
        <v>0</v>
      </c>
      <c r="E1385" s="244">
        <v>10.5</v>
      </c>
      <c r="F1385" s="244">
        <v>68</v>
      </c>
      <c r="G1385" s="193">
        <v>0.4</v>
      </c>
      <c r="H1385" s="193">
        <v>223.5</v>
      </c>
    </row>
    <row r="1386" spans="2:8" x14ac:dyDescent="0.25">
      <c r="B1386" s="271">
        <v>43888.041666666664</v>
      </c>
      <c r="C1386" s="244">
        <v>490.8</v>
      </c>
      <c r="D1386" s="244">
        <v>0</v>
      </c>
      <c r="E1386" s="244">
        <v>9.8000000000000007</v>
      </c>
      <c r="F1386" s="244">
        <v>73</v>
      </c>
      <c r="G1386" s="193">
        <v>1.1000000000000001</v>
      </c>
      <c r="H1386" s="193">
        <v>265.7</v>
      </c>
    </row>
    <row r="1387" spans="2:8" x14ac:dyDescent="0.25">
      <c r="B1387" s="271">
        <v>43888.083333333336</v>
      </c>
      <c r="C1387" s="244">
        <v>490.5</v>
      </c>
      <c r="D1387" s="244">
        <v>0</v>
      </c>
      <c r="E1387" s="244">
        <v>9.5</v>
      </c>
      <c r="F1387" s="244">
        <v>77.599999999999994</v>
      </c>
      <c r="G1387" s="193">
        <v>0.6</v>
      </c>
      <c r="H1387" s="193">
        <v>107.6</v>
      </c>
    </row>
    <row r="1388" spans="2:8" x14ac:dyDescent="0.25">
      <c r="B1388" s="271">
        <v>43888.125</v>
      </c>
      <c r="C1388" s="244">
        <v>490.3</v>
      </c>
      <c r="D1388" s="244">
        <v>0</v>
      </c>
      <c r="E1388" s="244">
        <v>9.3000000000000007</v>
      </c>
      <c r="F1388" s="244">
        <v>79.400000000000006</v>
      </c>
      <c r="G1388" s="193">
        <v>0.4</v>
      </c>
      <c r="H1388" s="193">
        <v>162.6</v>
      </c>
    </row>
    <row r="1389" spans="2:8" x14ac:dyDescent="0.25">
      <c r="B1389" s="271">
        <v>43888.166666666664</v>
      </c>
      <c r="C1389" s="244">
        <v>490.2</v>
      </c>
      <c r="D1389" s="244">
        <v>0</v>
      </c>
      <c r="E1389" s="244">
        <v>9.1999999999999993</v>
      </c>
      <c r="F1389" s="244">
        <v>79.8</v>
      </c>
      <c r="G1389" s="193">
        <v>0.5</v>
      </c>
      <c r="H1389" s="193">
        <v>22.7</v>
      </c>
    </row>
    <row r="1390" spans="2:8" x14ac:dyDescent="0.25">
      <c r="B1390" s="271">
        <v>43888.208333333336</v>
      </c>
      <c r="C1390" s="244">
        <v>490.5</v>
      </c>
      <c r="D1390" s="244">
        <v>0</v>
      </c>
      <c r="E1390" s="244">
        <v>9.1999999999999993</v>
      </c>
      <c r="F1390" s="244">
        <v>80.599999999999994</v>
      </c>
      <c r="G1390" s="193">
        <v>0.3</v>
      </c>
      <c r="H1390" s="193">
        <v>104.2</v>
      </c>
    </row>
    <row r="1391" spans="2:8" x14ac:dyDescent="0.25">
      <c r="B1391" s="271">
        <v>43888.25</v>
      </c>
      <c r="C1391" s="244">
        <v>490.8</v>
      </c>
      <c r="D1391" s="244">
        <v>0</v>
      </c>
      <c r="E1391" s="244">
        <v>9.4</v>
      </c>
      <c r="F1391" s="244">
        <v>81.5</v>
      </c>
      <c r="G1391" s="193">
        <v>0.3</v>
      </c>
      <c r="H1391" s="193">
        <v>154.19999999999999</v>
      </c>
    </row>
    <row r="1392" spans="2:8" x14ac:dyDescent="0.25">
      <c r="B1392" s="271">
        <v>43888.291666666664</v>
      </c>
      <c r="C1392" s="244">
        <v>491.1</v>
      </c>
      <c r="D1392" s="244">
        <v>0</v>
      </c>
      <c r="E1392" s="244">
        <v>10.1</v>
      </c>
      <c r="F1392" s="244">
        <v>75.400000000000006</v>
      </c>
      <c r="G1392" s="193">
        <v>0.5</v>
      </c>
      <c r="H1392" s="193">
        <v>223.3</v>
      </c>
    </row>
    <row r="1393" spans="2:8" x14ac:dyDescent="0.25">
      <c r="B1393" s="271">
        <v>43888.333333333336</v>
      </c>
      <c r="C1393" s="244">
        <v>491.3</v>
      </c>
      <c r="D1393" s="244">
        <v>0</v>
      </c>
      <c r="E1393" s="244">
        <v>10.9</v>
      </c>
      <c r="F1393" s="244">
        <v>67.7</v>
      </c>
      <c r="G1393" s="193">
        <v>1.1000000000000001</v>
      </c>
      <c r="H1393" s="193">
        <v>165.6</v>
      </c>
    </row>
    <row r="1394" spans="2:8" x14ac:dyDescent="0.25">
      <c r="B1394" s="271">
        <v>43888.375</v>
      </c>
      <c r="C1394" s="244">
        <v>491.3</v>
      </c>
      <c r="D1394" s="244">
        <v>0</v>
      </c>
      <c r="E1394" s="244">
        <v>12.7</v>
      </c>
      <c r="F1394" s="244">
        <v>57.6</v>
      </c>
      <c r="G1394" s="193">
        <v>1.1000000000000001</v>
      </c>
      <c r="H1394" s="193">
        <v>139.4</v>
      </c>
    </row>
    <row r="1395" spans="2:8" x14ac:dyDescent="0.25">
      <c r="B1395" s="271">
        <v>43888.416666666664</v>
      </c>
      <c r="C1395" s="244">
        <v>491</v>
      </c>
      <c r="D1395" s="244">
        <v>0</v>
      </c>
      <c r="E1395" s="244">
        <v>13.7</v>
      </c>
      <c r="F1395" s="244">
        <v>53.1</v>
      </c>
      <c r="G1395" s="193">
        <v>1.3</v>
      </c>
      <c r="H1395" s="193">
        <v>111.4</v>
      </c>
    </row>
    <row r="1396" spans="2:8" x14ac:dyDescent="0.25">
      <c r="B1396" s="271">
        <v>43888.458333333336</v>
      </c>
      <c r="C1396" s="244">
        <v>490.9</v>
      </c>
      <c r="D1396" s="244">
        <v>0</v>
      </c>
      <c r="E1396" s="244">
        <v>12.6</v>
      </c>
      <c r="F1396" s="244">
        <v>50.7</v>
      </c>
      <c r="G1396" s="193">
        <v>2.9</v>
      </c>
      <c r="H1396" s="193">
        <v>77.900000000000006</v>
      </c>
    </row>
    <row r="1397" spans="2:8" x14ac:dyDescent="0.25">
      <c r="B1397" s="271">
        <v>43888.5</v>
      </c>
      <c r="C1397" s="244">
        <v>490.3</v>
      </c>
      <c r="D1397" s="244">
        <v>0</v>
      </c>
      <c r="E1397" s="244">
        <v>14.3</v>
      </c>
      <c r="F1397" s="244">
        <v>41.7</v>
      </c>
      <c r="G1397" s="193">
        <v>1.9</v>
      </c>
      <c r="H1397" s="193">
        <v>42.6</v>
      </c>
    </row>
    <row r="1398" spans="2:8" x14ac:dyDescent="0.25">
      <c r="B1398" s="271">
        <v>43888.541666666664</v>
      </c>
      <c r="C1398" s="244">
        <v>490.1</v>
      </c>
      <c r="D1398" s="244">
        <v>0</v>
      </c>
      <c r="E1398" s="244">
        <v>14.9</v>
      </c>
      <c r="F1398" s="244">
        <v>45.4</v>
      </c>
      <c r="G1398" s="193">
        <v>2.1</v>
      </c>
      <c r="H1398" s="193">
        <v>61.9</v>
      </c>
    </row>
    <row r="1399" spans="2:8" x14ac:dyDescent="0.25">
      <c r="B1399" s="271">
        <v>43888.583333333336</v>
      </c>
      <c r="C1399" s="244">
        <v>489.9</v>
      </c>
      <c r="D1399" s="244">
        <v>0</v>
      </c>
      <c r="E1399" s="244">
        <v>14.1</v>
      </c>
      <c r="F1399" s="244">
        <v>48.5</v>
      </c>
      <c r="G1399" s="193">
        <v>2.2000000000000002</v>
      </c>
      <c r="H1399" s="193">
        <v>47.7</v>
      </c>
    </row>
    <row r="1400" spans="2:8" x14ac:dyDescent="0.25">
      <c r="B1400" s="271">
        <v>43888.625</v>
      </c>
      <c r="C1400" s="244">
        <v>490</v>
      </c>
      <c r="D1400" s="244">
        <v>0</v>
      </c>
      <c r="E1400" s="244">
        <v>12.5</v>
      </c>
      <c r="F1400" s="244">
        <v>58.6</v>
      </c>
      <c r="G1400" s="193">
        <v>1.8</v>
      </c>
      <c r="H1400" s="193">
        <v>213</v>
      </c>
    </row>
    <row r="1401" spans="2:8" x14ac:dyDescent="0.25">
      <c r="B1401" s="271">
        <v>43888.666666666664</v>
      </c>
      <c r="C1401" s="244">
        <v>490.4</v>
      </c>
      <c r="D1401" s="244">
        <v>0</v>
      </c>
      <c r="E1401" s="244">
        <v>9.3000000000000007</v>
      </c>
      <c r="F1401" s="244">
        <v>81.099999999999994</v>
      </c>
      <c r="G1401" s="193">
        <v>2</v>
      </c>
      <c r="H1401" s="193">
        <v>191.7</v>
      </c>
    </row>
    <row r="1402" spans="2:8" x14ac:dyDescent="0.25">
      <c r="B1402" s="271">
        <v>43888.708333333336</v>
      </c>
      <c r="C1402" s="244">
        <v>490.5</v>
      </c>
      <c r="D1402" s="244">
        <v>0</v>
      </c>
      <c r="E1402" s="244">
        <v>9.5</v>
      </c>
      <c r="F1402" s="244">
        <v>77.2</v>
      </c>
      <c r="G1402" s="193">
        <v>1.4</v>
      </c>
      <c r="H1402" s="193">
        <v>189.1</v>
      </c>
    </row>
    <row r="1403" spans="2:8" x14ac:dyDescent="0.25">
      <c r="B1403" s="271">
        <v>43888.75</v>
      </c>
      <c r="C1403" s="244">
        <v>490.7</v>
      </c>
      <c r="D1403" s="244">
        <v>0</v>
      </c>
      <c r="E1403" s="244">
        <v>9.6</v>
      </c>
      <c r="F1403" s="244">
        <v>74</v>
      </c>
      <c r="G1403" s="193">
        <v>0.8</v>
      </c>
      <c r="H1403" s="193">
        <v>191.1</v>
      </c>
    </row>
    <row r="1404" spans="2:8" x14ac:dyDescent="0.25">
      <c r="B1404" s="271">
        <v>43888.791666666664</v>
      </c>
      <c r="C1404" s="244">
        <v>490.9</v>
      </c>
      <c r="D1404" s="244">
        <v>0</v>
      </c>
      <c r="E1404" s="244">
        <v>9.1999999999999993</v>
      </c>
      <c r="F1404" s="244">
        <v>74.5</v>
      </c>
      <c r="G1404" s="193">
        <v>0.4</v>
      </c>
      <c r="H1404" s="193">
        <v>161.69999999999999</v>
      </c>
    </row>
    <row r="1405" spans="2:8" x14ac:dyDescent="0.25">
      <c r="B1405" s="271">
        <v>43888.833333333336</v>
      </c>
      <c r="C1405" s="244">
        <v>491.2</v>
      </c>
      <c r="D1405" s="244">
        <v>0</v>
      </c>
      <c r="E1405" s="244">
        <v>8.8000000000000007</v>
      </c>
      <c r="F1405" s="244">
        <v>77.8</v>
      </c>
      <c r="G1405" s="193">
        <v>0.4</v>
      </c>
      <c r="H1405" s="193">
        <v>132.30000000000001</v>
      </c>
    </row>
    <row r="1406" spans="2:8" x14ac:dyDescent="0.25">
      <c r="B1406" s="271">
        <v>43888.875</v>
      </c>
      <c r="C1406" s="244">
        <v>491.5</v>
      </c>
      <c r="D1406" s="244">
        <v>0</v>
      </c>
      <c r="E1406" s="244">
        <v>8.1999999999999993</v>
      </c>
      <c r="F1406" s="244">
        <v>78.8</v>
      </c>
      <c r="G1406" s="193">
        <v>1</v>
      </c>
      <c r="H1406" s="193">
        <v>12.3</v>
      </c>
    </row>
    <row r="1407" spans="2:8" x14ac:dyDescent="0.25">
      <c r="B1407" s="271">
        <v>43888.916666666664</v>
      </c>
      <c r="C1407" s="244">
        <v>491.8</v>
      </c>
      <c r="D1407" s="244">
        <v>0</v>
      </c>
      <c r="E1407" s="244">
        <v>8.1</v>
      </c>
      <c r="F1407" s="244">
        <v>78.7</v>
      </c>
      <c r="G1407" s="193">
        <v>0.9</v>
      </c>
      <c r="H1407" s="193">
        <v>306.7</v>
      </c>
    </row>
    <row r="1408" spans="2:8" x14ac:dyDescent="0.25">
      <c r="B1408" s="271">
        <v>43888.958333333336</v>
      </c>
      <c r="C1408" s="244">
        <v>491.7</v>
      </c>
      <c r="D1408" s="244">
        <v>0</v>
      </c>
      <c r="E1408" s="244">
        <v>7.6</v>
      </c>
      <c r="F1408" s="244">
        <v>82.2</v>
      </c>
      <c r="G1408" s="193">
        <v>0.8</v>
      </c>
      <c r="H1408" s="193">
        <v>278.2</v>
      </c>
    </row>
    <row r="1409" spans="2:8" x14ac:dyDescent="0.25">
      <c r="B1409" s="271">
        <v>43889</v>
      </c>
      <c r="C1409" s="244">
        <v>491.5</v>
      </c>
      <c r="D1409" s="244">
        <v>0</v>
      </c>
      <c r="E1409" s="244">
        <v>7.3</v>
      </c>
      <c r="F1409" s="244">
        <v>82.8</v>
      </c>
      <c r="G1409" s="193">
        <v>1.2</v>
      </c>
      <c r="H1409" s="193">
        <v>262.8</v>
      </c>
    </row>
    <row r="1410" spans="2:8" x14ac:dyDescent="0.25">
      <c r="B1410" s="271">
        <v>43889.041666666664</v>
      </c>
      <c r="C1410" s="244">
        <v>491.2</v>
      </c>
      <c r="D1410" s="244">
        <v>0</v>
      </c>
      <c r="E1410" s="244">
        <v>7.4</v>
      </c>
      <c r="F1410" s="244">
        <v>81.8</v>
      </c>
      <c r="G1410" s="193">
        <v>0.6</v>
      </c>
      <c r="H1410" s="193">
        <v>325.7</v>
      </c>
    </row>
    <row r="1411" spans="2:8" x14ac:dyDescent="0.25">
      <c r="B1411" s="271">
        <v>43889.083333333336</v>
      </c>
      <c r="C1411" s="244">
        <v>490.9</v>
      </c>
      <c r="D1411" s="244">
        <v>0</v>
      </c>
      <c r="E1411" s="244">
        <v>7.5</v>
      </c>
      <c r="F1411" s="244">
        <v>82.4</v>
      </c>
      <c r="G1411" s="193">
        <v>0.9</v>
      </c>
      <c r="H1411" s="193">
        <v>294.89999999999998</v>
      </c>
    </row>
    <row r="1412" spans="2:8" x14ac:dyDescent="0.25">
      <c r="B1412" s="271">
        <v>43889.125</v>
      </c>
      <c r="C1412" s="244">
        <v>490.8</v>
      </c>
      <c r="D1412" s="244">
        <v>0</v>
      </c>
      <c r="E1412" s="244">
        <v>7.2</v>
      </c>
      <c r="F1412" s="244">
        <v>82.8</v>
      </c>
      <c r="G1412" s="193">
        <v>1.3</v>
      </c>
      <c r="H1412" s="193">
        <v>267.60000000000002</v>
      </c>
    </row>
    <row r="1413" spans="2:8" x14ac:dyDescent="0.25">
      <c r="B1413" s="271">
        <v>43889.166666666664</v>
      </c>
      <c r="C1413" s="244">
        <v>490.7</v>
      </c>
      <c r="D1413" s="244">
        <v>0</v>
      </c>
      <c r="E1413" s="244">
        <v>7.5</v>
      </c>
      <c r="F1413" s="244">
        <v>81.599999999999994</v>
      </c>
      <c r="G1413" s="193">
        <v>0.5</v>
      </c>
      <c r="H1413" s="193">
        <v>273.5</v>
      </c>
    </row>
    <row r="1414" spans="2:8" x14ac:dyDescent="0.25">
      <c r="B1414" s="271">
        <v>43889.208333333336</v>
      </c>
      <c r="C1414" s="244">
        <v>490.9</v>
      </c>
      <c r="D1414" s="244">
        <v>0</v>
      </c>
      <c r="E1414" s="244">
        <v>7.5</v>
      </c>
      <c r="F1414" s="244">
        <v>82.6</v>
      </c>
      <c r="G1414" s="193">
        <v>0.8</v>
      </c>
      <c r="H1414" s="193">
        <v>274.8</v>
      </c>
    </row>
    <row r="1415" spans="2:8" x14ac:dyDescent="0.25">
      <c r="B1415" s="271">
        <v>43889.25</v>
      </c>
      <c r="C1415" s="244">
        <v>491.1</v>
      </c>
      <c r="D1415" s="244">
        <v>0</v>
      </c>
      <c r="E1415" s="244">
        <v>7.9</v>
      </c>
      <c r="F1415" s="244">
        <v>82.1</v>
      </c>
      <c r="G1415" s="193">
        <v>0.4</v>
      </c>
      <c r="H1415" s="193">
        <v>246.3</v>
      </c>
    </row>
    <row r="1416" spans="2:8" x14ac:dyDescent="0.25">
      <c r="B1416" s="271">
        <v>43889.291666666664</v>
      </c>
      <c r="C1416" s="244">
        <v>491.5</v>
      </c>
      <c r="D1416" s="244">
        <v>0</v>
      </c>
      <c r="E1416" s="244">
        <v>9</v>
      </c>
      <c r="F1416" s="244">
        <v>76.2</v>
      </c>
      <c r="G1416" s="193">
        <v>0.2</v>
      </c>
      <c r="H1416" s="193">
        <v>178.6</v>
      </c>
    </row>
    <row r="1417" spans="2:8" x14ac:dyDescent="0.25">
      <c r="B1417" s="271">
        <v>43889.333333333336</v>
      </c>
      <c r="C1417" s="244">
        <v>491.8</v>
      </c>
      <c r="D1417" s="244">
        <v>0</v>
      </c>
      <c r="E1417" s="244">
        <v>10.199999999999999</v>
      </c>
      <c r="F1417" s="244">
        <v>72.099999999999994</v>
      </c>
      <c r="G1417" s="193">
        <v>0.6</v>
      </c>
      <c r="H1417" s="193">
        <v>163</v>
      </c>
    </row>
    <row r="1418" spans="2:8" x14ac:dyDescent="0.25">
      <c r="B1418" s="271">
        <v>43889.375</v>
      </c>
      <c r="C1418" s="244">
        <v>491.8</v>
      </c>
      <c r="D1418" s="244">
        <v>0</v>
      </c>
      <c r="E1418" s="244">
        <v>10.3</v>
      </c>
      <c r="F1418" s="244">
        <v>72.8</v>
      </c>
      <c r="G1418" s="193">
        <v>1.1000000000000001</v>
      </c>
      <c r="H1418" s="193">
        <v>139.80000000000001</v>
      </c>
    </row>
    <row r="1419" spans="2:8" x14ac:dyDescent="0.25">
      <c r="B1419" s="271">
        <v>43889.416666666664</v>
      </c>
      <c r="C1419" s="244">
        <v>491.7</v>
      </c>
      <c r="D1419" s="244">
        <v>0</v>
      </c>
      <c r="E1419" s="244">
        <v>11.8</v>
      </c>
      <c r="F1419" s="244">
        <v>64.900000000000006</v>
      </c>
      <c r="G1419" s="193">
        <v>1.5</v>
      </c>
      <c r="H1419" s="193">
        <v>162.4</v>
      </c>
    </row>
    <row r="1420" spans="2:8" x14ac:dyDescent="0.25">
      <c r="B1420" s="271">
        <v>43889.458333333336</v>
      </c>
      <c r="C1420" s="244">
        <v>491.3</v>
      </c>
      <c r="D1420" s="244">
        <v>0</v>
      </c>
      <c r="E1420" s="244">
        <v>13.1</v>
      </c>
      <c r="F1420" s="244">
        <v>61.9</v>
      </c>
      <c r="G1420" s="193">
        <v>1.5</v>
      </c>
      <c r="H1420" s="193">
        <v>172.6</v>
      </c>
    </row>
    <row r="1421" spans="2:8" x14ac:dyDescent="0.25">
      <c r="B1421" s="271">
        <v>43889.5</v>
      </c>
      <c r="C1421" s="244">
        <v>490.8</v>
      </c>
      <c r="D1421" s="244">
        <v>0</v>
      </c>
      <c r="E1421" s="244">
        <v>14.8</v>
      </c>
      <c r="F1421" s="244">
        <v>54.5</v>
      </c>
      <c r="G1421" s="193">
        <v>2</v>
      </c>
      <c r="H1421" s="193">
        <v>160.1</v>
      </c>
    </row>
    <row r="1422" spans="2:8" x14ac:dyDescent="0.25">
      <c r="B1422" s="271">
        <v>43889.541666666664</v>
      </c>
      <c r="C1422" s="244">
        <v>490.2</v>
      </c>
      <c r="D1422" s="244">
        <v>0</v>
      </c>
      <c r="E1422" s="244">
        <v>16.100000000000001</v>
      </c>
      <c r="F1422" s="244">
        <v>48.3</v>
      </c>
      <c r="G1422" s="193">
        <v>3.4</v>
      </c>
      <c r="H1422" s="193">
        <v>134.80000000000001</v>
      </c>
    </row>
    <row r="1423" spans="2:8" x14ac:dyDescent="0.25">
      <c r="B1423" s="271">
        <v>43889.583333333336</v>
      </c>
      <c r="C1423" s="244">
        <v>489.7</v>
      </c>
      <c r="D1423" s="244">
        <v>0</v>
      </c>
      <c r="E1423" s="244">
        <v>17.3</v>
      </c>
      <c r="F1423" s="244">
        <v>44.5</v>
      </c>
      <c r="G1423" s="193">
        <v>2.2999999999999998</v>
      </c>
      <c r="H1423" s="193">
        <v>101.7</v>
      </c>
    </row>
    <row r="1424" spans="2:8" x14ac:dyDescent="0.25">
      <c r="B1424" s="271">
        <v>43889.625</v>
      </c>
      <c r="C1424" s="244">
        <v>489.4</v>
      </c>
      <c r="D1424" s="244">
        <v>0</v>
      </c>
      <c r="E1424" s="244">
        <v>16.8</v>
      </c>
      <c r="F1424" s="244">
        <v>45.6</v>
      </c>
      <c r="G1424" s="193">
        <v>2.8</v>
      </c>
      <c r="H1424" s="193">
        <v>104.8</v>
      </c>
    </row>
    <row r="1425" spans="2:8" x14ac:dyDescent="0.25">
      <c r="B1425" s="271">
        <v>43889.666666666664</v>
      </c>
      <c r="C1425" s="244">
        <v>489.3</v>
      </c>
      <c r="D1425" s="244">
        <v>0</v>
      </c>
      <c r="E1425" s="244">
        <v>15.9</v>
      </c>
      <c r="F1425" s="244">
        <v>48</v>
      </c>
      <c r="G1425" s="193">
        <v>2.2999999999999998</v>
      </c>
      <c r="H1425" s="193">
        <v>90.7</v>
      </c>
    </row>
    <row r="1426" spans="2:8" x14ac:dyDescent="0.25">
      <c r="B1426" s="271">
        <v>43889.708333333336</v>
      </c>
      <c r="C1426" s="244">
        <v>489.6</v>
      </c>
      <c r="D1426" s="244">
        <v>0</v>
      </c>
      <c r="E1426" s="244">
        <v>14.6</v>
      </c>
      <c r="F1426" s="244">
        <v>52.9</v>
      </c>
      <c r="G1426" s="193">
        <v>1.9</v>
      </c>
      <c r="H1426" s="193">
        <v>75.5</v>
      </c>
    </row>
    <row r="1427" spans="2:8" x14ac:dyDescent="0.25">
      <c r="B1427" s="271">
        <v>43889.75</v>
      </c>
      <c r="C1427" s="244">
        <v>490.2</v>
      </c>
      <c r="D1427" s="244">
        <v>0</v>
      </c>
      <c r="E1427" s="244">
        <v>12.7</v>
      </c>
      <c r="F1427" s="244">
        <v>62.9</v>
      </c>
      <c r="G1427" s="193">
        <v>1.8</v>
      </c>
      <c r="H1427" s="193">
        <v>44.7</v>
      </c>
    </row>
    <row r="1428" spans="2:8" x14ac:dyDescent="0.25">
      <c r="B1428" s="271">
        <v>43889.791666666664</v>
      </c>
      <c r="C1428" s="244">
        <v>490.7</v>
      </c>
      <c r="D1428" s="244">
        <v>0</v>
      </c>
      <c r="E1428" s="244">
        <v>11.7</v>
      </c>
      <c r="F1428" s="244">
        <v>66.599999999999994</v>
      </c>
      <c r="G1428" s="193">
        <v>1.5</v>
      </c>
      <c r="H1428" s="193">
        <v>20.7</v>
      </c>
    </row>
    <row r="1429" spans="2:8" x14ac:dyDescent="0.25">
      <c r="B1429" s="271">
        <v>43889.833333333336</v>
      </c>
      <c r="C1429" s="244">
        <v>491.2</v>
      </c>
      <c r="D1429" s="244">
        <v>0</v>
      </c>
      <c r="E1429" s="244">
        <v>11.2</v>
      </c>
      <c r="F1429" s="244">
        <v>68.400000000000006</v>
      </c>
      <c r="G1429" s="193">
        <v>1</v>
      </c>
      <c r="H1429" s="193">
        <v>359.2</v>
      </c>
    </row>
    <row r="1430" spans="2:8" x14ac:dyDescent="0.25">
      <c r="B1430" s="271">
        <v>43889.875</v>
      </c>
      <c r="C1430" s="244">
        <v>491.7</v>
      </c>
      <c r="D1430" s="244">
        <v>0</v>
      </c>
      <c r="E1430" s="244">
        <v>11.1</v>
      </c>
      <c r="F1430" s="244">
        <v>68.400000000000006</v>
      </c>
      <c r="G1430" s="193">
        <v>0.9</v>
      </c>
      <c r="H1430" s="193">
        <v>358</v>
      </c>
    </row>
    <row r="1431" spans="2:8" x14ac:dyDescent="0.25">
      <c r="B1431" s="271">
        <v>43889.916666666664</v>
      </c>
      <c r="C1431" s="244">
        <v>491.9</v>
      </c>
      <c r="D1431" s="244">
        <v>0</v>
      </c>
      <c r="E1431" s="244">
        <v>11.2</v>
      </c>
      <c r="F1431" s="244">
        <v>68.400000000000006</v>
      </c>
      <c r="G1431" s="193">
        <v>0.5</v>
      </c>
      <c r="H1431" s="193">
        <v>331</v>
      </c>
    </row>
    <row r="1432" spans="2:8" x14ac:dyDescent="0.25">
      <c r="B1432" s="271">
        <v>43889.958333333336</v>
      </c>
      <c r="C1432" s="244">
        <v>491.8</v>
      </c>
      <c r="D1432" s="244">
        <v>0</v>
      </c>
      <c r="E1432" s="244">
        <v>11.1</v>
      </c>
      <c r="F1432" s="244">
        <v>69.7</v>
      </c>
      <c r="G1432" s="193">
        <v>0.9</v>
      </c>
      <c r="H1432" s="193">
        <v>127</v>
      </c>
    </row>
    <row r="1433" spans="2:8" x14ac:dyDescent="0.25">
      <c r="B1433" s="271">
        <v>43890</v>
      </c>
      <c r="C1433" s="244">
        <v>491.6</v>
      </c>
      <c r="D1433" s="244">
        <v>0</v>
      </c>
      <c r="E1433" s="244">
        <v>10.8</v>
      </c>
      <c r="F1433" s="244">
        <v>73.8</v>
      </c>
      <c r="G1433" s="193">
        <v>1.2</v>
      </c>
      <c r="H1433" s="193">
        <v>268.3</v>
      </c>
    </row>
    <row r="1434" spans="2:8" x14ac:dyDescent="0.25">
      <c r="B1434" s="271">
        <v>43890.041666666664</v>
      </c>
      <c r="C1434" s="244">
        <v>491.3</v>
      </c>
      <c r="D1434" s="244">
        <v>0</v>
      </c>
      <c r="E1434" s="244">
        <v>10.6</v>
      </c>
      <c r="F1434" s="244">
        <v>75.5</v>
      </c>
      <c r="G1434" s="193">
        <v>0.7</v>
      </c>
      <c r="H1434" s="193">
        <v>261.2</v>
      </c>
    </row>
    <row r="1435" spans="2:8" x14ac:dyDescent="0.25">
      <c r="B1435" s="271">
        <v>43890.083333333336</v>
      </c>
      <c r="C1435" s="244">
        <v>491.1</v>
      </c>
      <c r="D1435" s="244">
        <v>0</v>
      </c>
      <c r="E1435" s="244">
        <v>10.4</v>
      </c>
      <c r="F1435" s="244">
        <v>76.7</v>
      </c>
      <c r="G1435" s="193">
        <v>0.7</v>
      </c>
      <c r="H1435" s="193">
        <v>268.3</v>
      </c>
    </row>
    <row r="1436" spans="2:8" x14ac:dyDescent="0.25">
      <c r="B1436" s="271">
        <v>43890.125</v>
      </c>
      <c r="C1436" s="244">
        <v>491</v>
      </c>
      <c r="D1436" s="244">
        <v>0</v>
      </c>
      <c r="E1436" s="244">
        <v>9.6999999999999993</v>
      </c>
      <c r="F1436" s="244">
        <v>83.7</v>
      </c>
      <c r="G1436" s="193">
        <v>0.7</v>
      </c>
      <c r="H1436" s="193">
        <v>165.7</v>
      </c>
    </row>
    <row r="1437" spans="2:8" x14ac:dyDescent="0.25">
      <c r="B1437" s="271">
        <v>43890.166666666664</v>
      </c>
      <c r="C1437" s="244">
        <v>491.1</v>
      </c>
      <c r="D1437" s="244">
        <v>0</v>
      </c>
      <c r="E1437" s="244">
        <v>9.4</v>
      </c>
      <c r="F1437" s="244">
        <v>88.4</v>
      </c>
      <c r="G1437" s="193">
        <v>0.7</v>
      </c>
      <c r="H1437" s="193">
        <v>146.5</v>
      </c>
    </row>
    <row r="1438" spans="2:8" x14ac:dyDescent="0.25">
      <c r="B1438" s="271">
        <v>43890.208333333336</v>
      </c>
      <c r="C1438" s="244">
        <v>491.3</v>
      </c>
      <c r="D1438" s="244">
        <v>0</v>
      </c>
      <c r="E1438" s="244">
        <v>9.4</v>
      </c>
      <c r="F1438" s="244">
        <v>87.6</v>
      </c>
      <c r="G1438" s="193">
        <v>0.6</v>
      </c>
      <c r="H1438" s="193">
        <v>129</v>
      </c>
    </row>
    <row r="1439" spans="2:8" x14ac:dyDescent="0.25">
      <c r="B1439" s="271">
        <v>43890.25</v>
      </c>
      <c r="C1439" s="244">
        <v>491.6</v>
      </c>
      <c r="D1439" s="244">
        <v>0</v>
      </c>
      <c r="E1439" s="244">
        <v>9.3000000000000007</v>
      </c>
      <c r="F1439" s="244">
        <v>89.5</v>
      </c>
      <c r="G1439" s="193">
        <v>1.1000000000000001</v>
      </c>
      <c r="H1439" s="193">
        <v>134.30000000000001</v>
      </c>
    </row>
    <row r="1440" spans="2:8" x14ac:dyDescent="0.25">
      <c r="B1440" s="271">
        <v>43890.291666666664</v>
      </c>
      <c r="C1440" s="244">
        <v>492.1</v>
      </c>
      <c r="D1440" s="244">
        <v>0</v>
      </c>
      <c r="E1440" s="244">
        <v>9.5</v>
      </c>
      <c r="F1440" s="244">
        <v>90.2</v>
      </c>
      <c r="G1440" s="193">
        <v>1</v>
      </c>
      <c r="H1440" s="193">
        <v>261.7</v>
      </c>
    </row>
    <row r="1441" spans="2:8" x14ac:dyDescent="0.25">
      <c r="B1441" s="271">
        <v>43890.333333333336</v>
      </c>
      <c r="C1441" s="244">
        <v>492.4</v>
      </c>
      <c r="D1441" s="244">
        <v>0</v>
      </c>
      <c r="E1441" s="244">
        <v>10</v>
      </c>
      <c r="F1441" s="244">
        <v>86.4</v>
      </c>
      <c r="G1441" s="193">
        <v>1.3</v>
      </c>
      <c r="H1441" s="193">
        <v>271.2</v>
      </c>
    </row>
    <row r="1442" spans="2:8" x14ac:dyDescent="0.25">
      <c r="B1442" s="271">
        <v>43890.375</v>
      </c>
      <c r="C1442" s="244">
        <v>492.4</v>
      </c>
      <c r="D1442" s="244">
        <v>0</v>
      </c>
      <c r="E1442" s="244">
        <v>12.4</v>
      </c>
      <c r="F1442" s="244">
        <v>66.2</v>
      </c>
      <c r="G1442" s="193">
        <v>1.2</v>
      </c>
      <c r="H1442" s="193">
        <v>325.2</v>
      </c>
    </row>
    <row r="1443" spans="2:8" x14ac:dyDescent="0.25">
      <c r="B1443" s="271">
        <v>43890.416666666664</v>
      </c>
      <c r="C1443" s="244">
        <v>492.1</v>
      </c>
      <c r="D1443" s="244">
        <v>0</v>
      </c>
      <c r="E1443" s="244">
        <v>14.2</v>
      </c>
      <c r="F1443" s="244">
        <v>57.2</v>
      </c>
      <c r="G1443" s="193">
        <v>1.5</v>
      </c>
      <c r="H1443" s="193">
        <v>131.19999999999999</v>
      </c>
    </row>
    <row r="1444" spans="2:8" x14ac:dyDescent="0.25">
      <c r="B1444" s="271">
        <v>43890.458333333336</v>
      </c>
      <c r="C1444" s="244">
        <v>491.8</v>
      </c>
      <c r="D1444" s="244">
        <v>0</v>
      </c>
      <c r="E1444" s="244">
        <v>14.5</v>
      </c>
      <c r="F1444" s="244">
        <v>54.2</v>
      </c>
      <c r="G1444" s="193">
        <v>2.2999999999999998</v>
      </c>
      <c r="H1444" s="193">
        <v>91.7</v>
      </c>
    </row>
    <row r="1445" spans="2:8" x14ac:dyDescent="0.25">
      <c r="B1445" s="271">
        <v>43890.5</v>
      </c>
      <c r="C1445" s="244">
        <v>491.7</v>
      </c>
      <c r="D1445" s="244">
        <v>0</v>
      </c>
      <c r="E1445" s="244">
        <v>14.6</v>
      </c>
      <c r="F1445" s="244">
        <v>54.6</v>
      </c>
      <c r="G1445" s="193">
        <v>2.5</v>
      </c>
      <c r="H1445" s="193">
        <v>112.4</v>
      </c>
    </row>
    <row r="1446" spans="2:8" x14ac:dyDescent="0.25">
      <c r="B1446" s="271">
        <v>43890.541666666664</v>
      </c>
      <c r="C1446" s="244">
        <v>491.3</v>
      </c>
      <c r="D1446" s="244">
        <v>0</v>
      </c>
      <c r="E1446" s="244">
        <v>13.3</v>
      </c>
      <c r="F1446" s="244">
        <v>61.5</v>
      </c>
      <c r="G1446" s="193">
        <v>1.6</v>
      </c>
      <c r="H1446" s="193">
        <v>162.1</v>
      </c>
    </row>
    <row r="1447" spans="2:8" x14ac:dyDescent="0.25">
      <c r="B1447" s="271">
        <v>43890.583333333336</v>
      </c>
      <c r="C1447" s="244">
        <v>490.6</v>
      </c>
      <c r="D1447" s="244">
        <v>0</v>
      </c>
      <c r="E1447" s="244">
        <v>13.7</v>
      </c>
      <c r="F1447" s="244">
        <v>59</v>
      </c>
      <c r="G1447" s="193">
        <v>2.7</v>
      </c>
      <c r="H1447" s="193">
        <v>149</v>
      </c>
    </row>
    <row r="1448" spans="2:8" x14ac:dyDescent="0.25">
      <c r="B1448" s="271">
        <v>43890.625</v>
      </c>
      <c r="C1448" s="244">
        <v>490.4</v>
      </c>
      <c r="D1448" s="244">
        <v>0</v>
      </c>
      <c r="E1448" s="244">
        <v>13.6</v>
      </c>
      <c r="F1448" s="244">
        <v>59.4</v>
      </c>
      <c r="G1448" s="193">
        <v>1.9</v>
      </c>
      <c r="H1448" s="193">
        <v>94</v>
      </c>
    </row>
    <row r="1449" spans="2:8" x14ac:dyDescent="0.25">
      <c r="B1449" s="271">
        <v>43890.666666666664</v>
      </c>
      <c r="C1449" s="244">
        <v>490.2</v>
      </c>
      <c r="D1449" s="244">
        <v>0</v>
      </c>
      <c r="E1449" s="244">
        <v>13.2</v>
      </c>
      <c r="F1449" s="244">
        <v>58.1</v>
      </c>
      <c r="G1449" s="193">
        <v>2.5</v>
      </c>
      <c r="H1449" s="193">
        <v>324.10000000000002</v>
      </c>
    </row>
    <row r="1450" spans="2:8" x14ac:dyDescent="0.25">
      <c r="B1450" s="271">
        <v>43890.708333333336</v>
      </c>
      <c r="C1450" s="244">
        <v>490.4</v>
      </c>
      <c r="D1450" s="244">
        <v>0</v>
      </c>
      <c r="E1450" s="244">
        <v>11.6</v>
      </c>
      <c r="F1450" s="244">
        <v>63.6</v>
      </c>
      <c r="G1450" s="193">
        <v>2.5</v>
      </c>
      <c r="H1450" s="193">
        <v>270.3</v>
      </c>
    </row>
    <row r="1451" spans="2:8" x14ac:dyDescent="0.25">
      <c r="B1451" s="271">
        <v>43890.75</v>
      </c>
      <c r="C1451" s="244">
        <v>490.9</v>
      </c>
      <c r="D1451" s="244">
        <v>0</v>
      </c>
      <c r="E1451" s="244">
        <v>11.2</v>
      </c>
      <c r="F1451" s="244">
        <v>67</v>
      </c>
      <c r="G1451" s="193">
        <v>1.8</v>
      </c>
      <c r="H1451" s="193">
        <v>263</v>
      </c>
    </row>
    <row r="1452" spans="2:8" x14ac:dyDescent="0.25">
      <c r="B1452" s="271">
        <v>43890.791666666664</v>
      </c>
      <c r="C1452" s="244">
        <v>491.4</v>
      </c>
      <c r="D1452" s="244">
        <v>0</v>
      </c>
      <c r="E1452" s="244">
        <v>11.1</v>
      </c>
      <c r="F1452" s="244">
        <v>67.099999999999994</v>
      </c>
      <c r="G1452" s="193">
        <v>1.3</v>
      </c>
      <c r="H1452" s="193">
        <v>213</v>
      </c>
    </row>
    <row r="1453" spans="2:8" x14ac:dyDescent="0.25">
      <c r="B1453" s="271">
        <v>43890.833333333336</v>
      </c>
      <c r="C1453" s="244">
        <v>491.9</v>
      </c>
      <c r="D1453" s="244">
        <v>0</v>
      </c>
      <c r="E1453" s="244">
        <v>10.199999999999999</v>
      </c>
      <c r="F1453" s="244">
        <v>68.900000000000006</v>
      </c>
      <c r="G1453" s="193">
        <v>1.8</v>
      </c>
      <c r="H1453" s="193">
        <v>200.6</v>
      </c>
    </row>
    <row r="1454" spans="2:8" x14ac:dyDescent="0.25">
      <c r="B1454" s="271">
        <v>43890.875</v>
      </c>
      <c r="C1454" s="244">
        <v>492.3</v>
      </c>
      <c r="D1454" s="244">
        <v>0</v>
      </c>
      <c r="E1454" s="244">
        <v>10</v>
      </c>
      <c r="F1454" s="244">
        <v>70.7</v>
      </c>
      <c r="G1454" s="193">
        <v>1.2</v>
      </c>
      <c r="H1454" s="193">
        <v>198.1</v>
      </c>
    </row>
    <row r="1455" spans="2:8" x14ac:dyDescent="0.25">
      <c r="B1455" s="271">
        <v>43890.916666666664</v>
      </c>
      <c r="C1455" s="244">
        <v>492.4</v>
      </c>
      <c r="D1455" s="244">
        <v>0</v>
      </c>
      <c r="E1455" s="244">
        <v>9.6999999999999993</v>
      </c>
      <c r="F1455" s="244">
        <v>72.2</v>
      </c>
      <c r="G1455" s="193">
        <v>0.6</v>
      </c>
      <c r="H1455" s="193">
        <v>189.2</v>
      </c>
    </row>
    <row r="1456" spans="2:8" x14ac:dyDescent="0.25">
      <c r="B1456" s="271">
        <v>43890.958333333336</v>
      </c>
      <c r="C1456" s="244">
        <v>492.3</v>
      </c>
      <c r="D1456" s="244">
        <v>0</v>
      </c>
      <c r="E1456" s="244">
        <v>9.1999999999999993</v>
      </c>
      <c r="F1456" s="244">
        <v>76.2</v>
      </c>
      <c r="G1456" s="193">
        <v>0.8</v>
      </c>
      <c r="H1456" s="193">
        <v>183.3</v>
      </c>
    </row>
    <row r="1457" spans="2:8" x14ac:dyDescent="0.25">
      <c r="B1457" s="271">
        <v>43891</v>
      </c>
      <c r="C1457" s="244">
        <v>492</v>
      </c>
      <c r="D1457" s="244">
        <v>0</v>
      </c>
      <c r="E1457" s="244">
        <v>9.1999999999999993</v>
      </c>
      <c r="F1457" s="244">
        <v>77.099999999999994</v>
      </c>
      <c r="G1457" s="193">
        <v>0.7</v>
      </c>
      <c r="H1457" s="193">
        <v>185.5</v>
      </c>
    </row>
    <row r="1458" spans="2:8" x14ac:dyDescent="0.25">
      <c r="B1458" s="271">
        <v>43891.041666666664</v>
      </c>
      <c r="C1458" s="244">
        <v>491.6</v>
      </c>
      <c r="D1458" s="244">
        <v>0</v>
      </c>
      <c r="E1458" s="244">
        <v>9.1</v>
      </c>
      <c r="F1458" s="244">
        <v>77.400000000000006</v>
      </c>
      <c r="G1458" s="193">
        <v>0.4</v>
      </c>
      <c r="H1458" s="193">
        <v>199.1</v>
      </c>
    </row>
    <row r="1459" spans="2:8" x14ac:dyDescent="0.25">
      <c r="B1459" s="271">
        <v>43891.083333333336</v>
      </c>
      <c r="C1459" s="244">
        <v>491.3</v>
      </c>
      <c r="D1459" s="244">
        <v>0</v>
      </c>
      <c r="E1459" s="244">
        <v>9.1</v>
      </c>
      <c r="F1459" s="244">
        <v>78.400000000000006</v>
      </c>
      <c r="G1459" s="193">
        <v>0.5</v>
      </c>
      <c r="H1459" s="193">
        <v>149.30000000000001</v>
      </c>
    </row>
    <row r="1460" spans="2:8" x14ac:dyDescent="0.25">
      <c r="B1460" s="271">
        <v>43891.125</v>
      </c>
      <c r="C1460" s="244">
        <v>491.1</v>
      </c>
      <c r="D1460" s="244">
        <v>0</v>
      </c>
      <c r="E1460" s="244">
        <v>9</v>
      </c>
      <c r="F1460" s="244">
        <v>79.5</v>
      </c>
      <c r="G1460" s="193">
        <v>0.7</v>
      </c>
      <c r="H1460" s="193">
        <v>154.19999999999999</v>
      </c>
    </row>
    <row r="1461" spans="2:8" x14ac:dyDescent="0.25">
      <c r="B1461" s="271">
        <v>43891.166666666664</v>
      </c>
      <c r="C1461" s="244">
        <v>491.2</v>
      </c>
      <c r="D1461" s="244">
        <v>0</v>
      </c>
      <c r="E1461" s="244">
        <v>8.8000000000000007</v>
      </c>
      <c r="F1461" s="244">
        <v>82.3</v>
      </c>
      <c r="G1461" s="193">
        <v>0.5</v>
      </c>
      <c r="H1461" s="193">
        <v>205.3</v>
      </c>
    </row>
    <row r="1462" spans="2:8" x14ac:dyDescent="0.25">
      <c r="B1462" s="271">
        <v>43891.208333333336</v>
      </c>
      <c r="C1462" s="244">
        <v>491.5</v>
      </c>
      <c r="D1462" s="244">
        <v>0</v>
      </c>
      <c r="E1462" s="244">
        <v>8.4</v>
      </c>
      <c r="F1462" s="244">
        <v>82.9</v>
      </c>
      <c r="G1462" s="193">
        <v>0.7</v>
      </c>
      <c r="H1462" s="193">
        <v>45.2</v>
      </c>
    </row>
    <row r="1463" spans="2:8" x14ac:dyDescent="0.25">
      <c r="B1463" s="271">
        <v>43891.25</v>
      </c>
      <c r="C1463" s="244">
        <v>492</v>
      </c>
      <c r="D1463" s="244">
        <v>0</v>
      </c>
      <c r="E1463" s="244">
        <v>8.1999999999999993</v>
      </c>
      <c r="F1463" s="244">
        <v>82.3</v>
      </c>
      <c r="G1463" s="193">
        <v>0.9</v>
      </c>
      <c r="H1463" s="193">
        <v>37.9</v>
      </c>
    </row>
    <row r="1464" spans="2:8" x14ac:dyDescent="0.25">
      <c r="B1464" s="271">
        <v>43891.291666666664</v>
      </c>
      <c r="C1464" s="244">
        <v>492.5</v>
      </c>
      <c r="D1464" s="244">
        <v>0</v>
      </c>
      <c r="E1464" s="244">
        <v>8.6</v>
      </c>
      <c r="F1464" s="244">
        <v>77.900000000000006</v>
      </c>
      <c r="G1464" s="193">
        <v>0.5</v>
      </c>
      <c r="H1464" s="193">
        <v>332.4</v>
      </c>
    </row>
    <row r="1465" spans="2:8" x14ac:dyDescent="0.25">
      <c r="B1465" s="271">
        <v>43891.333333333336</v>
      </c>
      <c r="C1465" s="244">
        <v>492.9</v>
      </c>
      <c r="D1465" s="244">
        <v>0</v>
      </c>
      <c r="E1465" s="244">
        <v>9.5</v>
      </c>
      <c r="F1465" s="244">
        <v>74.8</v>
      </c>
      <c r="G1465" s="193">
        <v>0.8</v>
      </c>
      <c r="H1465" s="193">
        <v>305</v>
      </c>
    </row>
    <row r="1466" spans="2:8" x14ac:dyDescent="0.25">
      <c r="B1466" s="271">
        <v>43891.375</v>
      </c>
      <c r="C1466" s="244">
        <v>492.8</v>
      </c>
      <c r="D1466" s="244">
        <v>0</v>
      </c>
      <c r="E1466" s="244">
        <v>10.1</v>
      </c>
      <c r="F1466" s="244">
        <v>75</v>
      </c>
      <c r="G1466" s="193">
        <v>2</v>
      </c>
      <c r="H1466" s="193">
        <v>275</v>
      </c>
    </row>
    <row r="1467" spans="2:8" x14ac:dyDescent="0.25">
      <c r="B1467" s="271">
        <v>43891.416666666664</v>
      </c>
      <c r="C1467" s="244">
        <v>492.8</v>
      </c>
      <c r="D1467" s="244">
        <v>0</v>
      </c>
      <c r="E1467" s="244">
        <v>10.9</v>
      </c>
      <c r="F1467" s="244">
        <v>67</v>
      </c>
      <c r="G1467" s="193">
        <v>1.5</v>
      </c>
      <c r="H1467" s="193">
        <v>6.3</v>
      </c>
    </row>
    <row r="1468" spans="2:8" x14ac:dyDescent="0.25">
      <c r="B1468" s="271">
        <v>43891.458333333336</v>
      </c>
      <c r="C1468" s="244">
        <v>492.7</v>
      </c>
      <c r="D1468" s="244">
        <v>0</v>
      </c>
      <c r="E1468" s="244">
        <v>10.9</v>
      </c>
      <c r="F1468" s="244">
        <v>64.7</v>
      </c>
      <c r="G1468" s="193">
        <v>1.7</v>
      </c>
      <c r="H1468" s="193">
        <v>57.6</v>
      </c>
    </row>
    <row r="1469" spans="2:8" x14ac:dyDescent="0.25">
      <c r="B1469" s="271">
        <v>43891.5</v>
      </c>
      <c r="C1469" s="244">
        <v>492.4</v>
      </c>
      <c r="D1469" s="244">
        <v>0</v>
      </c>
      <c r="E1469" s="244">
        <v>10.199999999999999</v>
      </c>
      <c r="F1469" s="244">
        <v>68.400000000000006</v>
      </c>
      <c r="G1469" s="193">
        <v>1.8</v>
      </c>
      <c r="H1469" s="193">
        <v>20.2</v>
      </c>
    </row>
    <row r="1470" spans="2:8" x14ac:dyDescent="0.25">
      <c r="B1470" s="271">
        <v>43891.541666666664</v>
      </c>
      <c r="C1470" s="244">
        <v>491.6</v>
      </c>
      <c r="D1470" s="244">
        <v>0</v>
      </c>
      <c r="E1470" s="244">
        <v>12.1</v>
      </c>
      <c r="F1470" s="244">
        <v>61.3</v>
      </c>
      <c r="G1470" s="193">
        <v>1.7</v>
      </c>
      <c r="H1470" s="193">
        <v>276.2</v>
      </c>
    </row>
    <row r="1471" spans="2:8" x14ac:dyDescent="0.25">
      <c r="B1471" s="271">
        <v>43891.583333333336</v>
      </c>
      <c r="C1471" s="244">
        <v>490.8</v>
      </c>
      <c r="D1471" s="244">
        <v>0</v>
      </c>
      <c r="E1471" s="244">
        <v>13.7</v>
      </c>
      <c r="F1471" s="244">
        <v>54.2</v>
      </c>
      <c r="G1471" s="193">
        <v>1.5</v>
      </c>
      <c r="H1471" s="193">
        <v>8.3000000000000007</v>
      </c>
    </row>
    <row r="1472" spans="2:8" x14ac:dyDescent="0.25">
      <c r="B1472" s="271">
        <v>43891.625</v>
      </c>
      <c r="C1472" s="244">
        <v>490.3</v>
      </c>
      <c r="D1472" s="244">
        <v>0</v>
      </c>
      <c r="E1472" s="244">
        <v>14.2</v>
      </c>
      <c r="F1472" s="244">
        <v>52.8</v>
      </c>
      <c r="G1472" s="193">
        <v>2.1</v>
      </c>
      <c r="H1472" s="193">
        <v>53.5</v>
      </c>
    </row>
    <row r="1473" spans="2:8" x14ac:dyDescent="0.25">
      <c r="B1473" s="271">
        <v>43891.666666666664</v>
      </c>
      <c r="C1473" s="244">
        <v>490</v>
      </c>
      <c r="D1473" s="244">
        <v>0</v>
      </c>
      <c r="E1473" s="244">
        <v>13.2</v>
      </c>
      <c r="F1473" s="244">
        <v>56.4</v>
      </c>
      <c r="G1473" s="193">
        <v>2</v>
      </c>
      <c r="H1473" s="193">
        <v>46.7</v>
      </c>
    </row>
    <row r="1474" spans="2:8" x14ac:dyDescent="0.25">
      <c r="B1474" s="271">
        <v>43891.708333333336</v>
      </c>
      <c r="C1474" s="244">
        <v>490.2</v>
      </c>
      <c r="D1474" s="244">
        <v>0</v>
      </c>
      <c r="E1474" s="244">
        <v>12.7</v>
      </c>
      <c r="F1474" s="244">
        <v>57.3</v>
      </c>
      <c r="G1474" s="193">
        <v>1.5</v>
      </c>
      <c r="H1474" s="193">
        <v>60.4</v>
      </c>
    </row>
    <row r="1475" spans="2:8" x14ac:dyDescent="0.25">
      <c r="B1475" s="271">
        <v>43891.75</v>
      </c>
      <c r="C1475" s="244">
        <v>490.8</v>
      </c>
      <c r="D1475" s="244">
        <v>0</v>
      </c>
      <c r="E1475" s="244">
        <v>10.5</v>
      </c>
      <c r="F1475" s="244">
        <v>68.099999999999994</v>
      </c>
      <c r="G1475" s="193">
        <v>2</v>
      </c>
      <c r="H1475" s="193">
        <v>73.900000000000006</v>
      </c>
    </row>
    <row r="1476" spans="2:8" x14ac:dyDescent="0.25">
      <c r="B1476" s="271">
        <v>43891.791666666664</v>
      </c>
      <c r="C1476" s="244">
        <v>491.3</v>
      </c>
      <c r="D1476" s="244">
        <v>0</v>
      </c>
      <c r="E1476" s="244">
        <v>9.6</v>
      </c>
      <c r="F1476" s="244">
        <v>71</v>
      </c>
      <c r="G1476" s="193">
        <v>2.1</v>
      </c>
      <c r="H1476" s="193">
        <v>48.8</v>
      </c>
    </row>
    <row r="1477" spans="2:8" x14ac:dyDescent="0.25">
      <c r="B1477" s="271">
        <v>43891.833333333336</v>
      </c>
      <c r="C1477" s="244">
        <v>491.8</v>
      </c>
      <c r="D1477" s="244">
        <v>0</v>
      </c>
      <c r="E1477" s="244">
        <v>9.6999999999999993</v>
      </c>
      <c r="F1477" s="244">
        <v>69.599999999999994</v>
      </c>
      <c r="G1477" s="193">
        <v>1.6</v>
      </c>
      <c r="H1477" s="193">
        <v>350.4</v>
      </c>
    </row>
    <row r="1478" spans="2:8" x14ac:dyDescent="0.25">
      <c r="B1478" s="271">
        <v>43891.875</v>
      </c>
      <c r="C1478" s="244">
        <v>492.1</v>
      </c>
      <c r="D1478" s="244">
        <v>0</v>
      </c>
      <c r="E1478" s="244">
        <v>9.4</v>
      </c>
      <c r="F1478" s="244">
        <v>71.3</v>
      </c>
      <c r="G1478" s="193">
        <v>1.2</v>
      </c>
      <c r="H1478" s="193">
        <v>340.5</v>
      </c>
    </row>
    <row r="1479" spans="2:8" x14ac:dyDescent="0.25">
      <c r="B1479" s="271">
        <v>43891.916666666664</v>
      </c>
      <c r="C1479" s="244">
        <v>492.2</v>
      </c>
      <c r="D1479" s="244">
        <v>0</v>
      </c>
      <c r="E1479" s="244">
        <v>8.8000000000000007</v>
      </c>
      <c r="F1479" s="244">
        <v>74.599999999999994</v>
      </c>
      <c r="G1479" s="193">
        <v>0.9</v>
      </c>
      <c r="H1479" s="193">
        <v>337.7</v>
      </c>
    </row>
    <row r="1480" spans="2:8" x14ac:dyDescent="0.25">
      <c r="B1480" s="271">
        <v>43891.958333333336</v>
      </c>
      <c r="C1480" s="244">
        <v>492.1</v>
      </c>
      <c r="D1480" s="244">
        <v>0</v>
      </c>
      <c r="E1480" s="244">
        <v>8.6</v>
      </c>
      <c r="F1480" s="244">
        <v>80.099999999999994</v>
      </c>
      <c r="G1480" s="193">
        <v>1</v>
      </c>
      <c r="H1480" s="193">
        <v>266.3</v>
      </c>
    </row>
    <row r="1481" spans="2:8" x14ac:dyDescent="0.25">
      <c r="B1481" s="271">
        <v>43892</v>
      </c>
      <c r="C1481" s="244">
        <v>491.9</v>
      </c>
      <c r="D1481" s="244">
        <v>0</v>
      </c>
      <c r="E1481" s="244">
        <v>8.6</v>
      </c>
      <c r="F1481" s="244">
        <v>80.099999999999994</v>
      </c>
      <c r="G1481" s="193">
        <v>0.8</v>
      </c>
      <c r="H1481" s="193">
        <v>283.3</v>
      </c>
    </row>
    <row r="1482" spans="2:8" x14ac:dyDescent="0.25">
      <c r="B1482" s="271">
        <v>43892.041666666664</v>
      </c>
      <c r="C1482" s="244">
        <v>491.6</v>
      </c>
      <c r="D1482" s="244">
        <v>0</v>
      </c>
      <c r="E1482" s="244">
        <v>8.1999999999999993</v>
      </c>
      <c r="F1482" s="244">
        <v>82.7</v>
      </c>
      <c r="G1482" s="193">
        <v>1.5</v>
      </c>
      <c r="H1482" s="193">
        <v>266.5</v>
      </c>
    </row>
    <row r="1483" spans="2:8" x14ac:dyDescent="0.25">
      <c r="B1483" s="271">
        <v>43892.083333333336</v>
      </c>
      <c r="C1483" s="244">
        <v>491.3</v>
      </c>
      <c r="D1483" s="244">
        <v>0</v>
      </c>
      <c r="E1483" s="244">
        <v>8.1999999999999993</v>
      </c>
      <c r="F1483" s="244">
        <v>78.8</v>
      </c>
      <c r="G1483" s="193">
        <v>1.1000000000000001</v>
      </c>
      <c r="H1483" s="193">
        <v>331.8</v>
      </c>
    </row>
    <row r="1484" spans="2:8" x14ac:dyDescent="0.25">
      <c r="B1484" s="271">
        <v>43892.125</v>
      </c>
      <c r="C1484" s="244">
        <v>491.1</v>
      </c>
      <c r="D1484" s="244">
        <v>0</v>
      </c>
      <c r="E1484" s="244">
        <v>7.8</v>
      </c>
      <c r="F1484" s="244">
        <v>83.6</v>
      </c>
      <c r="G1484" s="193">
        <v>1.4</v>
      </c>
      <c r="H1484" s="193">
        <v>274.39999999999998</v>
      </c>
    </row>
    <row r="1485" spans="2:8" x14ac:dyDescent="0.25">
      <c r="B1485" s="271">
        <v>43892.166666666664</v>
      </c>
      <c r="C1485" s="244">
        <v>491.1</v>
      </c>
      <c r="D1485" s="244">
        <v>0</v>
      </c>
      <c r="E1485" s="244">
        <v>7.8</v>
      </c>
      <c r="F1485" s="244">
        <v>83.5</v>
      </c>
      <c r="G1485" s="193">
        <v>0.7</v>
      </c>
      <c r="H1485" s="193">
        <v>263.7</v>
      </c>
    </row>
    <row r="1486" spans="2:8" x14ac:dyDescent="0.25">
      <c r="B1486" s="271">
        <v>43892.208333333336</v>
      </c>
      <c r="C1486" s="244">
        <v>491.3</v>
      </c>
      <c r="D1486" s="244">
        <v>0</v>
      </c>
      <c r="E1486" s="244">
        <v>7.8</v>
      </c>
      <c r="F1486" s="244">
        <v>84.1</v>
      </c>
      <c r="G1486" s="193">
        <v>0.6</v>
      </c>
      <c r="H1486" s="193">
        <v>266.60000000000002</v>
      </c>
    </row>
    <row r="1487" spans="2:8" x14ac:dyDescent="0.25">
      <c r="B1487" s="271">
        <v>43892.25</v>
      </c>
      <c r="C1487" s="244">
        <v>491.4</v>
      </c>
      <c r="D1487" s="244">
        <v>0</v>
      </c>
      <c r="E1487" s="244">
        <v>7.7</v>
      </c>
      <c r="F1487" s="244">
        <v>84.7</v>
      </c>
      <c r="G1487" s="193">
        <v>0.7</v>
      </c>
      <c r="H1487" s="193">
        <v>271.7</v>
      </c>
    </row>
    <row r="1488" spans="2:8" x14ac:dyDescent="0.25">
      <c r="B1488" s="271">
        <v>43892.291666666664</v>
      </c>
      <c r="C1488" s="244">
        <v>491.8</v>
      </c>
      <c r="D1488" s="244">
        <v>0</v>
      </c>
      <c r="E1488" s="244">
        <v>8.3000000000000007</v>
      </c>
      <c r="F1488" s="244">
        <v>81.2</v>
      </c>
      <c r="G1488" s="193">
        <v>0.6</v>
      </c>
      <c r="H1488" s="193">
        <v>249.7</v>
      </c>
    </row>
    <row r="1489" spans="2:8" x14ac:dyDescent="0.25">
      <c r="B1489" s="271">
        <v>43892.333333333336</v>
      </c>
      <c r="C1489" s="244">
        <v>492.1</v>
      </c>
      <c r="D1489" s="244">
        <v>0</v>
      </c>
      <c r="E1489" s="244">
        <v>9.9</v>
      </c>
      <c r="F1489" s="244">
        <v>71.099999999999994</v>
      </c>
      <c r="G1489" s="193">
        <v>1</v>
      </c>
      <c r="H1489" s="193">
        <v>138.69999999999999</v>
      </c>
    </row>
    <row r="1490" spans="2:8" x14ac:dyDescent="0.25">
      <c r="B1490" s="271">
        <v>43892.375</v>
      </c>
      <c r="C1490" s="244">
        <v>492.1</v>
      </c>
      <c r="D1490" s="244">
        <v>0</v>
      </c>
      <c r="E1490" s="244">
        <v>12.3</v>
      </c>
      <c r="F1490" s="244">
        <v>60.6</v>
      </c>
      <c r="G1490" s="193">
        <v>1.2</v>
      </c>
      <c r="H1490" s="193">
        <v>156.4</v>
      </c>
    </row>
    <row r="1491" spans="2:8" x14ac:dyDescent="0.25">
      <c r="B1491" s="271">
        <v>43892.416666666664</v>
      </c>
      <c r="C1491" s="244">
        <v>491.8</v>
      </c>
      <c r="D1491" s="244">
        <v>0</v>
      </c>
      <c r="E1491" s="244">
        <v>15.1</v>
      </c>
      <c r="F1491" s="244">
        <v>45.5</v>
      </c>
      <c r="G1491" s="193">
        <v>1.7</v>
      </c>
      <c r="H1491" s="193">
        <v>178.7</v>
      </c>
    </row>
    <row r="1492" spans="2:8" x14ac:dyDescent="0.25">
      <c r="B1492" s="271">
        <v>43892.458333333336</v>
      </c>
      <c r="C1492" s="244">
        <v>491.4</v>
      </c>
      <c r="D1492" s="244">
        <v>0</v>
      </c>
      <c r="E1492" s="244">
        <v>16.5</v>
      </c>
      <c r="F1492" s="244">
        <v>35.700000000000003</v>
      </c>
      <c r="G1492" s="193">
        <v>2.2999999999999998</v>
      </c>
      <c r="H1492" s="193">
        <v>134.30000000000001</v>
      </c>
    </row>
    <row r="1493" spans="2:8" x14ac:dyDescent="0.25">
      <c r="B1493" s="271">
        <v>43892.5</v>
      </c>
      <c r="C1493" s="244">
        <v>490.8</v>
      </c>
      <c r="D1493" s="244">
        <v>0</v>
      </c>
      <c r="E1493" s="244">
        <v>17.600000000000001</v>
      </c>
      <c r="F1493" s="244">
        <v>29.4</v>
      </c>
      <c r="G1493" s="193">
        <v>1.8</v>
      </c>
      <c r="H1493" s="193">
        <v>24.6</v>
      </c>
    </row>
    <row r="1494" spans="2:8" x14ac:dyDescent="0.25">
      <c r="B1494" s="271">
        <v>43892.541666666664</v>
      </c>
      <c r="C1494" s="244">
        <v>489.9</v>
      </c>
      <c r="D1494" s="244">
        <v>0</v>
      </c>
      <c r="E1494" s="244">
        <v>17.7</v>
      </c>
      <c r="F1494" s="244">
        <v>29.5</v>
      </c>
      <c r="G1494" s="193">
        <v>2.4</v>
      </c>
      <c r="H1494" s="193">
        <v>130.6</v>
      </c>
    </row>
    <row r="1495" spans="2:8" x14ac:dyDescent="0.25">
      <c r="B1495" s="271">
        <v>43892.583333333336</v>
      </c>
      <c r="C1495" s="244">
        <v>489.3</v>
      </c>
      <c r="D1495" s="244">
        <v>0</v>
      </c>
      <c r="E1495" s="244">
        <v>18.399999999999999</v>
      </c>
      <c r="F1495" s="244">
        <v>33.5</v>
      </c>
      <c r="G1495" s="193">
        <v>2.6</v>
      </c>
      <c r="H1495" s="193">
        <v>85.6</v>
      </c>
    </row>
    <row r="1496" spans="2:8" x14ac:dyDescent="0.25">
      <c r="B1496" s="271">
        <v>43892.625</v>
      </c>
      <c r="C1496" s="244">
        <v>489</v>
      </c>
      <c r="D1496" s="244">
        <v>0</v>
      </c>
      <c r="E1496" s="244">
        <v>17.600000000000001</v>
      </c>
      <c r="F1496" s="244">
        <v>36.700000000000003</v>
      </c>
      <c r="G1496" s="193">
        <v>2.2999999999999998</v>
      </c>
      <c r="H1496" s="193">
        <v>38.5</v>
      </c>
    </row>
    <row r="1497" spans="2:8" x14ac:dyDescent="0.25">
      <c r="B1497" s="271">
        <v>43892.666666666664</v>
      </c>
      <c r="C1497" s="244">
        <v>488.9</v>
      </c>
      <c r="D1497" s="244">
        <v>0</v>
      </c>
      <c r="E1497" s="244">
        <v>16.100000000000001</v>
      </c>
      <c r="F1497" s="244">
        <v>43.4</v>
      </c>
      <c r="G1497" s="193">
        <v>2.2000000000000002</v>
      </c>
      <c r="H1497" s="193">
        <v>48.5</v>
      </c>
    </row>
    <row r="1498" spans="2:8" x14ac:dyDescent="0.25">
      <c r="B1498" s="271">
        <v>43892.708333333336</v>
      </c>
      <c r="C1498" s="244">
        <v>489.4</v>
      </c>
      <c r="D1498" s="244">
        <v>0</v>
      </c>
      <c r="E1498" s="244">
        <v>13.6</v>
      </c>
      <c r="F1498" s="244">
        <v>53.3</v>
      </c>
      <c r="G1498" s="193">
        <v>2.6</v>
      </c>
      <c r="H1498" s="193">
        <v>78.900000000000006</v>
      </c>
    </row>
    <row r="1499" spans="2:8" x14ac:dyDescent="0.25">
      <c r="B1499" s="271">
        <v>43892.75</v>
      </c>
      <c r="C1499" s="244">
        <v>490.1</v>
      </c>
      <c r="D1499" s="244">
        <v>0</v>
      </c>
      <c r="E1499" s="244">
        <v>11.7</v>
      </c>
      <c r="F1499" s="244">
        <v>59.2</v>
      </c>
      <c r="G1499" s="193">
        <v>1.8</v>
      </c>
      <c r="H1499" s="193">
        <v>62.7</v>
      </c>
    </row>
    <row r="1500" spans="2:8" x14ac:dyDescent="0.25">
      <c r="B1500" s="271">
        <v>43892.791666666664</v>
      </c>
      <c r="C1500" s="244">
        <v>490.7</v>
      </c>
      <c r="D1500" s="244">
        <v>0</v>
      </c>
      <c r="E1500" s="244">
        <v>11.2</v>
      </c>
      <c r="F1500" s="244">
        <v>59.8</v>
      </c>
      <c r="G1500" s="193">
        <v>1.4</v>
      </c>
      <c r="H1500" s="193">
        <v>38.1</v>
      </c>
    </row>
    <row r="1501" spans="2:8" x14ac:dyDescent="0.25">
      <c r="B1501" s="271">
        <v>43892.833333333336</v>
      </c>
      <c r="C1501" s="244">
        <v>491.2</v>
      </c>
      <c r="D1501" s="244">
        <v>0</v>
      </c>
      <c r="E1501" s="244">
        <v>11.2</v>
      </c>
      <c r="F1501" s="244">
        <v>58.9</v>
      </c>
      <c r="G1501" s="193">
        <v>1.6</v>
      </c>
      <c r="H1501" s="193">
        <v>219.1</v>
      </c>
    </row>
    <row r="1502" spans="2:8" x14ac:dyDescent="0.25">
      <c r="B1502" s="271">
        <v>43892.875</v>
      </c>
      <c r="C1502" s="244">
        <v>491.7</v>
      </c>
      <c r="D1502" s="244">
        <v>0</v>
      </c>
      <c r="E1502" s="244">
        <v>10.3</v>
      </c>
      <c r="F1502" s="244">
        <v>64.8</v>
      </c>
      <c r="G1502" s="193">
        <v>0.9</v>
      </c>
      <c r="H1502" s="193">
        <v>205</v>
      </c>
    </row>
    <row r="1503" spans="2:8" x14ac:dyDescent="0.25">
      <c r="B1503" s="271">
        <v>43892.916666666664</v>
      </c>
      <c r="C1503" s="244">
        <v>492.1</v>
      </c>
      <c r="D1503" s="244">
        <v>0</v>
      </c>
      <c r="E1503" s="244">
        <v>10.3</v>
      </c>
      <c r="F1503" s="244">
        <v>65.3</v>
      </c>
      <c r="G1503" s="193">
        <v>0.6</v>
      </c>
      <c r="H1503" s="193">
        <v>197.3</v>
      </c>
    </row>
    <row r="1504" spans="2:8" x14ac:dyDescent="0.25">
      <c r="B1504" s="271">
        <v>43892.958333333336</v>
      </c>
      <c r="C1504" s="244">
        <v>491.9</v>
      </c>
      <c r="D1504" s="244">
        <v>0</v>
      </c>
      <c r="E1504" s="244">
        <v>10.1</v>
      </c>
      <c r="F1504" s="244">
        <v>66.400000000000006</v>
      </c>
      <c r="G1504" s="193">
        <v>0.5</v>
      </c>
      <c r="H1504" s="193">
        <v>195.2</v>
      </c>
    </row>
    <row r="1505" spans="2:8" x14ac:dyDescent="0.25">
      <c r="B1505" s="271">
        <v>43893</v>
      </c>
      <c r="C1505" s="244">
        <v>491.7</v>
      </c>
      <c r="D1505" s="244">
        <v>0</v>
      </c>
      <c r="E1505" s="244">
        <v>8.8000000000000007</v>
      </c>
      <c r="F1505" s="244">
        <v>84.4</v>
      </c>
      <c r="G1505" s="193">
        <v>0.3</v>
      </c>
      <c r="H1505" s="193">
        <v>202.1</v>
      </c>
    </row>
    <row r="1506" spans="2:8" x14ac:dyDescent="0.25">
      <c r="B1506" s="271">
        <v>43893.041666666664</v>
      </c>
      <c r="C1506" s="244">
        <v>491.3</v>
      </c>
      <c r="D1506" s="244">
        <v>0</v>
      </c>
      <c r="E1506" s="244">
        <v>8.4</v>
      </c>
      <c r="F1506" s="244">
        <v>86</v>
      </c>
      <c r="G1506" s="193">
        <v>0.2</v>
      </c>
      <c r="H1506" s="193">
        <v>203.4</v>
      </c>
    </row>
    <row r="1507" spans="2:8" x14ac:dyDescent="0.25">
      <c r="B1507" s="271">
        <v>43893.083333333336</v>
      </c>
      <c r="C1507" s="244">
        <v>490.8</v>
      </c>
      <c r="D1507" s="244">
        <v>0</v>
      </c>
      <c r="E1507" s="244">
        <v>8.6</v>
      </c>
      <c r="F1507" s="244">
        <v>83.7</v>
      </c>
      <c r="G1507" s="193">
        <v>0.5</v>
      </c>
      <c r="H1507" s="193">
        <v>109.8</v>
      </c>
    </row>
    <row r="1508" spans="2:8" x14ac:dyDescent="0.25">
      <c r="B1508" s="271">
        <v>43893.125</v>
      </c>
      <c r="C1508" s="244">
        <v>490.6</v>
      </c>
      <c r="D1508" s="244">
        <v>0</v>
      </c>
      <c r="E1508" s="244">
        <v>8.9</v>
      </c>
      <c r="F1508" s="244">
        <v>80.3</v>
      </c>
      <c r="G1508" s="193">
        <v>0.6</v>
      </c>
      <c r="H1508" s="193">
        <v>5.0999999999999996</v>
      </c>
    </row>
    <row r="1509" spans="2:8" x14ac:dyDescent="0.25">
      <c r="B1509" s="271">
        <v>43893.166666666664</v>
      </c>
      <c r="C1509" s="244">
        <v>490.5</v>
      </c>
      <c r="D1509" s="244">
        <v>0</v>
      </c>
      <c r="E1509" s="244">
        <v>8.9</v>
      </c>
      <c r="F1509" s="244">
        <v>82.7</v>
      </c>
      <c r="G1509" s="193">
        <v>0.8</v>
      </c>
      <c r="H1509" s="193">
        <v>184.5</v>
      </c>
    </row>
    <row r="1510" spans="2:8" x14ac:dyDescent="0.25">
      <c r="B1510" s="271">
        <v>43893.208333333336</v>
      </c>
      <c r="C1510" s="244">
        <v>490.6</v>
      </c>
      <c r="D1510" s="244">
        <v>0</v>
      </c>
      <c r="E1510" s="244">
        <v>8.3000000000000007</v>
      </c>
      <c r="F1510" s="244">
        <v>88.7</v>
      </c>
      <c r="G1510" s="193">
        <v>1</v>
      </c>
      <c r="H1510" s="193">
        <v>133.4</v>
      </c>
    </row>
    <row r="1511" spans="2:8" x14ac:dyDescent="0.25">
      <c r="B1511" s="271">
        <v>43893.25</v>
      </c>
      <c r="C1511" s="244">
        <v>491</v>
      </c>
      <c r="D1511" s="244">
        <v>0</v>
      </c>
      <c r="E1511" s="244">
        <v>8.1</v>
      </c>
      <c r="F1511" s="244">
        <v>89.1</v>
      </c>
      <c r="G1511" s="193">
        <v>0.7</v>
      </c>
      <c r="H1511" s="193">
        <v>220</v>
      </c>
    </row>
    <row r="1512" spans="2:8" x14ac:dyDescent="0.25">
      <c r="B1512" s="271">
        <v>43893.291666666664</v>
      </c>
      <c r="C1512" s="244">
        <v>491.4</v>
      </c>
      <c r="D1512" s="244">
        <v>0</v>
      </c>
      <c r="E1512" s="244">
        <v>8.5</v>
      </c>
      <c r="F1512" s="244">
        <v>83.7</v>
      </c>
      <c r="G1512" s="193">
        <v>0.8</v>
      </c>
      <c r="H1512" s="193">
        <v>269.10000000000002</v>
      </c>
    </row>
    <row r="1513" spans="2:8" x14ac:dyDescent="0.25">
      <c r="B1513" s="271">
        <v>43893.333333333336</v>
      </c>
      <c r="C1513" s="244">
        <v>491.8</v>
      </c>
      <c r="D1513" s="244">
        <v>0</v>
      </c>
      <c r="E1513" s="244">
        <v>11.3</v>
      </c>
      <c r="F1513" s="244">
        <v>66.599999999999994</v>
      </c>
      <c r="G1513" s="193">
        <v>1.4</v>
      </c>
      <c r="H1513" s="193">
        <v>323.8</v>
      </c>
    </row>
    <row r="1514" spans="2:8" x14ac:dyDescent="0.25">
      <c r="B1514" s="271">
        <v>43893.375</v>
      </c>
      <c r="C1514" s="244">
        <v>491.8</v>
      </c>
      <c r="D1514" s="244">
        <v>0</v>
      </c>
      <c r="E1514" s="244">
        <v>12.5</v>
      </c>
      <c r="F1514" s="244">
        <v>56.1</v>
      </c>
      <c r="G1514" s="193">
        <v>1.5</v>
      </c>
      <c r="H1514" s="193">
        <v>24.1</v>
      </c>
    </row>
    <row r="1515" spans="2:8" x14ac:dyDescent="0.25">
      <c r="B1515" s="271">
        <v>43893.416666666664</v>
      </c>
      <c r="C1515" s="244">
        <v>491.5</v>
      </c>
      <c r="D1515" s="244">
        <v>0</v>
      </c>
      <c r="E1515" s="244">
        <v>14.8</v>
      </c>
      <c r="F1515" s="244">
        <v>42.6</v>
      </c>
      <c r="G1515" s="193">
        <v>1.5</v>
      </c>
      <c r="H1515" s="193">
        <v>359.8</v>
      </c>
    </row>
    <row r="1516" spans="2:8" x14ac:dyDescent="0.25">
      <c r="B1516" s="271">
        <v>43893.458333333336</v>
      </c>
      <c r="C1516" s="244">
        <v>491.2</v>
      </c>
      <c r="D1516" s="244">
        <v>0</v>
      </c>
      <c r="E1516" s="244">
        <v>16.5</v>
      </c>
      <c r="F1516" s="244">
        <v>36.200000000000003</v>
      </c>
      <c r="G1516" s="193">
        <v>1.3</v>
      </c>
      <c r="H1516" s="193">
        <v>333</v>
      </c>
    </row>
    <row r="1517" spans="2:8" x14ac:dyDescent="0.25">
      <c r="B1517" s="271">
        <v>43893.5</v>
      </c>
      <c r="C1517" s="244">
        <v>490.5</v>
      </c>
      <c r="D1517" s="244">
        <v>0</v>
      </c>
      <c r="E1517" s="244">
        <v>17.399999999999999</v>
      </c>
      <c r="F1517" s="244">
        <v>33.6</v>
      </c>
      <c r="G1517" s="193">
        <v>1.5</v>
      </c>
      <c r="H1517" s="193">
        <v>48.4</v>
      </c>
    </row>
    <row r="1518" spans="2:8" x14ac:dyDescent="0.25">
      <c r="B1518" s="271">
        <v>43893.541666666664</v>
      </c>
      <c r="C1518" s="244">
        <v>489.8</v>
      </c>
      <c r="D1518" s="244">
        <v>0</v>
      </c>
      <c r="E1518" s="244">
        <v>17.899999999999999</v>
      </c>
      <c r="F1518" s="244">
        <v>29.5</v>
      </c>
      <c r="G1518" s="193">
        <v>2.2000000000000002</v>
      </c>
      <c r="H1518" s="193">
        <v>119.7</v>
      </c>
    </row>
    <row r="1519" spans="2:8" x14ac:dyDescent="0.25">
      <c r="B1519" s="271">
        <v>43893.583333333336</v>
      </c>
      <c r="C1519" s="244">
        <v>489</v>
      </c>
      <c r="D1519" s="244">
        <v>0</v>
      </c>
      <c r="E1519" s="244">
        <v>19</v>
      </c>
      <c r="F1519" s="244">
        <v>27</v>
      </c>
      <c r="G1519" s="193">
        <v>1.8</v>
      </c>
      <c r="H1519" s="193">
        <v>17.8</v>
      </c>
    </row>
    <row r="1520" spans="2:8" x14ac:dyDescent="0.25">
      <c r="B1520" s="271">
        <v>43893.625</v>
      </c>
      <c r="C1520" s="244">
        <v>488.7</v>
      </c>
      <c r="D1520" s="244">
        <v>0</v>
      </c>
      <c r="E1520" s="244">
        <v>18.3</v>
      </c>
      <c r="F1520" s="244">
        <v>30.7</v>
      </c>
      <c r="G1520" s="193">
        <v>2.5</v>
      </c>
      <c r="H1520" s="193">
        <v>79.5</v>
      </c>
    </row>
    <row r="1521" spans="2:8" x14ac:dyDescent="0.25">
      <c r="B1521" s="271">
        <v>43893.666666666664</v>
      </c>
      <c r="C1521" s="244">
        <v>488.6</v>
      </c>
      <c r="D1521" s="244">
        <v>0</v>
      </c>
      <c r="E1521" s="244">
        <v>17.100000000000001</v>
      </c>
      <c r="F1521" s="244">
        <v>33.299999999999997</v>
      </c>
      <c r="G1521" s="193">
        <v>1.9</v>
      </c>
      <c r="H1521" s="193">
        <v>50</v>
      </c>
    </row>
    <row r="1522" spans="2:8" x14ac:dyDescent="0.25">
      <c r="B1522" s="271">
        <v>43893.708333333336</v>
      </c>
      <c r="C1522" s="244">
        <v>489.1</v>
      </c>
      <c r="D1522" s="244">
        <v>0</v>
      </c>
      <c r="E1522" s="244">
        <v>14.3</v>
      </c>
      <c r="F1522" s="244">
        <v>49.1</v>
      </c>
      <c r="G1522" s="193">
        <v>2.2000000000000002</v>
      </c>
      <c r="H1522" s="193">
        <v>50.8</v>
      </c>
    </row>
    <row r="1523" spans="2:8" x14ac:dyDescent="0.25">
      <c r="B1523" s="271">
        <v>43893.75</v>
      </c>
      <c r="C1523" s="244">
        <v>490</v>
      </c>
      <c r="D1523" s="244">
        <v>0</v>
      </c>
      <c r="E1523" s="244">
        <v>12.8</v>
      </c>
      <c r="F1523" s="244">
        <v>57.1</v>
      </c>
      <c r="G1523" s="193">
        <v>2</v>
      </c>
      <c r="H1523" s="193">
        <v>62</v>
      </c>
    </row>
    <row r="1524" spans="2:8" x14ac:dyDescent="0.25">
      <c r="B1524" s="271">
        <v>43893.791666666664</v>
      </c>
      <c r="C1524" s="244">
        <v>490.4</v>
      </c>
      <c r="D1524" s="244">
        <v>0</v>
      </c>
      <c r="E1524" s="244">
        <v>11.8</v>
      </c>
      <c r="F1524" s="244">
        <v>62.3</v>
      </c>
      <c r="G1524" s="193">
        <v>2</v>
      </c>
      <c r="H1524" s="193">
        <v>70.099999999999994</v>
      </c>
    </row>
    <row r="1525" spans="2:8" x14ac:dyDescent="0.25">
      <c r="B1525" s="271">
        <v>43893.833333333336</v>
      </c>
      <c r="C1525" s="244">
        <v>491.1</v>
      </c>
      <c r="D1525" s="244">
        <v>0</v>
      </c>
      <c r="E1525" s="244">
        <v>11.3</v>
      </c>
      <c r="F1525" s="244">
        <v>62.6</v>
      </c>
      <c r="G1525" s="193">
        <v>1.5</v>
      </c>
      <c r="H1525" s="193">
        <v>18.399999999999999</v>
      </c>
    </row>
    <row r="1526" spans="2:8" x14ac:dyDescent="0.25">
      <c r="B1526" s="271">
        <v>43893.875</v>
      </c>
      <c r="C1526" s="244">
        <v>491.8</v>
      </c>
      <c r="D1526" s="244">
        <v>0</v>
      </c>
      <c r="E1526" s="244">
        <v>10.9</v>
      </c>
      <c r="F1526" s="244">
        <v>64.099999999999994</v>
      </c>
      <c r="G1526" s="193">
        <v>1.3</v>
      </c>
      <c r="H1526" s="193">
        <v>22.8</v>
      </c>
    </row>
    <row r="1527" spans="2:8" x14ac:dyDescent="0.25">
      <c r="B1527" s="271">
        <v>43893.916666666664</v>
      </c>
      <c r="C1527" s="244">
        <v>492.1</v>
      </c>
      <c r="D1527" s="244">
        <v>0</v>
      </c>
      <c r="E1527" s="244">
        <v>10.8</v>
      </c>
      <c r="F1527" s="244">
        <v>61.8</v>
      </c>
      <c r="G1527" s="193">
        <v>1.3</v>
      </c>
      <c r="H1527" s="193">
        <v>6.6</v>
      </c>
    </row>
    <row r="1528" spans="2:8" x14ac:dyDescent="0.25">
      <c r="B1528" s="271">
        <v>43893.958333333336</v>
      </c>
      <c r="C1528" s="244">
        <v>491.8</v>
      </c>
      <c r="D1528" s="244">
        <v>0</v>
      </c>
      <c r="E1528" s="244">
        <v>10</v>
      </c>
      <c r="F1528" s="244">
        <v>67.900000000000006</v>
      </c>
      <c r="G1528" s="193">
        <v>1.3</v>
      </c>
      <c r="H1528" s="193">
        <v>271.5</v>
      </c>
    </row>
    <row r="1529" spans="2:8" x14ac:dyDescent="0.25">
      <c r="B1529" s="271">
        <v>43894</v>
      </c>
      <c r="C1529" s="244">
        <v>491.5</v>
      </c>
      <c r="D1529" s="244">
        <v>0</v>
      </c>
      <c r="E1529" s="244">
        <v>9.3000000000000007</v>
      </c>
      <c r="F1529" s="244">
        <v>66.599999999999994</v>
      </c>
      <c r="G1529" s="193">
        <v>1.7</v>
      </c>
      <c r="H1529" s="193">
        <v>1.3</v>
      </c>
    </row>
    <row r="1530" spans="2:8" x14ac:dyDescent="0.25">
      <c r="B1530" s="271">
        <v>43894.041666666664</v>
      </c>
      <c r="C1530" s="244">
        <v>491.3</v>
      </c>
      <c r="D1530" s="244">
        <v>0</v>
      </c>
      <c r="E1530" s="244">
        <v>8.6</v>
      </c>
      <c r="F1530" s="244">
        <v>67.8</v>
      </c>
      <c r="G1530" s="193">
        <v>1.8</v>
      </c>
      <c r="H1530" s="193">
        <v>352.1</v>
      </c>
    </row>
    <row r="1531" spans="2:8" x14ac:dyDescent="0.25">
      <c r="B1531" s="271">
        <v>43894.083333333336</v>
      </c>
      <c r="C1531" s="244">
        <v>491.1</v>
      </c>
      <c r="D1531" s="244">
        <v>0</v>
      </c>
      <c r="E1531" s="244">
        <v>7.8</v>
      </c>
      <c r="F1531" s="244">
        <v>76.400000000000006</v>
      </c>
      <c r="G1531" s="193">
        <v>1.5</v>
      </c>
      <c r="H1531" s="193">
        <v>275.60000000000002</v>
      </c>
    </row>
    <row r="1532" spans="2:8" x14ac:dyDescent="0.25">
      <c r="B1532" s="271">
        <v>43894.125</v>
      </c>
      <c r="C1532" s="244">
        <v>491</v>
      </c>
      <c r="D1532" s="244">
        <v>0</v>
      </c>
      <c r="E1532" s="244">
        <v>7.3</v>
      </c>
      <c r="F1532" s="244">
        <v>79</v>
      </c>
      <c r="G1532" s="193">
        <v>0.8</v>
      </c>
      <c r="H1532" s="193">
        <v>268.7</v>
      </c>
    </row>
    <row r="1533" spans="2:8" x14ac:dyDescent="0.25">
      <c r="B1533" s="271">
        <v>43894.166666666664</v>
      </c>
      <c r="C1533" s="244">
        <v>491.1</v>
      </c>
      <c r="D1533" s="244">
        <v>0</v>
      </c>
      <c r="E1533" s="244">
        <v>6.9</v>
      </c>
      <c r="F1533" s="244">
        <v>80.7</v>
      </c>
      <c r="G1533" s="193">
        <v>1.1000000000000001</v>
      </c>
      <c r="H1533" s="193">
        <v>273.89999999999998</v>
      </c>
    </row>
    <row r="1534" spans="2:8" x14ac:dyDescent="0.25">
      <c r="B1534" s="271">
        <v>43894.208333333336</v>
      </c>
      <c r="C1534" s="244">
        <v>491.3</v>
      </c>
      <c r="D1534" s="244">
        <v>0</v>
      </c>
      <c r="E1534" s="244">
        <v>6.3</v>
      </c>
      <c r="F1534" s="244">
        <v>83.1</v>
      </c>
      <c r="G1534" s="193">
        <v>1.7</v>
      </c>
      <c r="H1534" s="193">
        <v>264.8</v>
      </c>
    </row>
    <row r="1535" spans="2:8" x14ac:dyDescent="0.25">
      <c r="B1535" s="271">
        <v>43894.25</v>
      </c>
      <c r="C1535" s="244">
        <v>491.7</v>
      </c>
      <c r="D1535" s="244">
        <v>0</v>
      </c>
      <c r="E1535" s="244">
        <v>6.9</v>
      </c>
      <c r="F1535" s="244">
        <v>80.3</v>
      </c>
      <c r="G1535" s="193">
        <v>0.9</v>
      </c>
      <c r="H1535" s="193">
        <v>261.8</v>
      </c>
    </row>
    <row r="1536" spans="2:8" x14ac:dyDescent="0.25">
      <c r="B1536" s="271">
        <v>43894.291666666664</v>
      </c>
      <c r="C1536" s="244">
        <v>492.2</v>
      </c>
      <c r="D1536" s="244">
        <v>0</v>
      </c>
      <c r="E1536" s="244">
        <v>7.7</v>
      </c>
      <c r="F1536" s="244">
        <v>78.3</v>
      </c>
      <c r="G1536" s="193">
        <v>0.7</v>
      </c>
      <c r="H1536" s="193">
        <v>261.60000000000002</v>
      </c>
    </row>
    <row r="1537" spans="2:8" x14ac:dyDescent="0.25">
      <c r="B1537" s="271">
        <v>43894.333333333336</v>
      </c>
      <c r="C1537" s="244">
        <v>492.3</v>
      </c>
      <c r="D1537" s="244">
        <v>0</v>
      </c>
      <c r="E1537" s="244">
        <v>9.6999999999999993</v>
      </c>
      <c r="F1537" s="244">
        <v>67.8</v>
      </c>
      <c r="G1537" s="193">
        <v>0.6</v>
      </c>
      <c r="H1537" s="193">
        <v>200.6</v>
      </c>
    </row>
    <row r="1538" spans="2:8" x14ac:dyDescent="0.25">
      <c r="B1538" s="271">
        <v>43894.375</v>
      </c>
      <c r="C1538" s="244">
        <v>492</v>
      </c>
      <c r="D1538" s="244">
        <v>0</v>
      </c>
      <c r="E1538" s="244">
        <v>12</v>
      </c>
      <c r="F1538" s="244">
        <v>57</v>
      </c>
      <c r="G1538" s="193">
        <v>0.9</v>
      </c>
      <c r="H1538" s="193">
        <v>127.1</v>
      </c>
    </row>
    <row r="1539" spans="2:8" x14ac:dyDescent="0.25">
      <c r="B1539" s="271">
        <v>43894.416666666664</v>
      </c>
      <c r="C1539" s="244">
        <v>491.7</v>
      </c>
      <c r="D1539" s="244">
        <v>0</v>
      </c>
      <c r="E1539" s="244">
        <v>13.4</v>
      </c>
      <c r="F1539" s="244">
        <v>49.6</v>
      </c>
      <c r="G1539" s="193">
        <v>0.8</v>
      </c>
      <c r="H1539" s="193">
        <v>119.3</v>
      </c>
    </row>
    <row r="1540" spans="2:8" x14ac:dyDescent="0.25">
      <c r="B1540" s="271">
        <v>43894.458333333336</v>
      </c>
      <c r="C1540" s="244">
        <v>491.4</v>
      </c>
      <c r="D1540" s="244">
        <v>0</v>
      </c>
      <c r="E1540" s="244">
        <v>15.1</v>
      </c>
      <c r="F1540" s="244">
        <v>44.4</v>
      </c>
      <c r="G1540" s="193">
        <v>0.7</v>
      </c>
      <c r="H1540" s="193">
        <v>215.4</v>
      </c>
    </row>
    <row r="1541" spans="2:8" x14ac:dyDescent="0.25">
      <c r="B1541" s="271">
        <v>43894.5</v>
      </c>
      <c r="C1541" s="244">
        <v>490.9</v>
      </c>
      <c r="D1541" s="244">
        <v>0</v>
      </c>
      <c r="E1541" s="244">
        <v>16.5</v>
      </c>
      <c r="F1541" s="244">
        <v>42.1</v>
      </c>
      <c r="G1541" s="193">
        <v>1.2</v>
      </c>
      <c r="H1541" s="193">
        <v>5.6</v>
      </c>
    </row>
    <row r="1542" spans="2:8" x14ac:dyDescent="0.25">
      <c r="B1542" s="271">
        <v>43894.541666666664</v>
      </c>
      <c r="C1542" s="244">
        <v>490</v>
      </c>
      <c r="D1542" s="244">
        <v>0</v>
      </c>
      <c r="E1542" s="244">
        <v>17.7</v>
      </c>
      <c r="F1542" s="244">
        <v>39.299999999999997</v>
      </c>
      <c r="G1542" s="193">
        <v>2</v>
      </c>
      <c r="H1542" s="193">
        <v>26.7</v>
      </c>
    </row>
    <row r="1543" spans="2:8" x14ac:dyDescent="0.25">
      <c r="B1543" s="271">
        <v>43894.583333333336</v>
      </c>
      <c r="C1543" s="244">
        <v>489.4</v>
      </c>
      <c r="D1543" s="244">
        <v>0</v>
      </c>
      <c r="E1543" s="244">
        <v>17.600000000000001</v>
      </c>
      <c r="F1543" s="244">
        <v>39.1</v>
      </c>
      <c r="G1543" s="193">
        <v>2.7</v>
      </c>
      <c r="H1543" s="193">
        <v>65.8</v>
      </c>
    </row>
    <row r="1544" spans="2:8" x14ac:dyDescent="0.25">
      <c r="B1544" s="271">
        <v>43894.625</v>
      </c>
      <c r="C1544" s="244">
        <v>489.2</v>
      </c>
      <c r="D1544" s="244">
        <v>0</v>
      </c>
      <c r="E1544" s="244">
        <v>16</v>
      </c>
      <c r="F1544" s="244">
        <v>45.3</v>
      </c>
      <c r="G1544" s="193">
        <v>2.2999999999999998</v>
      </c>
      <c r="H1544" s="193">
        <v>86.7</v>
      </c>
    </row>
    <row r="1545" spans="2:8" x14ac:dyDescent="0.25">
      <c r="B1545" s="271">
        <v>43894.666666666664</v>
      </c>
      <c r="C1545" s="244">
        <v>489.6</v>
      </c>
      <c r="D1545" s="244">
        <v>0</v>
      </c>
      <c r="E1545" s="244">
        <v>13.7</v>
      </c>
      <c r="F1545" s="244">
        <v>55.3</v>
      </c>
      <c r="G1545" s="193">
        <v>2.5</v>
      </c>
      <c r="H1545" s="193">
        <v>64</v>
      </c>
    </row>
    <row r="1546" spans="2:8" x14ac:dyDescent="0.25">
      <c r="B1546" s="271">
        <v>43894.708333333336</v>
      </c>
      <c r="C1546" s="244">
        <v>490.2</v>
      </c>
      <c r="D1546" s="244">
        <v>0</v>
      </c>
      <c r="E1546" s="244">
        <v>12.4</v>
      </c>
      <c r="F1546" s="244">
        <v>58.3</v>
      </c>
      <c r="G1546" s="193">
        <v>2.2000000000000002</v>
      </c>
      <c r="H1546" s="193">
        <v>53.9</v>
      </c>
    </row>
    <row r="1547" spans="2:8" x14ac:dyDescent="0.25">
      <c r="B1547" s="271">
        <v>43894.75</v>
      </c>
      <c r="C1547" s="244">
        <v>491</v>
      </c>
      <c r="D1547" s="244">
        <v>0</v>
      </c>
      <c r="E1547" s="244">
        <v>12.1</v>
      </c>
      <c r="F1547" s="244">
        <v>52.2</v>
      </c>
      <c r="G1547" s="193">
        <v>1.1000000000000001</v>
      </c>
      <c r="H1547" s="193">
        <v>193.3</v>
      </c>
    </row>
    <row r="1548" spans="2:8" x14ac:dyDescent="0.25">
      <c r="B1548" s="271">
        <v>43894.791666666664</v>
      </c>
      <c r="C1548" s="244">
        <v>491.5</v>
      </c>
      <c r="D1548" s="244">
        <v>0</v>
      </c>
      <c r="E1548" s="244">
        <v>12</v>
      </c>
      <c r="F1548" s="244">
        <v>52.9</v>
      </c>
      <c r="G1548" s="193">
        <v>1</v>
      </c>
      <c r="H1548" s="193">
        <v>261.7</v>
      </c>
    </row>
    <row r="1549" spans="2:8" x14ac:dyDescent="0.25">
      <c r="B1549" s="271">
        <v>43894.833333333336</v>
      </c>
      <c r="C1549" s="244">
        <v>491.8</v>
      </c>
      <c r="D1549" s="244">
        <v>0</v>
      </c>
      <c r="E1549" s="244">
        <v>11</v>
      </c>
      <c r="F1549" s="244">
        <v>61.1</v>
      </c>
      <c r="G1549" s="193">
        <v>1.9</v>
      </c>
      <c r="H1549" s="193">
        <v>206.6</v>
      </c>
    </row>
    <row r="1550" spans="2:8" x14ac:dyDescent="0.25">
      <c r="B1550" s="271">
        <v>43894.875</v>
      </c>
      <c r="C1550" s="244">
        <v>491.9</v>
      </c>
      <c r="D1550" s="244">
        <v>0</v>
      </c>
      <c r="E1550" s="244">
        <v>10</v>
      </c>
      <c r="F1550" s="244">
        <v>66</v>
      </c>
      <c r="G1550" s="193">
        <v>1.2</v>
      </c>
      <c r="H1550" s="193">
        <v>196.2</v>
      </c>
    </row>
    <row r="1551" spans="2:8" x14ac:dyDescent="0.25">
      <c r="B1551" s="271">
        <v>43894.916666666664</v>
      </c>
      <c r="C1551" s="244">
        <v>492.1</v>
      </c>
      <c r="D1551" s="244">
        <v>0</v>
      </c>
      <c r="E1551" s="244">
        <v>9.8000000000000007</v>
      </c>
      <c r="F1551" s="244">
        <v>66.2</v>
      </c>
      <c r="G1551" s="193">
        <v>0.7</v>
      </c>
      <c r="H1551" s="193">
        <v>143.69999999999999</v>
      </c>
    </row>
    <row r="1552" spans="2:8" x14ac:dyDescent="0.25">
      <c r="B1552" s="271">
        <v>43894.958333333336</v>
      </c>
      <c r="C1552" s="244">
        <v>492.2</v>
      </c>
      <c r="D1552" s="244">
        <v>0</v>
      </c>
      <c r="E1552" s="244">
        <v>9.3000000000000007</v>
      </c>
      <c r="F1552" s="244">
        <v>70.3</v>
      </c>
      <c r="G1552" s="193">
        <v>1.1000000000000001</v>
      </c>
      <c r="H1552" s="193">
        <v>331.8</v>
      </c>
    </row>
    <row r="1553" spans="2:8" x14ac:dyDescent="0.25">
      <c r="B1553" s="271">
        <v>43895</v>
      </c>
      <c r="C1553" s="244">
        <v>492</v>
      </c>
      <c r="D1553" s="244">
        <v>0</v>
      </c>
      <c r="E1553" s="244">
        <v>9.1999999999999993</v>
      </c>
      <c r="F1553" s="244">
        <v>71.599999999999994</v>
      </c>
      <c r="G1553" s="193">
        <v>1.3</v>
      </c>
      <c r="H1553" s="193">
        <v>269.8</v>
      </c>
    </row>
    <row r="1554" spans="2:8" x14ac:dyDescent="0.25">
      <c r="B1554" s="271">
        <v>43895.041666666664</v>
      </c>
      <c r="C1554" s="244">
        <v>491.7</v>
      </c>
      <c r="D1554" s="244">
        <v>0</v>
      </c>
      <c r="E1554" s="244">
        <v>9.6</v>
      </c>
      <c r="F1554" s="244">
        <v>69.099999999999994</v>
      </c>
      <c r="G1554" s="193">
        <v>0.6</v>
      </c>
      <c r="H1554" s="193">
        <v>271.2</v>
      </c>
    </row>
    <row r="1555" spans="2:8" x14ac:dyDescent="0.25">
      <c r="B1555" s="271">
        <v>43895.083333333336</v>
      </c>
      <c r="C1555" s="244">
        <v>491.4</v>
      </c>
      <c r="D1555" s="244">
        <v>0</v>
      </c>
      <c r="E1555" s="244">
        <v>9.3000000000000007</v>
      </c>
      <c r="F1555" s="244">
        <v>72.900000000000006</v>
      </c>
      <c r="G1555" s="193">
        <v>0.5</v>
      </c>
      <c r="H1555" s="193">
        <v>31</v>
      </c>
    </row>
    <row r="1556" spans="2:8" x14ac:dyDescent="0.25">
      <c r="B1556" s="271">
        <v>43895.125</v>
      </c>
      <c r="C1556" s="244">
        <v>491.2</v>
      </c>
      <c r="D1556" s="244">
        <v>0</v>
      </c>
      <c r="E1556" s="244">
        <v>9.1</v>
      </c>
      <c r="F1556" s="244">
        <v>77.599999999999994</v>
      </c>
      <c r="G1556" s="193">
        <v>0.7</v>
      </c>
      <c r="H1556" s="193">
        <v>231.2</v>
      </c>
    </row>
    <row r="1557" spans="2:8" x14ac:dyDescent="0.25">
      <c r="B1557" s="271">
        <v>43895.166666666664</v>
      </c>
      <c r="C1557" s="244">
        <v>491.4</v>
      </c>
      <c r="D1557" s="244">
        <v>0</v>
      </c>
      <c r="E1557" s="244">
        <v>8.6</v>
      </c>
      <c r="F1557" s="244">
        <v>85.8</v>
      </c>
      <c r="G1557" s="193">
        <v>0.8</v>
      </c>
      <c r="H1557" s="193">
        <v>138.4</v>
      </c>
    </row>
    <row r="1558" spans="2:8" x14ac:dyDescent="0.25">
      <c r="B1558" s="271">
        <v>43895.208333333336</v>
      </c>
      <c r="C1558" s="244">
        <v>491.7</v>
      </c>
      <c r="D1558" s="244">
        <v>0</v>
      </c>
      <c r="E1558" s="244">
        <v>8.6</v>
      </c>
      <c r="F1558" s="244">
        <v>81.7</v>
      </c>
      <c r="G1558" s="193">
        <v>0.9</v>
      </c>
      <c r="H1558" s="193">
        <v>80.599999999999994</v>
      </c>
    </row>
    <row r="1559" spans="2:8" x14ac:dyDescent="0.25">
      <c r="B1559" s="271">
        <v>43895.25</v>
      </c>
      <c r="C1559" s="244">
        <v>492.1</v>
      </c>
      <c r="D1559" s="244">
        <v>0</v>
      </c>
      <c r="E1559" s="244">
        <v>8.9</v>
      </c>
      <c r="F1559" s="244">
        <v>71.400000000000006</v>
      </c>
      <c r="G1559" s="193">
        <v>1.3</v>
      </c>
      <c r="H1559" s="193">
        <v>97.3</v>
      </c>
    </row>
    <row r="1560" spans="2:8" x14ac:dyDescent="0.25">
      <c r="B1560" s="271">
        <v>43895.291666666664</v>
      </c>
      <c r="C1560" s="244">
        <v>492.5</v>
      </c>
      <c r="D1560" s="244">
        <v>0</v>
      </c>
      <c r="E1560" s="244">
        <v>10.1</v>
      </c>
      <c r="F1560" s="244">
        <v>64.3</v>
      </c>
      <c r="G1560" s="193">
        <v>1.4</v>
      </c>
      <c r="H1560" s="193">
        <v>28.9</v>
      </c>
    </row>
    <row r="1561" spans="2:8" x14ac:dyDescent="0.25">
      <c r="B1561" s="271">
        <v>43895.333333333336</v>
      </c>
      <c r="C1561" s="244">
        <v>492.6</v>
      </c>
      <c r="D1561" s="244">
        <v>0</v>
      </c>
      <c r="E1561" s="244">
        <v>12.1</v>
      </c>
      <c r="F1561" s="244">
        <v>55.8</v>
      </c>
      <c r="G1561" s="193">
        <v>0.9</v>
      </c>
      <c r="H1561" s="193">
        <v>31.8</v>
      </c>
    </row>
    <row r="1562" spans="2:8" x14ac:dyDescent="0.25">
      <c r="B1562" s="271">
        <v>43895.375</v>
      </c>
      <c r="C1562" s="244">
        <v>492.5</v>
      </c>
      <c r="D1562" s="244">
        <v>0</v>
      </c>
      <c r="E1562" s="244">
        <v>12.6</v>
      </c>
      <c r="F1562" s="244">
        <v>54</v>
      </c>
      <c r="G1562" s="193">
        <v>1.6</v>
      </c>
      <c r="H1562" s="193">
        <v>274.8</v>
      </c>
    </row>
    <row r="1563" spans="2:8" x14ac:dyDescent="0.25">
      <c r="B1563" s="271">
        <v>43895.416666666664</v>
      </c>
      <c r="C1563" s="244" t="s">
        <v>253</v>
      </c>
      <c r="D1563" s="244" t="s">
        <v>253</v>
      </c>
      <c r="E1563" s="244" t="s">
        <v>253</v>
      </c>
      <c r="F1563" s="244" t="s">
        <v>253</v>
      </c>
      <c r="G1563" s="193" t="s">
        <v>253</v>
      </c>
      <c r="H1563" s="193" t="s">
        <v>253</v>
      </c>
    </row>
    <row r="1564" spans="2:8" x14ac:dyDescent="0.25">
      <c r="B1564" s="271">
        <v>43895.458333333336</v>
      </c>
      <c r="C1564" s="244" t="s">
        <v>253</v>
      </c>
      <c r="D1564" s="244" t="s">
        <v>253</v>
      </c>
      <c r="E1564" s="244" t="s">
        <v>253</v>
      </c>
      <c r="F1564" s="244" t="s">
        <v>253</v>
      </c>
      <c r="G1564" s="193" t="s">
        <v>253</v>
      </c>
      <c r="H1564" s="193" t="s">
        <v>253</v>
      </c>
    </row>
    <row r="1565" spans="2:8" x14ac:dyDescent="0.25">
      <c r="B1565" s="271">
        <v>43895.5</v>
      </c>
      <c r="C1565" s="244" t="s">
        <v>253</v>
      </c>
      <c r="D1565" s="244" t="s">
        <v>253</v>
      </c>
      <c r="E1565" s="244" t="s">
        <v>253</v>
      </c>
      <c r="F1565" s="244" t="s">
        <v>253</v>
      </c>
      <c r="G1565" s="193" t="s">
        <v>253</v>
      </c>
      <c r="H1565" s="193" t="s">
        <v>253</v>
      </c>
    </row>
    <row r="1566" spans="2:8" x14ac:dyDescent="0.25">
      <c r="B1566" s="271">
        <v>43895.541666666664</v>
      </c>
      <c r="C1566" s="244" t="s">
        <v>253</v>
      </c>
      <c r="D1566" s="244" t="s">
        <v>253</v>
      </c>
      <c r="E1566" s="244" t="s">
        <v>253</v>
      </c>
      <c r="F1566" s="244" t="s">
        <v>253</v>
      </c>
      <c r="G1566" s="193" t="s">
        <v>253</v>
      </c>
      <c r="H1566" s="193" t="s">
        <v>253</v>
      </c>
    </row>
    <row r="1567" spans="2:8" x14ac:dyDescent="0.25">
      <c r="B1567" s="271">
        <v>43895.583333333336</v>
      </c>
      <c r="C1567" s="244" t="s">
        <v>253</v>
      </c>
      <c r="D1567" s="244" t="s">
        <v>253</v>
      </c>
      <c r="E1567" s="244" t="s">
        <v>253</v>
      </c>
      <c r="F1567" s="244" t="s">
        <v>253</v>
      </c>
      <c r="G1567" s="193" t="s">
        <v>253</v>
      </c>
      <c r="H1567" s="193" t="s">
        <v>253</v>
      </c>
    </row>
    <row r="1568" spans="2:8" x14ac:dyDescent="0.25">
      <c r="B1568" s="271">
        <v>43895.625</v>
      </c>
      <c r="C1568" s="244" t="s">
        <v>253</v>
      </c>
      <c r="D1568" s="244" t="s">
        <v>253</v>
      </c>
      <c r="E1568" s="244" t="s">
        <v>253</v>
      </c>
      <c r="F1568" s="244" t="s">
        <v>253</v>
      </c>
      <c r="G1568" s="193" t="s">
        <v>253</v>
      </c>
      <c r="H1568" s="193" t="s">
        <v>253</v>
      </c>
    </row>
    <row r="1569" spans="2:8" x14ac:dyDescent="0.25">
      <c r="B1569" s="271">
        <v>43895.666666666664</v>
      </c>
      <c r="C1569" s="244" t="s">
        <v>253</v>
      </c>
      <c r="D1569" s="244" t="s">
        <v>253</v>
      </c>
      <c r="E1569" s="244" t="s">
        <v>253</v>
      </c>
      <c r="F1569" s="244" t="s">
        <v>253</v>
      </c>
      <c r="G1569" s="193" t="s">
        <v>253</v>
      </c>
      <c r="H1569" s="193" t="s">
        <v>253</v>
      </c>
    </row>
    <row r="1570" spans="2:8" x14ac:dyDescent="0.25">
      <c r="B1570" s="271">
        <v>43895.708333333336</v>
      </c>
      <c r="C1570" s="244" t="s">
        <v>253</v>
      </c>
      <c r="D1570" s="244" t="s">
        <v>253</v>
      </c>
      <c r="E1570" s="244" t="s">
        <v>253</v>
      </c>
      <c r="F1570" s="244" t="s">
        <v>253</v>
      </c>
      <c r="G1570" s="193" t="s">
        <v>253</v>
      </c>
      <c r="H1570" s="193" t="s">
        <v>253</v>
      </c>
    </row>
    <row r="1571" spans="2:8" x14ac:dyDescent="0.25">
      <c r="B1571" s="271">
        <v>43895.75</v>
      </c>
      <c r="C1571" s="244" t="s">
        <v>253</v>
      </c>
      <c r="D1571" s="244" t="s">
        <v>253</v>
      </c>
      <c r="E1571" s="244" t="s">
        <v>253</v>
      </c>
      <c r="F1571" s="244" t="s">
        <v>253</v>
      </c>
      <c r="G1571" s="193" t="s">
        <v>253</v>
      </c>
      <c r="H1571" s="193" t="s">
        <v>253</v>
      </c>
    </row>
    <row r="1572" spans="2:8" x14ac:dyDescent="0.25">
      <c r="B1572" s="271">
        <v>43895.791666666664</v>
      </c>
      <c r="C1572" s="244">
        <v>491.1</v>
      </c>
      <c r="D1572" s="244">
        <v>0</v>
      </c>
      <c r="E1572" s="244">
        <v>12.1</v>
      </c>
      <c r="F1572" s="244">
        <v>64.099999999999994</v>
      </c>
      <c r="G1572" s="193">
        <v>3.1</v>
      </c>
      <c r="H1572" s="193">
        <v>68.099999999999994</v>
      </c>
    </row>
    <row r="1573" spans="2:8" x14ac:dyDescent="0.25">
      <c r="B1573" s="271">
        <v>43895.833333333336</v>
      </c>
      <c r="C1573" s="244">
        <v>491.8</v>
      </c>
      <c r="D1573" s="244">
        <v>0</v>
      </c>
      <c r="E1573" s="244">
        <v>11.1</v>
      </c>
      <c r="F1573" s="244">
        <v>67.7</v>
      </c>
      <c r="G1573" s="193">
        <v>2.2000000000000002</v>
      </c>
      <c r="H1573" s="193">
        <v>52.9</v>
      </c>
    </row>
    <row r="1574" spans="2:8" x14ac:dyDescent="0.25">
      <c r="B1574" s="271">
        <v>43895.875</v>
      </c>
      <c r="C1574" s="244">
        <v>492.3</v>
      </c>
      <c r="D1574" s="244">
        <v>0</v>
      </c>
      <c r="E1574" s="244">
        <v>10.5</v>
      </c>
      <c r="F1574" s="244">
        <v>68.400000000000006</v>
      </c>
      <c r="G1574" s="193">
        <v>1.9</v>
      </c>
      <c r="H1574" s="193">
        <v>45.2</v>
      </c>
    </row>
    <row r="1575" spans="2:8" x14ac:dyDescent="0.25">
      <c r="B1575" s="271">
        <v>43895.916666666664</v>
      </c>
      <c r="C1575" s="244">
        <v>492.5</v>
      </c>
      <c r="D1575" s="244">
        <v>0</v>
      </c>
      <c r="E1575" s="244">
        <v>10.7</v>
      </c>
      <c r="F1575" s="244">
        <v>68.099999999999994</v>
      </c>
      <c r="G1575" s="193">
        <v>0.6</v>
      </c>
      <c r="H1575" s="193">
        <v>287.8</v>
      </c>
    </row>
    <row r="1576" spans="2:8" x14ac:dyDescent="0.25">
      <c r="B1576" s="271">
        <v>43895.958333333336</v>
      </c>
      <c r="C1576" s="244">
        <v>492.4</v>
      </c>
      <c r="D1576" s="244">
        <v>0</v>
      </c>
      <c r="E1576" s="244">
        <v>10.7</v>
      </c>
      <c r="F1576" s="244">
        <v>71</v>
      </c>
      <c r="G1576" s="193">
        <v>0.9</v>
      </c>
      <c r="H1576" s="193">
        <v>10</v>
      </c>
    </row>
    <row r="1577" spans="2:8" x14ac:dyDescent="0.25">
      <c r="B1577" s="271">
        <v>43896</v>
      </c>
      <c r="C1577" s="244">
        <v>492.1</v>
      </c>
      <c r="D1577" s="244">
        <v>0</v>
      </c>
      <c r="E1577" s="244">
        <v>10.8</v>
      </c>
      <c r="F1577" s="244">
        <v>69.7</v>
      </c>
      <c r="G1577" s="193">
        <v>0.8</v>
      </c>
      <c r="H1577" s="193">
        <v>15</v>
      </c>
    </row>
    <row r="1578" spans="2:8" x14ac:dyDescent="0.25">
      <c r="B1578" s="271">
        <v>43896.041666666664</v>
      </c>
      <c r="C1578" s="244">
        <v>491.6</v>
      </c>
      <c r="D1578" s="244">
        <v>0</v>
      </c>
      <c r="E1578" s="244">
        <v>10.7</v>
      </c>
      <c r="F1578" s="244">
        <v>68</v>
      </c>
      <c r="G1578" s="193">
        <v>0.9</v>
      </c>
      <c r="H1578" s="193">
        <v>3.5</v>
      </c>
    </row>
    <row r="1579" spans="2:8" x14ac:dyDescent="0.25">
      <c r="B1579" s="271">
        <v>43896.083333333336</v>
      </c>
      <c r="C1579" s="244">
        <v>491.2</v>
      </c>
      <c r="D1579" s="244">
        <v>0</v>
      </c>
      <c r="E1579" s="244">
        <v>10.5</v>
      </c>
      <c r="F1579" s="244">
        <v>68.3</v>
      </c>
      <c r="G1579" s="193">
        <v>0.4</v>
      </c>
      <c r="H1579" s="193">
        <v>13.8</v>
      </c>
    </row>
    <row r="1580" spans="2:8" x14ac:dyDescent="0.25">
      <c r="B1580" s="271">
        <v>43896.125</v>
      </c>
      <c r="C1580" s="244">
        <v>491</v>
      </c>
      <c r="D1580" s="244">
        <v>0</v>
      </c>
      <c r="E1580" s="244">
        <v>10.199999999999999</v>
      </c>
      <c r="F1580" s="244">
        <v>70.400000000000006</v>
      </c>
      <c r="G1580" s="193">
        <v>1.3</v>
      </c>
      <c r="H1580" s="193">
        <v>14.1</v>
      </c>
    </row>
    <row r="1581" spans="2:8" x14ac:dyDescent="0.25">
      <c r="B1581" s="271">
        <v>43896.166666666664</v>
      </c>
      <c r="C1581" s="244">
        <v>490.9</v>
      </c>
      <c r="D1581" s="244">
        <v>0</v>
      </c>
      <c r="E1581" s="244">
        <v>10</v>
      </c>
      <c r="F1581" s="244">
        <v>69.900000000000006</v>
      </c>
      <c r="G1581" s="193">
        <v>1.2</v>
      </c>
      <c r="H1581" s="193">
        <v>23.5</v>
      </c>
    </row>
    <row r="1582" spans="2:8" x14ac:dyDescent="0.25">
      <c r="B1582" s="271">
        <v>43896.208333333336</v>
      </c>
      <c r="C1582" s="244">
        <v>491</v>
      </c>
      <c r="D1582" s="244">
        <v>0</v>
      </c>
      <c r="E1582" s="244">
        <v>9.8000000000000007</v>
      </c>
      <c r="F1582" s="244">
        <v>70.099999999999994</v>
      </c>
      <c r="G1582" s="193">
        <v>0.7</v>
      </c>
      <c r="H1582" s="193">
        <v>347.1</v>
      </c>
    </row>
    <row r="1583" spans="2:8" x14ac:dyDescent="0.25">
      <c r="B1583" s="271">
        <v>43896.25</v>
      </c>
      <c r="C1583" s="244">
        <v>491.3</v>
      </c>
      <c r="D1583" s="244">
        <v>0</v>
      </c>
      <c r="E1583" s="244">
        <v>9.6999999999999993</v>
      </c>
      <c r="F1583" s="244">
        <v>69.599999999999994</v>
      </c>
      <c r="G1583" s="193">
        <v>1.2</v>
      </c>
      <c r="H1583" s="193">
        <v>28</v>
      </c>
    </row>
    <row r="1584" spans="2:8" x14ac:dyDescent="0.25">
      <c r="B1584" s="271">
        <v>43896.291666666664</v>
      </c>
      <c r="C1584" s="244">
        <v>491.6</v>
      </c>
      <c r="D1584" s="244">
        <v>0</v>
      </c>
      <c r="E1584" s="244">
        <v>10.199999999999999</v>
      </c>
      <c r="F1584" s="244">
        <v>69.7</v>
      </c>
      <c r="G1584" s="193">
        <v>1</v>
      </c>
      <c r="H1584" s="193">
        <v>273.3</v>
      </c>
    </row>
    <row r="1585" spans="2:8" x14ac:dyDescent="0.25">
      <c r="B1585" s="271">
        <v>43896.333333333336</v>
      </c>
      <c r="C1585" s="244">
        <v>491.8</v>
      </c>
      <c r="D1585" s="244">
        <v>0</v>
      </c>
      <c r="E1585" s="244">
        <v>10.8</v>
      </c>
      <c r="F1585" s="244">
        <v>67</v>
      </c>
      <c r="G1585" s="193">
        <v>0.7</v>
      </c>
      <c r="H1585" s="193">
        <v>245</v>
      </c>
    </row>
    <row r="1586" spans="2:8" x14ac:dyDescent="0.25">
      <c r="B1586" s="271">
        <v>43896.375</v>
      </c>
      <c r="C1586" s="244">
        <v>491.9</v>
      </c>
      <c r="D1586" s="244">
        <v>0</v>
      </c>
      <c r="E1586" s="244">
        <v>11.9</v>
      </c>
      <c r="F1586" s="244">
        <v>61.3</v>
      </c>
      <c r="G1586" s="193">
        <v>0.8</v>
      </c>
      <c r="H1586" s="193">
        <v>140.5</v>
      </c>
    </row>
    <row r="1587" spans="2:8" x14ac:dyDescent="0.25">
      <c r="B1587" s="271">
        <v>43896.416666666664</v>
      </c>
      <c r="C1587" s="244">
        <v>491.8</v>
      </c>
      <c r="D1587" s="244">
        <v>0.2</v>
      </c>
      <c r="E1587" s="244">
        <v>12.9</v>
      </c>
      <c r="F1587" s="244">
        <v>60.2</v>
      </c>
      <c r="G1587" s="193">
        <v>1.1000000000000001</v>
      </c>
      <c r="H1587" s="193">
        <v>60.8</v>
      </c>
    </row>
    <row r="1588" spans="2:8" x14ac:dyDescent="0.25">
      <c r="B1588" s="271">
        <v>43896.458333333336</v>
      </c>
      <c r="C1588" s="244">
        <v>491.4</v>
      </c>
      <c r="D1588" s="244">
        <v>0</v>
      </c>
      <c r="E1588" s="244">
        <v>15</v>
      </c>
      <c r="F1588" s="244">
        <v>49.9</v>
      </c>
      <c r="G1588" s="193">
        <v>1.9</v>
      </c>
      <c r="H1588" s="193">
        <v>55.2</v>
      </c>
    </row>
    <row r="1589" spans="2:8" x14ac:dyDescent="0.25">
      <c r="B1589" s="271">
        <v>43896.5</v>
      </c>
      <c r="C1589" s="244">
        <v>490.9</v>
      </c>
      <c r="D1589" s="244">
        <v>0</v>
      </c>
      <c r="E1589" s="244">
        <v>15.8</v>
      </c>
      <c r="F1589" s="244">
        <v>46.4</v>
      </c>
      <c r="G1589" s="193">
        <v>2.2000000000000002</v>
      </c>
      <c r="H1589" s="193">
        <v>78.8</v>
      </c>
    </row>
    <row r="1590" spans="2:8" x14ac:dyDescent="0.25">
      <c r="B1590" s="271">
        <v>43896.541666666664</v>
      </c>
      <c r="C1590" s="244">
        <v>490.3</v>
      </c>
      <c r="D1590" s="244">
        <v>0</v>
      </c>
      <c r="E1590" s="244">
        <v>14.9</v>
      </c>
      <c r="F1590" s="244">
        <v>48.1</v>
      </c>
      <c r="G1590" s="193">
        <v>2.2999999999999998</v>
      </c>
      <c r="H1590" s="193">
        <v>76.599999999999994</v>
      </c>
    </row>
    <row r="1591" spans="2:8" x14ac:dyDescent="0.25">
      <c r="B1591" s="271">
        <v>43896.583333333336</v>
      </c>
      <c r="C1591" s="244">
        <v>489.8</v>
      </c>
      <c r="D1591" s="244">
        <v>0</v>
      </c>
      <c r="E1591" s="244">
        <v>15.4</v>
      </c>
      <c r="F1591" s="244">
        <v>46.6</v>
      </c>
      <c r="G1591" s="193">
        <v>2.9</v>
      </c>
      <c r="H1591" s="193">
        <v>38.4</v>
      </c>
    </row>
    <row r="1592" spans="2:8" x14ac:dyDescent="0.25">
      <c r="B1592" s="271">
        <v>43896.625</v>
      </c>
      <c r="C1592" s="244">
        <v>489.6</v>
      </c>
      <c r="D1592" s="244">
        <v>0</v>
      </c>
      <c r="E1592" s="244">
        <v>14.7</v>
      </c>
      <c r="F1592" s="244">
        <v>48.3</v>
      </c>
      <c r="G1592" s="193">
        <v>2.7</v>
      </c>
      <c r="H1592" s="193">
        <v>78.3</v>
      </c>
    </row>
    <row r="1593" spans="2:8" x14ac:dyDescent="0.25">
      <c r="B1593" s="271">
        <v>43896.666666666664</v>
      </c>
      <c r="C1593" s="244">
        <v>489.7</v>
      </c>
      <c r="D1593" s="244">
        <v>0</v>
      </c>
      <c r="E1593" s="244">
        <v>13.2</v>
      </c>
      <c r="F1593" s="244">
        <v>53.8</v>
      </c>
      <c r="G1593" s="193">
        <v>2.4</v>
      </c>
      <c r="H1593" s="193">
        <v>81.599999999999994</v>
      </c>
    </row>
    <row r="1594" spans="2:8" x14ac:dyDescent="0.25">
      <c r="B1594" s="271">
        <v>43896.708333333336</v>
      </c>
      <c r="C1594" s="244">
        <v>490</v>
      </c>
      <c r="D1594" s="244">
        <v>0</v>
      </c>
      <c r="E1594" s="244">
        <v>12</v>
      </c>
      <c r="F1594" s="244">
        <v>57.6</v>
      </c>
      <c r="G1594" s="193">
        <v>1.5</v>
      </c>
      <c r="H1594" s="193">
        <v>59.8</v>
      </c>
    </row>
    <row r="1595" spans="2:8" x14ac:dyDescent="0.25">
      <c r="B1595" s="271">
        <v>43896.75</v>
      </c>
      <c r="C1595" s="244">
        <v>490.6</v>
      </c>
      <c r="D1595" s="244">
        <v>0</v>
      </c>
      <c r="E1595" s="244">
        <v>11.5</v>
      </c>
      <c r="F1595" s="244">
        <v>60</v>
      </c>
      <c r="G1595" s="193">
        <v>1.6</v>
      </c>
      <c r="H1595" s="193">
        <v>77.5</v>
      </c>
    </row>
    <row r="1596" spans="2:8" x14ac:dyDescent="0.25">
      <c r="B1596" s="271">
        <v>43896.791666666664</v>
      </c>
      <c r="C1596" s="244">
        <v>491.2</v>
      </c>
      <c r="D1596" s="244">
        <v>0</v>
      </c>
      <c r="E1596" s="244">
        <v>11.2</v>
      </c>
      <c r="F1596" s="244">
        <v>59.6</v>
      </c>
      <c r="G1596" s="193">
        <v>1.8</v>
      </c>
      <c r="H1596" s="193">
        <v>146.9</v>
      </c>
    </row>
    <row r="1597" spans="2:8" x14ac:dyDescent="0.25">
      <c r="B1597" s="271">
        <v>43896.833333333336</v>
      </c>
      <c r="C1597" s="244">
        <v>491.6</v>
      </c>
      <c r="D1597" s="244">
        <v>0</v>
      </c>
      <c r="E1597" s="244">
        <v>10.199999999999999</v>
      </c>
      <c r="F1597" s="244">
        <v>63.8</v>
      </c>
      <c r="G1597" s="193">
        <v>1</v>
      </c>
      <c r="H1597" s="193">
        <v>173.1</v>
      </c>
    </row>
    <row r="1598" spans="2:8" x14ac:dyDescent="0.25">
      <c r="B1598" s="271">
        <v>43896.875</v>
      </c>
      <c r="C1598" s="244">
        <v>491.7</v>
      </c>
      <c r="D1598" s="244">
        <v>0</v>
      </c>
      <c r="E1598" s="244">
        <v>10.3</v>
      </c>
      <c r="F1598" s="244">
        <v>61.5</v>
      </c>
      <c r="G1598" s="193">
        <v>0.3</v>
      </c>
      <c r="H1598" s="193">
        <v>196.6</v>
      </c>
    </row>
    <row r="1599" spans="2:8" x14ac:dyDescent="0.25">
      <c r="B1599" s="271">
        <v>43896.916666666664</v>
      </c>
      <c r="C1599" s="244">
        <v>491.9</v>
      </c>
      <c r="D1599" s="244">
        <v>0</v>
      </c>
      <c r="E1599" s="244">
        <v>9.8000000000000007</v>
      </c>
      <c r="F1599" s="244">
        <v>64.099999999999994</v>
      </c>
      <c r="G1599" s="193">
        <v>0.5</v>
      </c>
      <c r="H1599" s="193">
        <v>13.2</v>
      </c>
    </row>
    <row r="1600" spans="2:8" x14ac:dyDescent="0.25">
      <c r="B1600" s="271">
        <v>43896.958333333336</v>
      </c>
      <c r="C1600" s="244">
        <v>491.8</v>
      </c>
      <c r="D1600" s="244">
        <v>0</v>
      </c>
      <c r="E1600" s="244">
        <v>9.1999999999999993</v>
      </c>
      <c r="F1600" s="244">
        <v>66.3</v>
      </c>
      <c r="G1600" s="193">
        <v>1.4</v>
      </c>
      <c r="H1600" s="193">
        <v>314</v>
      </c>
    </row>
    <row r="1601" spans="2:8" x14ac:dyDescent="0.25">
      <c r="B1601" s="271">
        <v>43897</v>
      </c>
      <c r="C1601" s="244">
        <v>491.3</v>
      </c>
      <c r="D1601" s="244">
        <v>0</v>
      </c>
      <c r="E1601" s="244">
        <v>8.5</v>
      </c>
      <c r="F1601" s="244">
        <v>71.599999999999994</v>
      </c>
      <c r="G1601" s="193">
        <v>1.2</v>
      </c>
      <c r="H1601" s="193">
        <v>261.5</v>
      </c>
    </row>
    <row r="1602" spans="2:8" x14ac:dyDescent="0.25">
      <c r="B1602" s="271">
        <v>43897.041666666664</v>
      </c>
      <c r="C1602" s="244">
        <v>491</v>
      </c>
      <c r="D1602" s="244">
        <v>0</v>
      </c>
      <c r="E1602" s="244">
        <v>8.5</v>
      </c>
      <c r="F1602" s="244">
        <v>72.7</v>
      </c>
      <c r="G1602" s="193">
        <v>1.4</v>
      </c>
      <c r="H1602" s="193">
        <v>267.39999999999998</v>
      </c>
    </row>
    <row r="1603" spans="2:8" x14ac:dyDescent="0.25">
      <c r="B1603" s="271">
        <v>43897.083333333336</v>
      </c>
      <c r="C1603" s="244">
        <v>490.7</v>
      </c>
      <c r="D1603" s="244">
        <v>0</v>
      </c>
      <c r="E1603" s="244">
        <v>8.5</v>
      </c>
      <c r="F1603" s="244">
        <v>73.7</v>
      </c>
      <c r="G1603" s="193">
        <v>1.6</v>
      </c>
      <c r="H1603" s="193">
        <v>263.60000000000002</v>
      </c>
    </row>
    <row r="1604" spans="2:8" x14ac:dyDescent="0.25">
      <c r="B1604" s="271">
        <v>43897.125</v>
      </c>
      <c r="C1604" s="244">
        <v>490.3</v>
      </c>
      <c r="D1604" s="244">
        <v>0</v>
      </c>
      <c r="E1604" s="244">
        <v>8.6</v>
      </c>
      <c r="F1604" s="244">
        <v>75.099999999999994</v>
      </c>
      <c r="G1604" s="193">
        <v>1.7</v>
      </c>
      <c r="H1604" s="193">
        <v>267.5</v>
      </c>
    </row>
    <row r="1605" spans="2:8" x14ac:dyDescent="0.25">
      <c r="B1605" s="271">
        <v>43897.166666666664</v>
      </c>
      <c r="C1605" s="244">
        <v>490.3</v>
      </c>
      <c r="D1605" s="244">
        <v>0</v>
      </c>
      <c r="E1605" s="244">
        <v>8.6999999999999993</v>
      </c>
      <c r="F1605" s="244">
        <v>77.3</v>
      </c>
      <c r="G1605" s="193">
        <v>1</v>
      </c>
      <c r="H1605" s="193">
        <v>261</v>
      </c>
    </row>
    <row r="1606" spans="2:8" x14ac:dyDescent="0.25">
      <c r="B1606" s="271">
        <v>43897.208333333336</v>
      </c>
      <c r="C1606" s="244">
        <v>490.4</v>
      </c>
      <c r="D1606" s="244">
        <v>0</v>
      </c>
      <c r="E1606" s="244">
        <v>8.6999999999999993</v>
      </c>
      <c r="F1606" s="244">
        <v>76.8</v>
      </c>
      <c r="G1606" s="193">
        <v>1.1000000000000001</v>
      </c>
      <c r="H1606" s="193">
        <v>265.3</v>
      </c>
    </row>
    <row r="1607" spans="2:8" x14ac:dyDescent="0.25">
      <c r="B1607" s="271">
        <v>43897.25</v>
      </c>
      <c r="C1607" s="244">
        <v>490.7</v>
      </c>
      <c r="D1607" s="244">
        <v>0</v>
      </c>
      <c r="E1607" s="244">
        <v>8.9</v>
      </c>
      <c r="F1607" s="244">
        <v>76.5</v>
      </c>
      <c r="G1607" s="193">
        <v>1</v>
      </c>
      <c r="H1607" s="193">
        <v>263.39999999999998</v>
      </c>
    </row>
    <row r="1608" spans="2:8" x14ac:dyDescent="0.25">
      <c r="B1608" s="271">
        <v>43897.291666666664</v>
      </c>
      <c r="C1608" s="244">
        <v>491.1</v>
      </c>
      <c r="D1608" s="244">
        <v>0</v>
      </c>
      <c r="E1608" s="244">
        <v>9.3000000000000007</v>
      </c>
      <c r="F1608" s="244">
        <v>75.099999999999994</v>
      </c>
      <c r="G1608" s="193">
        <v>1.9</v>
      </c>
      <c r="H1608" s="193">
        <v>266.5</v>
      </c>
    </row>
    <row r="1609" spans="2:8" x14ac:dyDescent="0.25">
      <c r="B1609" s="271">
        <v>43897.333333333336</v>
      </c>
      <c r="C1609" s="244">
        <v>491.5</v>
      </c>
      <c r="D1609" s="244">
        <v>0</v>
      </c>
      <c r="E1609" s="244">
        <v>10.8</v>
      </c>
      <c r="F1609" s="244">
        <v>66</v>
      </c>
      <c r="G1609" s="193">
        <v>1</v>
      </c>
      <c r="H1609" s="193">
        <v>263.60000000000002</v>
      </c>
    </row>
    <row r="1610" spans="2:8" x14ac:dyDescent="0.25">
      <c r="B1610" s="271">
        <v>43897.375</v>
      </c>
      <c r="C1610" s="244">
        <v>491.4</v>
      </c>
      <c r="D1610" s="244">
        <v>0</v>
      </c>
      <c r="E1610" s="244">
        <v>12.9</v>
      </c>
      <c r="F1610" s="244">
        <v>55.2</v>
      </c>
      <c r="G1610" s="193">
        <v>0.8</v>
      </c>
      <c r="H1610" s="193">
        <v>269.3</v>
      </c>
    </row>
    <row r="1611" spans="2:8" x14ac:dyDescent="0.25">
      <c r="B1611" s="271">
        <v>43897.416666666664</v>
      </c>
      <c r="C1611" s="244">
        <v>491.3</v>
      </c>
      <c r="D1611" s="244">
        <v>0</v>
      </c>
      <c r="E1611" s="244">
        <v>14</v>
      </c>
      <c r="F1611" s="244">
        <v>49.3</v>
      </c>
      <c r="G1611" s="193">
        <v>1.1000000000000001</v>
      </c>
      <c r="H1611" s="193">
        <v>249.8</v>
      </c>
    </row>
    <row r="1612" spans="2:8" x14ac:dyDescent="0.25">
      <c r="B1612" s="271">
        <v>43897.458333333336</v>
      </c>
      <c r="C1612" s="244">
        <v>491</v>
      </c>
      <c r="D1612" s="244">
        <v>0</v>
      </c>
      <c r="E1612" s="244">
        <v>14.4</v>
      </c>
      <c r="F1612" s="244">
        <v>44.8</v>
      </c>
      <c r="G1612" s="193">
        <v>1.6</v>
      </c>
      <c r="H1612" s="193">
        <v>6.1</v>
      </c>
    </row>
    <row r="1613" spans="2:8" x14ac:dyDescent="0.25">
      <c r="B1613" s="271">
        <v>43897.5</v>
      </c>
      <c r="C1613" s="244">
        <v>490.4</v>
      </c>
      <c r="D1613" s="244">
        <v>0</v>
      </c>
      <c r="E1613" s="244">
        <v>15.7</v>
      </c>
      <c r="F1613" s="244">
        <v>41.7</v>
      </c>
      <c r="G1613" s="193">
        <v>3</v>
      </c>
      <c r="H1613" s="193">
        <v>133.19999999999999</v>
      </c>
    </row>
    <row r="1614" spans="2:8" x14ac:dyDescent="0.25">
      <c r="B1614" s="271">
        <v>43897.541666666664</v>
      </c>
      <c r="C1614" s="244">
        <v>489.7</v>
      </c>
      <c r="D1614" s="244">
        <v>0</v>
      </c>
      <c r="E1614" s="244">
        <v>16.399999999999999</v>
      </c>
      <c r="F1614" s="244">
        <v>39.4</v>
      </c>
      <c r="G1614" s="193">
        <v>2.7</v>
      </c>
      <c r="H1614" s="193">
        <v>111.9</v>
      </c>
    </row>
    <row r="1615" spans="2:8" x14ac:dyDescent="0.25">
      <c r="B1615" s="271">
        <v>43897.583333333336</v>
      </c>
      <c r="C1615" s="244">
        <v>489.3</v>
      </c>
      <c r="D1615" s="244">
        <v>0</v>
      </c>
      <c r="E1615" s="244">
        <v>16.5</v>
      </c>
      <c r="F1615" s="244">
        <v>40.1</v>
      </c>
      <c r="G1615" s="193">
        <v>2.7</v>
      </c>
      <c r="H1615" s="193">
        <v>87</v>
      </c>
    </row>
    <row r="1616" spans="2:8" x14ac:dyDescent="0.25">
      <c r="B1616" s="271">
        <v>43897.625</v>
      </c>
      <c r="C1616" s="244">
        <v>488.9</v>
      </c>
      <c r="D1616" s="244">
        <v>0</v>
      </c>
      <c r="E1616" s="244">
        <v>16.5</v>
      </c>
      <c r="F1616" s="244">
        <v>38.9</v>
      </c>
      <c r="G1616" s="193">
        <v>2.2000000000000002</v>
      </c>
      <c r="H1616" s="193">
        <v>65.400000000000006</v>
      </c>
    </row>
    <row r="1617" spans="2:8" x14ac:dyDescent="0.25">
      <c r="B1617" s="271">
        <v>43897.666666666664</v>
      </c>
      <c r="C1617" s="244">
        <v>488.7</v>
      </c>
      <c r="D1617" s="244">
        <v>0</v>
      </c>
      <c r="E1617" s="244">
        <v>15</v>
      </c>
      <c r="F1617" s="244">
        <v>42.7</v>
      </c>
      <c r="G1617" s="193">
        <v>1.9</v>
      </c>
      <c r="H1617" s="193">
        <v>53.3</v>
      </c>
    </row>
    <row r="1618" spans="2:8" x14ac:dyDescent="0.25">
      <c r="B1618" s="271">
        <v>43897.708333333336</v>
      </c>
      <c r="C1618" s="244">
        <v>489</v>
      </c>
      <c r="D1618" s="244">
        <v>0</v>
      </c>
      <c r="E1618" s="244">
        <v>14.3</v>
      </c>
      <c r="F1618" s="244">
        <v>43.7</v>
      </c>
      <c r="G1618" s="193">
        <v>1.8</v>
      </c>
      <c r="H1618" s="193">
        <v>57.2</v>
      </c>
    </row>
    <row r="1619" spans="2:8" x14ac:dyDescent="0.25">
      <c r="B1619" s="271">
        <v>43897.75</v>
      </c>
      <c r="C1619" s="244">
        <v>489.5</v>
      </c>
      <c r="D1619" s="244">
        <v>0</v>
      </c>
      <c r="E1619" s="244">
        <v>12.5</v>
      </c>
      <c r="F1619" s="244">
        <v>55</v>
      </c>
      <c r="G1619" s="193">
        <v>2</v>
      </c>
      <c r="H1619" s="193">
        <v>39.700000000000003</v>
      </c>
    </row>
    <row r="1620" spans="2:8" x14ac:dyDescent="0.25">
      <c r="B1620" s="271">
        <v>43897.791666666664</v>
      </c>
      <c r="C1620" s="244">
        <v>490.2</v>
      </c>
      <c r="D1620" s="244">
        <v>0</v>
      </c>
      <c r="E1620" s="244">
        <v>10.9</v>
      </c>
      <c r="F1620" s="244">
        <v>63.5</v>
      </c>
      <c r="G1620" s="193">
        <v>2</v>
      </c>
      <c r="H1620" s="193">
        <v>45.3</v>
      </c>
    </row>
    <row r="1621" spans="2:8" x14ac:dyDescent="0.25">
      <c r="B1621" s="271">
        <v>43897.833333333336</v>
      </c>
      <c r="C1621" s="244">
        <v>490.7</v>
      </c>
      <c r="D1621" s="244">
        <v>0</v>
      </c>
      <c r="E1621" s="244">
        <v>10.5</v>
      </c>
      <c r="F1621" s="244">
        <v>63.9</v>
      </c>
      <c r="G1621" s="193">
        <v>1.7</v>
      </c>
      <c r="H1621" s="193">
        <v>70.5</v>
      </c>
    </row>
    <row r="1622" spans="2:8" x14ac:dyDescent="0.25">
      <c r="B1622" s="271">
        <v>43897.875</v>
      </c>
      <c r="C1622" s="244">
        <v>491.1</v>
      </c>
      <c r="D1622" s="244">
        <v>0</v>
      </c>
      <c r="E1622" s="244">
        <v>10.1</v>
      </c>
      <c r="F1622" s="244">
        <v>65</v>
      </c>
      <c r="G1622" s="193">
        <v>1.7</v>
      </c>
      <c r="H1622" s="193">
        <v>61.1</v>
      </c>
    </row>
    <row r="1623" spans="2:8" x14ac:dyDescent="0.25">
      <c r="B1623" s="271">
        <v>43897.916666666664</v>
      </c>
      <c r="C1623" s="244">
        <v>491.4</v>
      </c>
      <c r="D1623" s="244">
        <v>0</v>
      </c>
      <c r="E1623" s="244">
        <v>10</v>
      </c>
      <c r="F1623" s="244">
        <v>65.2</v>
      </c>
      <c r="G1623" s="193">
        <v>0.9</v>
      </c>
      <c r="H1623" s="193">
        <v>347.5</v>
      </c>
    </row>
    <row r="1624" spans="2:8" x14ac:dyDescent="0.25">
      <c r="B1624" s="271">
        <v>43897.958333333336</v>
      </c>
      <c r="C1624" s="244">
        <v>491.1</v>
      </c>
      <c r="D1624" s="244">
        <v>0</v>
      </c>
      <c r="E1624" s="244">
        <v>10.1</v>
      </c>
      <c r="F1624" s="244">
        <v>65.2</v>
      </c>
      <c r="G1624" s="193">
        <v>1.1000000000000001</v>
      </c>
      <c r="H1624" s="193">
        <v>287.8</v>
      </c>
    </row>
    <row r="1625" spans="2:8" x14ac:dyDescent="0.25">
      <c r="B1625" s="271">
        <v>43898</v>
      </c>
      <c r="C1625" s="244">
        <v>491</v>
      </c>
      <c r="D1625" s="244">
        <v>0</v>
      </c>
      <c r="E1625" s="244">
        <v>9.9</v>
      </c>
      <c r="F1625" s="244">
        <v>65.599999999999994</v>
      </c>
      <c r="G1625" s="193">
        <v>1.4</v>
      </c>
      <c r="H1625" s="193">
        <v>270.60000000000002</v>
      </c>
    </row>
    <row r="1626" spans="2:8" x14ac:dyDescent="0.25">
      <c r="B1626" s="271">
        <v>43898.041666666664</v>
      </c>
      <c r="C1626" s="244">
        <v>490.7</v>
      </c>
      <c r="D1626" s="244">
        <v>0</v>
      </c>
      <c r="E1626" s="244">
        <v>9.6</v>
      </c>
      <c r="F1626" s="244">
        <v>65.900000000000006</v>
      </c>
      <c r="G1626" s="193">
        <v>1.8</v>
      </c>
      <c r="H1626" s="193">
        <v>267.10000000000002</v>
      </c>
    </row>
    <row r="1627" spans="2:8" x14ac:dyDescent="0.25">
      <c r="B1627" s="271">
        <v>43898.083333333336</v>
      </c>
      <c r="C1627" s="244">
        <v>490.5</v>
      </c>
      <c r="D1627" s="244">
        <v>0</v>
      </c>
      <c r="E1627" s="244">
        <v>9.1999999999999993</v>
      </c>
      <c r="F1627" s="244">
        <v>65.5</v>
      </c>
      <c r="G1627" s="193">
        <v>1.9</v>
      </c>
      <c r="H1627" s="193">
        <v>263.10000000000002</v>
      </c>
    </row>
    <row r="1628" spans="2:8" x14ac:dyDescent="0.25">
      <c r="B1628" s="271">
        <v>43898.125</v>
      </c>
      <c r="C1628" s="244">
        <v>490.4</v>
      </c>
      <c r="D1628" s="244">
        <v>0</v>
      </c>
      <c r="E1628" s="244">
        <v>8.6999999999999993</v>
      </c>
      <c r="F1628" s="244">
        <v>66.900000000000006</v>
      </c>
      <c r="G1628" s="193">
        <v>1.3</v>
      </c>
      <c r="H1628" s="193">
        <v>263</v>
      </c>
    </row>
    <row r="1629" spans="2:8" x14ac:dyDescent="0.25">
      <c r="B1629" s="271">
        <v>43898.166666666664</v>
      </c>
      <c r="C1629" s="244">
        <v>490.4</v>
      </c>
      <c r="D1629" s="244">
        <v>0</v>
      </c>
      <c r="E1629" s="244">
        <v>8.1999999999999993</v>
      </c>
      <c r="F1629" s="244">
        <v>68.099999999999994</v>
      </c>
      <c r="G1629" s="193">
        <v>1</v>
      </c>
      <c r="H1629" s="193">
        <v>264</v>
      </c>
    </row>
    <row r="1630" spans="2:8" x14ac:dyDescent="0.25">
      <c r="B1630" s="271">
        <v>43898.208333333336</v>
      </c>
      <c r="C1630" s="244">
        <v>490.7</v>
      </c>
      <c r="D1630" s="244">
        <v>0</v>
      </c>
      <c r="E1630" s="244">
        <v>8.1</v>
      </c>
      <c r="F1630" s="244">
        <v>68.900000000000006</v>
      </c>
      <c r="G1630" s="193">
        <v>1.3</v>
      </c>
      <c r="H1630" s="193">
        <v>255.1</v>
      </c>
    </row>
    <row r="1631" spans="2:8" x14ac:dyDescent="0.25">
      <c r="B1631" s="271">
        <v>43898.25</v>
      </c>
      <c r="C1631" s="244">
        <v>490.9</v>
      </c>
      <c r="D1631" s="244">
        <v>0</v>
      </c>
      <c r="E1631" s="244">
        <v>8</v>
      </c>
      <c r="F1631" s="244">
        <v>70.3</v>
      </c>
      <c r="G1631" s="193">
        <v>1.3</v>
      </c>
      <c r="H1631" s="193">
        <v>263.89999999999998</v>
      </c>
    </row>
    <row r="1632" spans="2:8" x14ac:dyDescent="0.25">
      <c r="B1632" s="271">
        <v>43898.291666666664</v>
      </c>
      <c r="C1632" s="244">
        <v>491.3</v>
      </c>
      <c r="D1632" s="244">
        <v>0</v>
      </c>
      <c r="E1632" s="244">
        <v>9.1999999999999993</v>
      </c>
      <c r="F1632" s="244">
        <v>65.900000000000006</v>
      </c>
      <c r="G1632" s="193">
        <v>0.6</v>
      </c>
      <c r="H1632" s="193">
        <v>208.6</v>
      </c>
    </row>
    <row r="1633" spans="2:8" x14ac:dyDescent="0.25">
      <c r="B1633" s="271">
        <v>43898.333333333336</v>
      </c>
      <c r="C1633" s="244">
        <v>491.6</v>
      </c>
      <c r="D1633" s="244">
        <v>0</v>
      </c>
      <c r="E1633" s="244">
        <v>10.7</v>
      </c>
      <c r="F1633" s="244">
        <v>59.5</v>
      </c>
      <c r="G1633" s="193">
        <v>0.7</v>
      </c>
      <c r="H1633" s="193">
        <v>145.30000000000001</v>
      </c>
    </row>
    <row r="1634" spans="2:8" x14ac:dyDescent="0.25">
      <c r="B1634" s="271">
        <v>43898.375</v>
      </c>
      <c r="C1634" s="244">
        <v>491.5</v>
      </c>
      <c r="D1634" s="244">
        <v>0</v>
      </c>
      <c r="E1634" s="244">
        <v>11.9</v>
      </c>
      <c r="F1634" s="244">
        <v>54.9</v>
      </c>
      <c r="G1634" s="193">
        <v>0.6</v>
      </c>
      <c r="H1634" s="193">
        <v>152.1</v>
      </c>
    </row>
    <row r="1635" spans="2:8" x14ac:dyDescent="0.25">
      <c r="B1635" s="271">
        <v>43898.416666666664</v>
      </c>
      <c r="C1635" s="244">
        <v>491.3</v>
      </c>
      <c r="D1635" s="244">
        <v>0</v>
      </c>
      <c r="E1635" s="244">
        <v>13.8</v>
      </c>
      <c r="F1635" s="244">
        <v>46.2</v>
      </c>
      <c r="G1635" s="193">
        <v>1.1000000000000001</v>
      </c>
      <c r="H1635" s="193">
        <v>148</v>
      </c>
    </row>
    <row r="1636" spans="2:8" x14ac:dyDescent="0.25">
      <c r="B1636" s="271">
        <v>43898.458333333336</v>
      </c>
      <c r="C1636" s="244">
        <v>490.8</v>
      </c>
      <c r="D1636" s="244">
        <v>0</v>
      </c>
      <c r="E1636" s="244">
        <v>15.5</v>
      </c>
      <c r="F1636" s="244">
        <v>37.799999999999997</v>
      </c>
      <c r="G1636" s="193">
        <v>2.1</v>
      </c>
      <c r="H1636" s="193">
        <v>131</v>
      </c>
    </row>
    <row r="1637" spans="2:8" x14ac:dyDescent="0.25">
      <c r="B1637" s="271">
        <v>43898.5</v>
      </c>
      <c r="C1637" s="244">
        <v>490.3</v>
      </c>
      <c r="D1637" s="244">
        <v>0</v>
      </c>
      <c r="E1637" s="244">
        <v>16.8</v>
      </c>
      <c r="F1637" s="244">
        <v>36.299999999999997</v>
      </c>
      <c r="G1637" s="193">
        <v>2.4</v>
      </c>
      <c r="H1637" s="193">
        <v>119</v>
      </c>
    </row>
    <row r="1638" spans="2:8" x14ac:dyDescent="0.25">
      <c r="B1638" s="271">
        <v>43898.541666666664</v>
      </c>
      <c r="C1638" s="244">
        <v>489.8</v>
      </c>
      <c r="D1638" s="244">
        <v>0</v>
      </c>
      <c r="E1638" s="244">
        <v>17.399999999999999</v>
      </c>
      <c r="F1638" s="244">
        <v>37.1</v>
      </c>
      <c r="G1638" s="193">
        <v>2.5</v>
      </c>
      <c r="H1638" s="193">
        <v>94.4</v>
      </c>
    </row>
    <row r="1639" spans="2:8" x14ac:dyDescent="0.25">
      <c r="B1639" s="271">
        <v>43898.583333333336</v>
      </c>
      <c r="C1639" s="244">
        <v>489.3</v>
      </c>
      <c r="D1639" s="244">
        <v>0</v>
      </c>
      <c r="E1639" s="244">
        <v>17.100000000000001</v>
      </c>
      <c r="F1639" s="244">
        <v>38.299999999999997</v>
      </c>
      <c r="G1639" s="193">
        <v>2.9</v>
      </c>
      <c r="H1639" s="193">
        <v>102.6</v>
      </c>
    </row>
    <row r="1640" spans="2:8" x14ac:dyDescent="0.25">
      <c r="B1640" s="271">
        <v>43898.625</v>
      </c>
      <c r="C1640" s="244">
        <v>489.1</v>
      </c>
      <c r="D1640" s="244">
        <v>0</v>
      </c>
      <c r="E1640" s="244">
        <v>16.3</v>
      </c>
      <c r="F1640" s="244">
        <v>42.6</v>
      </c>
      <c r="G1640" s="193">
        <v>2.9</v>
      </c>
      <c r="H1640" s="193">
        <v>72.900000000000006</v>
      </c>
    </row>
    <row r="1641" spans="2:8" x14ac:dyDescent="0.25">
      <c r="B1641" s="271">
        <v>43898.666666666664</v>
      </c>
      <c r="C1641" s="244">
        <v>489</v>
      </c>
      <c r="D1641" s="244">
        <v>0</v>
      </c>
      <c r="E1641" s="244">
        <v>15.6</v>
      </c>
      <c r="F1641" s="244">
        <v>42.9</v>
      </c>
      <c r="G1641" s="193">
        <v>2.7</v>
      </c>
      <c r="H1641" s="193">
        <v>102.7</v>
      </c>
    </row>
    <row r="1642" spans="2:8" x14ac:dyDescent="0.25">
      <c r="B1642" s="271">
        <v>43898.708333333336</v>
      </c>
      <c r="C1642" s="244">
        <v>489.4</v>
      </c>
      <c r="D1642" s="244">
        <v>0</v>
      </c>
      <c r="E1642" s="244">
        <v>13.9</v>
      </c>
      <c r="F1642" s="244">
        <v>48.1</v>
      </c>
      <c r="G1642" s="193">
        <v>1.8</v>
      </c>
      <c r="H1642" s="193">
        <v>67.900000000000006</v>
      </c>
    </row>
    <row r="1643" spans="2:8" x14ac:dyDescent="0.25">
      <c r="B1643" s="271">
        <v>43898.75</v>
      </c>
      <c r="C1643" s="244">
        <v>490.1</v>
      </c>
      <c r="D1643" s="244">
        <v>0</v>
      </c>
      <c r="E1643" s="244">
        <v>12.3</v>
      </c>
      <c r="F1643" s="244">
        <v>60.1</v>
      </c>
      <c r="G1643" s="193">
        <v>1.7</v>
      </c>
      <c r="H1643" s="193">
        <v>48.1</v>
      </c>
    </row>
    <row r="1644" spans="2:8" x14ac:dyDescent="0.25">
      <c r="B1644" s="271">
        <v>43898.791666666664</v>
      </c>
      <c r="C1644" s="244">
        <v>490.8</v>
      </c>
      <c r="D1644" s="244">
        <v>0</v>
      </c>
      <c r="E1644" s="244">
        <v>11.2</v>
      </c>
      <c r="F1644" s="244">
        <v>64.400000000000006</v>
      </c>
      <c r="G1644" s="193">
        <v>1.5</v>
      </c>
      <c r="H1644" s="193">
        <v>46.6</v>
      </c>
    </row>
    <row r="1645" spans="2:8" x14ac:dyDescent="0.25">
      <c r="B1645" s="271">
        <v>43898.833333333336</v>
      </c>
      <c r="C1645" s="244">
        <v>491.3</v>
      </c>
      <c r="D1645" s="244">
        <v>0</v>
      </c>
      <c r="E1645" s="244">
        <v>10.8</v>
      </c>
      <c r="F1645" s="244">
        <v>62.8</v>
      </c>
      <c r="G1645" s="193">
        <v>1.1000000000000001</v>
      </c>
      <c r="H1645" s="193">
        <v>56.1</v>
      </c>
    </row>
    <row r="1646" spans="2:8" x14ac:dyDescent="0.25">
      <c r="B1646" s="271">
        <v>43898.875</v>
      </c>
      <c r="C1646" s="244">
        <v>491.5</v>
      </c>
      <c r="D1646" s="244">
        <v>0</v>
      </c>
      <c r="E1646" s="244">
        <v>10.199999999999999</v>
      </c>
      <c r="F1646" s="244">
        <v>65.5</v>
      </c>
      <c r="G1646" s="193">
        <v>1.1000000000000001</v>
      </c>
      <c r="H1646" s="193">
        <v>86.7</v>
      </c>
    </row>
    <row r="1647" spans="2:8" x14ac:dyDescent="0.25">
      <c r="B1647" s="271">
        <v>43898.916666666664</v>
      </c>
      <c r="C1647" s="244">
        <v>492</v>
      </c>
      <c r="D1647" s="244">
        <v>0</v>
      </c>
      <c r="E1647" s="244">
        <v>9.5</v>
      </c>
      <c r="F1647" s="244">
        <v>67.900000000000006</v>
      </c>
      <c r="G1647" s="193">
        <v>1.7</v>
      </c>
      <c r="H1647" s="193">
        <v>352.6</v>
      </c>
    </row>
    <row r="1648" spans="2:8" x14ac:dyDescent="0.25">
      <c r="B1648" s="271">
        <v>43898.958333333336</v>
      </c>
      <c r="C1648" s="244">
        <v>491.9</v>
      </c>
      <c r="D1648" s="244">
        <v>0</v>
      </c>
      <c r="E1648" s="244">
        <v>8.9</v>
      </c>
      <c r="F1648" s="244">
        <v>70.900000000000006</v>
      </c>
      <c r="G1648" s="193">
        <v>1.6</v>
      </c>
      <c r="H1648" s="193">
        <v>259.89999999999998</v>
      </c>
    </row>
    <row r="1649" spans="2:8" x14ac:dyDescent="0.25">
      <c r="B1649" s="271">
        <v>43899</v>
      </c>
      <c r="C1649" s="244">
        <v>491.5</v>
      </c>
      <c r="D1649" s="244">
        <v>0</v>
      </c>
      <c r="E1649" s="244">
        <v>8.9</v>
      </c>
      <c r="F1649" s="244">
        <v>70.5</v>
      </c>
      <c r="G1649" s="193">
        <v>0.8</v>
      </c>
      <c r="H1649" s="193">
        <v>272.5</v>
      </c>
    </row>
    <row r="1650" spans="2:8" x14ac:dyDescent="0.25">
      <c r="B1650" s="271">
        <v>43899.041666666664</v>
      </c>
      <c r="C1650" s="244">
        <v>491.3</v>
      </c>
      <c r="D1650" s="244">
        <v>0</v>
      </c>
      <c r="E1650" s="244">
        <v>8.4</v>
      </c>
      <c r="F1650" s="244">
        <v>70.7</v>
      </c>
      <c r="G1650" s="193">
        <v>1.1000000000000001</v>
      </c>
      <c r="H1650" s="193">
        <v>334.2</v>
      </c>
    </row>
    <row r="1651" spans="2:8" x14ac:dyDescent="0.25">
      <c r="B1651" s="271">
        <v>43899.083333333336</v>
      </c>
      <c r="C1651" s="244">
        <v>491.1</v>
      </c>
      <c r="D1651" s="244">
        <v>0</v>
      </c>
      <c r="E1651" s="244">
        <v>7.9</v>
      </c>
      <c r="F1651" s="244">
        <v>74.599999999999994</v>
      </c>
      <c r="G1651" s="193">
        <v>1.4</v>
      </c>
      <c r="H1651" s="193">
        <v>266.8</v>
      </c>
    </row>
    <row r="1652" spans="2:8" x14ac:dyDescent="0.25">
      <c r="B1652" s="271">
        <v>43899.125</v>
      </c>
      <c r="C1652" s="244">
        <v>491</v>
      </c>
      <c r="D1652" s="244">
        <v>0</v>
      </c>
      <c r="E1652" s="244">
        <v>8</v>
      </c>
      <c r="F1652" s="244">
        <v>74.8</v>
      </c>
      <c r="G1652" s="193">
        <v>1.2</v>
      </c>
      <c r="H1652" s="193">
        <v>262.89999999999998</v>
      </c>
    </row>
    <row r="1653" spans="2:8" x14ac:dyDescent="0.25">
      <c r="B1653" s="271">
        <v>43899.166666666664</v>
      </c>
      <c r="C1653" s="244">
        <v>491.1</v>
      </c>
      <c r="D1653" s="244">
        <v>0</v>
      </c>
      <c r="E1653" s="244">
        <v>8</v>
      </c>
      <c r="F1653" s="244">
        <v>76.5</v>
      </c>
      <c r="G1653" s="193">
        <v>1.1000000000000001</v>
      </c>
      <c r="H1653" s="193">
        <v>264.8</v>
      </c>
    </row>
    <row r="1654" spans="2:8" x14ac:dyDescent="0.25">
      <c r="B1654" s="271">
        <v>43899.208333333336</v>
      </c>
      <c r="C1654" s="244">
        <v>491.2</v>
      </c>
      <c r="D1654" s="244">
        <v>0</v>
      </c>
      <c r="E1654" s="244">
        <v>8.1</v>
      </c>
      <c r="F1654" s="244">
        <v>77</v>
      </c>
      <c r="G1654" s="193">
        <v>0.9</v>
      </c>
      <c r="H1654" s="193">
        <v>268</v>
      </c>
    </row>
    <row r="1655" spans="2:8" x14ac:dyDescent="0.25">
      <c r="B1655" s="271">
        <v>43899.25</v>
      </c>
      <c r="C1655" s="244">
        <v>491.6</v>
      </c>
      <c r="D1655" s="244">
        <v>0</v>
      </c>
      <c r="E1655" s="244">
        <v>7.7</v>
      </c>
      <c r="F1655" s="244">
        <v>80.099999999999994</v>
      </c>
      <c r="G1655" s="193">
        <v>1</v>
      </c>
      <c r="H1655" s="193">
        <v>278.10000000000002</v>
      </c>
    </row>
    <row r="1656" spans="2:8" x14ac:dyDescent="0.25">
      <c r="B1656" s="271">
        <v>43899.291666666664</v>
      </c>
      <c r="C1656" s="244">
        <v>492</v>
      </c>
      <c r="D1656" s="244">
        <v>0</v>
      </c>
      <c r="E1656" s="244">
        <v>8.5</v>
      </c>
      <c r="F1656" s="244">
        <v>76.2</v>
      </c>
      <c r="G1656" s="193">
        <v>0.8</v>
      </c>
      <c r="H1656" s="193">
        <v>261.60000000000002</v>
      </c>
    </row>
    <row r="1657" spans="2:8" x14ac:dyDescent="0.25">
      <c r="B1657" s="271">
        <v>43899.333333333336</v>
      </c>
      <c r="C1657" s="244">
        <v>492.3</v>
      </c>
      <c r="D1657" s="244">
        <v>0</v>
      </c>
      <c r="E1657" s="244">
        <v>10.7</v>
      </c>
      <c r="F1657" s="244">
        <v>64.5</v>
      </c>
      <c r="G1657" s="193">
        <v>0.4</v>
      </c>
      <c r="H1657" s="193">
        <v>180.6</v>
      </c>
    </row>
    <row r="1658" spans="2:8" x14ac:dyDescent="0.25">
      <c r="B1658" s="271">
        <v>43899.375</v>
      </c>
      <c r="C1658" s="244">
        <v>492.3</v>
      </c>
      <c r="D1658" s="244">
        <v>0</v>
      </c>
      <c r="E1658" s="244">
        <v>12.5</v>
      </c>
      <c r="F1658" s="244">
        <v>55.3</v>
      </c>
      <c r="G1658" s="193">
        <v>0.8</v>
      </c>
      <c r="H1658" s="193">
        <v>91.8</v>
      </c>
    </row>
    <row r="1659" spans="2:8" x14ac:dyDescent="0.25">
      <c r="B1659" s="271">
        <v>43899.416666666664</v>
      </c>
      <c r="C1659" s="244">
        <v>492</v>
      </c>
      <c r="D1659" s="244">
        <v>0</v>
      </c>
      <c r="E1659" s="244">
        <v>14.3</v>
      </c>
      <c r="F1659" s="244">
        <v>46.2</v>
      </c>
      <c r="G1659" s="193">
        <v>1.3</v>
      </c>
      <c r="H1659" s="193">
        <v>155.5</v>
      </c>
    </row>
    <row r="1660" spans="2:8" x14ac:dyDescent="0.25">
      <c r="B1660" s="271">
        <v>43899.458333333336</v>
      </c>
      <c r="C1660" s="244">
        <v>491.7</v>
      </c>
      <c r="D1660" s="244">
        <v>0</v>
      </c>
      <c r="E1660" s="244">
        <v>16.100000000000001</v>
      </c>
      <c r="F1660" s="244">
        <v>39.799999999999997</v>
      </c>
      <c r="G1660" s="193">
        <v>1.8</v>
      </c>
      <c r="H1660" s="193">
        <v>81.7</v>
      </c>
    </row>
    <row r="1661" spans="2:8" x14ac:dyDescent="0.25">
      <c r="B1661" s="271">
        <v>43899.5</v>
      </c>
      <c r="C1661" s="244">
        <v>491.4</v>
      </c>
      <c r="D1661" s="244">
        <v>0</v>
      </c>
      <c r="E1661" s="244">
        <v>17.100000000000001</v>
      </c>
      <c r="F1661" s="244">
        <v>38.1</v>
      </c>
      <c r="G1661" s="193">
        <v>2.1</v>
      </c>
      <c r="H1661" s="193">
        <v>77.3</v>
      </c>
    </row>
    <row r="1662" spans="2:8" x14ac:dyDescent="0.25">
      <c r="B1662" s="271">
        <v>43899.541666666664</v>
      </c>
      <c r="C1662" s="244">
        <v>490.8</v>
      </c>
      <c r="D1662" s="244">
        <v>0</v>
      </c>
      <c r="E1662" s="244">
        <v>16.899999999999999</v>
      </c>
      <c r="F1662" s="244">
        <v>40.1</v>
      </c>
      <c r="G1662" s="193">
        <v>2.5</v>
      </c>
      <c r="H1662" s="193">
        <v>57</v>
      </c>
    </row>
    <row r="1663" spans="2:8" x14ac:dyDescent="0.25">
      <c r="B1663" s="271">
        <v>43899.583333333336</v>
      </c>
      <c r="C1663" s="244">
        <v>490</v>
      </c>
      <c r="D1663" s="244">
        <v>0</v>
      </c>
      <c r="E1663" s="244">
        <v>17.100000000000001</v>
      </c>
      <c r="F1663" s="244">
        <v>40.5</v>
      </c>
      <c r="G1663" s="193">
        <v>2.4</v>
      </c>
      <c r="H1663" s="193">
        <v>30.6</v>
      </c>
    </row>
    <row r="1664" spans="2:8" x14ac:dyDescent="0.25">
      <c r="B1664" s="271">
        <v>43899.625</v>
      </c>
      <c r="C1664" s="244">
        <v>489.6</v>
      </c>
      <c r="D1664" s="244">
        <v>0</v>
      </c>
      <c r="E1664" s="244">
        <v>16.5</v>
      </c>
      <c r="F1664" s="244">
        <v>45.8</v>
      </c>
      <c r="G1664" s="193">
        <v>2.2000000000000002</v>
      </c>
      <c r="H1664" s="193">
        <v>83.4</v>
      </c>
    </row>
    <row r="1665" spans="2:8" x14ac:dyDescent="0.25">
      <c r="B1665" s="271">
        <v>43899.666666666664</v>
      </c>
      <c r="C1665" s="244">
        <v>489.7</v>
      </c>
      <c r="D1665" s="244">
        <v>0</v>
      </c>
      <c r="E1665" s="244">
        <v>14.2</v>
      </c>
      <c r="F1665" s="244">
        <v>53.7</v>
      </c>
      <c r="G1665" s="193">
        <v>2</v>
      </c>
      <c r="H1665" s="193">
        <v>82.2</v>
      </c>
    </row>
    <row r="1666" spans="2:8" x14ac:dyDescent="0.25">
      <c r="B1666" s="271">
        <v>43899.708333333336</v>
      </c>
      <c r="C1666" s="244">
        <v>490</v>
      </c>
      <c r="D1666" s="244">
        <v>0</v>
      </c>
      <c r="E1666" s="244">
        <v>12.8</v>
      </c>
      <c r="F1666" s="244">
        <v>59.4</v>
      </c>
      <c r="G1666" s="193">
        <v>2.5</v>
      </c>
      <c r="H1666" s="193">
        <v>91.2</v>
      </c>
    </row>
    <row r="1667" spans="2:8" x14ac:dyDescent="0.25">
      <c r="B1667" s="271">
        <v>43899.75</v>
      </c>
      <c r="C1667" s="244">
        <v>490.7</v>
      </c>
      <c r="D1667" s="244">
        <v>1.2</v>
      </c>
      <c r="E1667" s="244">
        <v>11.6</v>
      </c>
      <c r="F1667" s="244">
        <v>68.3</v>
      </c>
      <c r="G1667" s="193">
        <v>2.2000000000000002</v>
      </c>
      <c r="H1667" s="193">
        <v>56.8</v>
      </c>
    </row>
    <row r="1668" spans="2:8" x14ac:dyDescent="0.25">
      <c r="B1668" s="271">
        <v>43899.791666666664</v>
      </c>
      <c r="C1668" s="244">
        <v>491.2</v>
      </c>
      <c r="D1668" s="244">
        <v>1</v>
      </c>
      <c r="E1668" s="244">
        <v>10.8</v>
      </c>
      <c r="F1668" s="244">
        <v>74.599999999999994</v>
      </c>
      <c r="G1668" s="193">
        <v>1.4</v>
      </c>
      <c r="H1668" s="193">
        <v>35.700000000000003</v>
      </c>
    </row>
    <row r="1669" spans="2:8" x14ac:dyDescent="0.25">
      <c r="B1669" s="271">
        <v>43899.833333333336</v>
      </c>
      <c r="C1669" s="244">
        <v>491.8</v>
      </c>
      <c r="D1669" s="244">
        <v>0</v>
      </c>
      <c r="E1669" s="244">
        <v>10.5</v>
      </c>
      <c r="F1669" s="244">
        <v>73.900000000000006</v>
      </c>
      <c r="G1669" s="193">
        <v>1.8</v>
      </c>
      <c r="H1669" s="193">
        <v>98.7</v>
      </c>
    </row>
    <row r="1670" spans="2:8" x14ac:dyDescent="0.25">
      <c r="B1670" s="271">
        <v>43899.875</v>
      </c>
      <c r="C1670" s="244">
        <v>492.4</v>
      </c>
      <c r="D1670" s="244">
        <v>0</v>
      </c>
      <c r="E1670" s="244">
        <v>9.6999999999999993</v>
      </c>
      <c r="F1670" s="244">
        <v>76.5</v>
      </c>
      <c r="G1670" s="193">
        <v>2</v>
      </c>
      <c r="H1670" s="193">
        <v>30.9</v>
      </c>
    </row>
    <row r="1671" spans="2:8" x14ac:dyDescent="0.25">
      <c r="B1671" s="271">
        <v>43899.916666666664</v>
      </c>
      <c r="C1671" s="244">
        <v>492.7</v>
      </c>
      <c r="D1671" s="244">
        <v>0</v>
      </c>
      <c r="E1671" s="244">
        <v>9.6999999999999993</v>
      </c>
      <c r="F1671" s="244">
        <v>69.3</v>
      </c>
      <c r="G1671" s="193">
        <v>1.4</v>
      </c>
      <c r="H1671" s="193">
        <v>37.799999999999997</v>
      </c>
    </row>
    <row r="1672" spans="2:8" x14ac:dyDescent="0.25">
      <c r="B1672" s="271">
        <v>43899.958333333336</v>
      </c>
      <c r="C1672" s="244">
        <v>492.7</v>
      </c>
      <c r="D1672" s="244">
        <v>0</v>
      </c>
      <c r="E1672" s="244">
        <v>9.1999999999999993</v>
      </c>
      <c r="F1672" s="244">
        <v>67.5</v>
      </c>
      <c r="G1672" s="193">
        <v>1.7</v>
      </c>
      <c r="H1672" s="193">
        <v>101.5</v>
      </c>
    </row>
    <row r="1673" spans="2:8" x14ac:dyDescent="0.25">
      <c r="B1673" s="271">
        <v>43900</v>
      </c>
      <c r="C1673" s="244">
        <v>492.4</v>
      </c>
      <c r="D1673" s="244">
        <v>0</v>
      </c>
      <c r="E1673" s="244">
        <v>9.1999999999999993</v>
      </c>
      <c r="F1673" s="244">
        <v>69.099999999999994</v>
      </c>
      <c r="G1673" s="193">
        <v>0.6</v>
      </c>
      <c r="H1673" s="193">
        <v>69.7</v>
      </c>
    </row>
    <row r="1674" spans="2:8" x14ac:dyDescent="0.25">
      <c r="B1674" s="271">
        <v>43900.041666666664</v>
      </c>
      <c r="C1674" s="244">
        <v>492</v>
      </c>
      <c r="D1674" s="244">
        <v>0</v>
      </c>
      <c r="E1674" s="244">
        <v>9.1</v>
      </c>
      <c r="F1674" s="244">
        <v>72</v>
      </c>
      <c r="G1674" s="193">
        <v>1.2</v>
      </c>
      <c r="H1674" s="193">
        <v>278.2</v>
      </c>
    </row>
    <row r="1675" spans="2:8" x14ac:dyDescent="0.25">
      <c r="B1675" s="271">
        <v>43900.083333333336</v>
      </c>
      <c r="C1675" s="244">
        <v>491.7</v>
      </c>
      <c r="D1675" s="244">
        <v>0</v>
      </c>
      <c r="E1675" s="244">
        <v>8.6</v>
      </c>
      <c r="F1675" s="244">
        <v>75</v>
      </c>
      <c r="G1675" s="193">
        <v>0.9</v>
      </c>
      <c r="H1675" s="193">
        <v>270.3</v>
      </c>
    </row>
    <row r="1676" spans="2:8" x14ac:dyDescent="0.25">
      <c r="B1676" s="271">
        <v>43900.125</v>
      </c>
      <c r="C1676" s="244">
        <v>491.6</v>
      </c>
      <c r="D1676" s="244">
        <v>0</v>
      </c>
      <c r="E1676" s="244">
        <v>8.6</v>
      </c>
      <c r="F1676" s="244">
        <v>76.2</v>
      </c>
      <c r="G1676" s="193">
        <v>0.7</v>
      </c>
      <c r="H1676" s="193">
        <v>273.10000000000002</v>
      </c>
    </row>
    <row r="1677" spans="2:8" x14ac:dyDescent="0.25">
      <c r="B1677" s="271">
        <v>43900.166666666664</v>
      </c>
      <c r="C1677" s="244">
        <v>491.6</v>
      </c>
      <c r="D1677" s="244">
        <v>0</v>
      </c>
      <c r="E1677" s="244">
        <v>8</v>
      </c>
      <c r="F1677" s="244">
        <v>80.599999999999994</v>
      </c>
      <c r="G1677" s="193">
        <v>1.2</v>
      </c>
      <c r="H1677" s="193">
        <v>270.89999999999998</v>
      </c>
    </row>
    <row r="1678" spans="2:8" x14ac:dyDescent="0.25">
      <c r="B1678" s="271">
        <v>43900.208333333336</v>
      </c>
      <c r="C1678" s="244">
        <v>491.8</v>
      </c>
      <c r="D1678" s="244">
        <v>0</v>
      </c>
      <c r="E1678" s="244">
        <v>8</v>
      </c>
      <c r="F1678" s="244">
        <v>80.2</v>
      </c>
      <c r="G1678" s="193">
        <v>1.1000000000000001</v>
      </c>
      <c r="H1678" s="193">
        <v>270.89999999999998</v>
      </c>
    </row>
    <row r="1679" spans="2:8" x14ac:dyDescent="0.25">
      <c r="B1679" s="271">
        <v>43900.25</v>
      </c>
      <c r="C1679" s="244">
        <v>491.9</v>
      </c>
      <c r="D1679" s="244">
        <v>0</v>
      </c>
      <c r="E1679" s="244">
        <v>7.8</v>
      </c>
      <c r="F1679" s="244">
        <v>81.400000000000006</v>
      </c>
      <c r="G1679" s="193">
        <v>1.5</v>
      </c>
      <c r="H1679" s="193">
        <v>266.2</v>
      </c>
    </row>
    <row r="1680" spans="2:8" x14ac:dyDescent="0.25">
      <c r="B1680" s="271">
        <v>43900.291666666664</v>
      </c>
      <c r="C1680" s="244">
        <v>492.4</v>
      </c>
      <c r="D1680" s="244">
        <v>0</v>
      </c>
      <c r="E1680" s="244">
        <v>8.8000000000000007</v>
      </c>
      <c r="F1680" s="244">
        <v>72.5</v>
      </c>
      <c r="G1680" s="193">
        <v>0.7</v>
      </c>
      <c r="H1680" s="193">
        <v>64.3</v>
      </c>
    </row>
    <row r="1681" spans="2:8" x14ac:dyDescent="0.25">
      <c r="B1681" s="271">
        <v>43900.333333333336</v>
      </c>
      <c r="C1681" s="244">
        <v>492.5</v>
      </c>
      <c r="D1681" s="244">
        <v>0</v>
      </c>
      <c r="E1681" s="244">
        <v>11.2</v>
      </c>
      <c r="F1681" s="244">
        <v>58.9</v>
      </c>
      <c r="G1681" s="193">
        <v>1.3</v>
      </c>
      <c r="H1681" s="193">
        <v>119.4</v>
      </c>
    </row>
    <row r="1682" spans="2:8" x14ac:dyDescent="0.25">
      <c r="B1682" s="271">
        <v>43900.375</v>
      </c>
      <c r="C1682" s="244">
        <v>492.4</v>
      </c>
      <c r="D1682" s="244">
        <v>0</v>
      </c>
      <c r="E1682" s="244">
        <v>12.7</v>
      </c>
      <c r="F1682" s="244">
        <v>47.9</v>
      </c>
      <c r="G1682" s="193">
        <v>1.3</v>
      </c>
      <c r="H1682" s="193">
        <v>149.19999999999999</v>
      </c>
    </row>
    <row r="1683" spans="2:8" x14ac:dyDescent="0.25">
      <c r="B1683" s="271">
        <v>43900.416666666664</v>
      </c>
      <c r="C1683" s="244">
        <v>492.1</v>
      </c>
      <c r="D1683" s="244">
        <v>0</v>
      </c>
      <c r="E1683" s="244">
        <v>14.3</v>
      </c>
      <c r="F1683" s="244">
        <v>44.4</v>
      </c>
      <c r="G1683" s="193">
        <v>1.5</v>
      </c>
      <c r="H1683" s="193">
        <v>136.69999999999999</v>
      </c>
    </row>
    <row r="1684" spans="2:8" x14ac:dyDescent="0.25">
      <c r="B1684" s="271">
        <v>43900.458333333336</v>
      </c>
      <c r="C1684" s="244">
        <v>491.8</v>
      </c>
      <c r="D1684" s="244">
        <v>0</v>
      </c>
      <c r="E1684" s="244">
        <v>15.7</v>
      </c>
      <c r="F1684" s="244">
        <v>38.4</v>
      </c>
      <c r="G1684" s="193">
        <v>1.6</v>
      </c>
      <c r="H1684" s="193">
        <v>160.5</v>
      </c>
    </row>
    <row r="1685" spans="2:8" x14ac:dyDescent="0.25">
      <c r="B1685" s="271">
        <v>43900.5</v>
      </c>
      <c r="C1685" s="244">
        <v>491.2</v>
      </c>
      <c r="D1685" s="244">
        <v>0</v>
      </c>
      <c r="E1685" s="244">
        <v>17.5</v>
      </c>
      <c r="F1685" s="244">
        <v>33.700000000000003</v>
      </c>
      <c r="G1685" s="193">
        <v>1.3</v>
      </c>
      <c r="H1685" s="193">
        <v>174.7</v>
      </c>
    </row>
    <row r="1686" spans="2:8" x14ac:dyDescent="0.25">
      <c r="B1686" s="271">
        <v>43900.541666666664</v>
      </c>
      <c r="C1686" s="244">
        <v>490.2</v>
      </c>
      <c r="D1686" s="244">
        <v>0</v>
      </c>
      <c r="E1686" s="244">
        <v>17.600000000000001</v>
      </c>
      <c r="F1686" s="244">
        <v>31.6</v>
      </c>
      <c r="G1686" s="193">
        <v>2.2000000000000002</v>
      </c>
      <c r="H1686" s="193">
        <v>107.3</v>
      </c>
    </row>
    <row r="1687" spans="2:8" x14ac:dyDescent="0.25">
      <c r="B1687" s="271">
        <v>43900.583333333336</v>
      </c>
      <c r="C1687" s="244">
        <v>490.4</v>
      </c>
      <c r="D1687" s="244">
        <v>6.1</v>
      </c>
      <c r="E1687" s="244">
        <v>13.6</v>
      </c>
      <c r="F1687" s="244">
        <v>46.5</v>
      </c>
      <c r="G1687" s="193">
        <v>2.5</v>
      </c>
      <c r="H1687" s="193">
        <v>284.39999999999998</v>
      </c>
    </row>
    <row r="1688" spans="2:8" x14ac:dyDescent="0.25">
      <c r="B1688" s="271">
        <v>43900.625</v>
      </c>
      <c r="C1688" s="244">
        <v>490.9</v>
      </c>
      <c r="D1688" s="244">
        <v>0</v>
      </c>
      <c r="E1688" s="244">
        <v>10.3</v>
      </c>
      <c r="F1688" s="244">
        <v>61.9</v>
      </c>
      <c r="G1688" s="193">
        <v>1.5</v>
      </c>
      <c r="H1688" s="193">
        <v>44.8</v>
      </c>
    </row>
    <row r="1689" spans="2:8" x14ac:dyDescent="0.25">
      <c r="B1689" s="271">
        <v>43900.666666666664</v>
      </c>
      <c r="C1689" s="244">
        <v>490.4</v>
      </c>
      <c r="D1689" s="244">
        <v>0</v>
      </c>
      <c r="E1689" s="244">
        <v>10.9</v>
      </c>
      <c r="F1689" s="244">
        <v>56.3</v>
      </c>
      <c r="G1689" s="193">
        <v>1.7</v>
      </c>
      <c r="H1689" s="193">
        <v>354.4</v>
      </c>
    </row>
    <row r="1690" spans="2:8" x14ac:dyDescent="0.25">
      <c r="B1690" s="271">
        <v>43900.708333333336</v>
      </c>
      <c r="C1690" s="244">
        <v>490.2</v>
      </c>
      <c r="D1690" s="244">
        <v>0</v>
      </c>
      <c r="E1690" s="244">
        <v>10.6</v>
      </c>
      <c r="F1690" s="244">
        <v>60.8</v>
      </c>
      <c r="G1690" s="193">
        <v>2</v>
      </c>
      <c r="H1690" s="193">
        <v>274</v>
      </c>
    </row>
    <row r="1691" spans="2:8" x14ac:dyDescent="0.25">
      <c r="B1691" s="271">
        <v>43900.75</v>
      </c>
      <c r="C1691" s="244">
        <v>490.4</v>
      </c>
      <c r="D1691" s="244">
        <v>0</v>
      </c>
      <c r="E1691" s="244">
        <v>10.1</v>
      </c>
      <c r="F1691" s="244">
        <v>62.7</v>
      </c>
      <c r="G1691" s="193">
        <v>1.2</v>
      </c>
      <c r="H1691" s="193">
        <v>282.60000000000002</v>
      </c>
    </row>
    <row r="1692" spans="2:8" x14ac:dyDescent="0.25">
      <c r="B1692" s="271">
        <v>43900.791666666664</v>
      </c>
      <c r="C1692" s="244">
        <v>491</v>
      </c>
      <c r="D1692" s="244">
        <v>0</v>
      </c>
      <c r="E1692" s="244">
        <v>9.6999999999999993</v>
      </c>
      <c r="F1692" s="244">
        <v>65.2</v>
      </c>
      <c r="G1692" s="193">
        <v>1</v>
      </c>
      <c r="H1692" s="193">
        <v>43.9</v>
      </c>
    </row>
    <row r="1693" spans="2:8" x14ac:dyDescent="0.25">
      <c r="B1693" s="271">
        <v>43900.833333333336</v>
      </c>
      <c r="C1693" s="244">
        <v>491.4</v>
      </c>
      <c r="D1693" s="244">
        <v>0</v>
      </c>
      <c r="E1693" s="244">
        <v>9.3000000000000007</v>
      </c>
      <c r="F1693" s="244">
        <v>68.5</v>
      </c>
      <c r="G1693" s="193">
        <v>1.4</v>
      </c>
      <c r="H1693" s="193">
        <v>85.4</v>
      </c>
    </row>
    <row r="1694" spans="2:8" x14ac:dyDescent="0.25">
      <c r="B1694" s="271">
        <v>43900.875</v>
      </c>
      <c r="C1694" s="244">
        <v>491.8</v>
      </c>
      <c r="D1694" s="244">
        <v>0</v>
      </c>
      <c r="E1694" s="244">
        <v>9.1999999999999993</v>
      </c>
      <c r="F1694" s="244">
        <v>69.8</v>
      </c>
      <c r="G1694" s="193">
        <v>1.1000000000000001</v>
      </c>
      <c r="H1694" s="193">
        <v>51.4</v>
      </c>
    </row>
    <row r="1695" spans="2:8" x14ac:dyDescent="0.25">
      <c r="B1695" s="271">
        <v>43900.916666666664</v>
      </c>
      <c r="C1695" s="244">
        <v>492</v>
      </c>
      <c r="D1695" s="244">
        <v>0</v>
      </c>
      <c r="E1695" s="244">
        <v>8.8000000000000007</v>
      </c>
      <c r="F1695" s="244">
        <v>72.8</v>
      </c>
      <c r="G1695" s="193">
        <v>1.3</v>
      </c>
      <c r="H1695" s="193">
        <v>263.5</v>
      </c>
    </row>
    <row r="1696" spans="2:8" x14ac:dyDescent="0.25">
      <c r="B1696" s="271">
        <v>43900.958333333336</v>
      </c>
      <c r="C1696" s="244">
        <v>491.9</v>
      </c>
      <c r="D1696" s="244">
        <v>0</v>
      </c>
      <c r="E1696" s="244">
        <v>9.1</v>
      </c>
      <c r="F1696" s="244">
        <v>70.7</v>
      </c>
      <c r="G1696" s="193">
        <v>1</v>
      </c>
      <c r="H1696" s="193">
        <v>335.6</v>
      </c>
    </row>
    <row r="1697" spans="2:8" x14ac:dyDescent="0.25">
      <c r="B1697" s="271">
        <v>43901</v>
      </c>
      <c r="C1697" s="244">
        <v>491.3</v>
      </c>
      <c r="D1697" s="244">
        <v>0</v>
      </c>
      <c r="E1697" s="244">
        <v>8.4</v>
      </c>
      <c r="F1697" s="244">
        <v>75.599999999999994</v>
      </c>
      <c r="G1697" s="193">
        <v>0.7</v>
      </c>
      <c r="H1697" s="193">
        <v>290.39999999999998</v>
      </c>
    </row>
    <row r="1698" spans="2:8" x14ac:dyDescent="0.25">
      <c r="B1698" s="271">
        <v>43901.041666666664</v>
      </c>
      <c r="C1698" s="244">
        <v>491</v>
      </c>
      <c r="D1698" s="244">
        <v>0</v>
      </c>
      <c r="E1698" s="244">
        <v>7.9</v>
      </c>
      <c r="F1698" s="244">
        <v>77</v>
      </c>
      <c r="G1698" s="193">
        <v>0.7</v>
      </c>
      <c r="H1698" s="193">
        <v>290.8</v>
      </c>
    </row>
    <row r="1699" spans="2:8" x14ac:dyDescent="0.25">
      <c r="B1699" s="271">
        <v>43901.083333333336</v>
      </c>
      <c r="C1699" s="244">
        <v>490.7</v>
      </c>
      <c r="D1699" s="244">
        <v>0</v>
      </c>
      <c r="E1699" s="244">
        <v>7.1</v>
      </c>
      <c r="F1699" s="244">
        <v>81.900000000000006</v>
      </c>
      <c r="G1699" s="193">
        <v>0.9</v>
      </c>
      <c r="H1699" s="193">
        <v>268.89999999999998</v>
      </c>
    </row>
    <row r="1700" spans="2:8" x14ac:dyDescent="0.25">
      <c r="B1700" s="271">
        <v>43901.125</v>
      </c>
      <c r="C1700" s="244">
        <v>490.6</v>
      </c>
      <c r="D1700" s="244">
        <v>0</v>
      </c>
      <c r="E1700" s="244">
        <v>6.3</v>
      </c>
      <c r="F1700" s="244">
        <v>85.6</v>
      </c>
      <c r="G1700" s="193">
        <v>1.1000000000000001</v>
      </c>
      <c r="H1700" s="193">
        <v>262.89999999999998</v>
      </c>
    </row>
    <row r="1701" spans="2:8" x14ac:dyDescent="0.25">
      <c r="B1701" s="271">
        <v>43901.166666666664</v>
      </c>
      <c r="C1701" s="244">
        <v>490.5</v>
      </c>
      <c r="D1701" s="244">
        <v>0</v>
      </c>
      <c r="E1701" s="244">
        <v>6.1</v>
      </c>
      <c r="F1701" s="244">
        <v>82.1</v>
      </c>
      <c r="G1701" s="193">
        <v>0.8</v>
      </c>
      <c r="H1701" s="193">
        <v>267</v>
      </c>
    </row>
    <row r="1702" spans="2:8" x14ac:dyDescent="0.25">
      <c r="B1702" s="271">
        <v>43901.208333333336</v>
      </c>
      <c r="C1702" s="244">
        <v>490.7</v>
      </c>
      <c r="D1702" s="244">
        <v>0</v>
      </c>
      <c r="E1702" s="244">
        <v>6.3</v>
      </c>
      <c r="F1702" s="244">
        <v>80</v>
      </c>
      <c r="G1702" s="193">
        <v>1.2</v>
      </c>
      <c r="H1702" s="193">
        <v>264.60000000000002</v>
      </c>
    </row>
    <row r="1703" spans="2:8" x14ac:dyDescent="0.25">
      <c r="B1703" s="271">
        <v>43901.25</v>
      </c>
      <c r="C1703" s="244">
        <v>491</v>
      </c>
      <c r="D1703" s="244">
        <v>0</v>
      </c>
      <c r="E1703" s="244">
        <v>6.5</v>
      </c>
      <c r="F1703" s="244">
        <v>80.8</v>
      </c>
      <c r="G1703" s="193">
        <v>1.2</v>
      </c>
      <c r="H1703" s="193">
        <v>261.3</v>
      </c>
    </row>
    <row r="1704" spans="2:8" x14ac:dyDescent="0.25">
      <c r="B1704" s="271">
        <v>43901.291666666664</v>
      </c>
      <c r="C1704" s="244">
        <v>491.2</v>
      </c>
      <c r="D1704" s="244">
        <v>0</v>
      </c>
      <c r="E1704" s="244">
        <v>7.4</v>
      </c>
      <c r="F1704" s="244">
        <v>76.3</v>
      </c>
      <c r="G1704" s="193">
        <v>0.7</v>
      </c>
      <c r="H1704" s="193">
        <v>265.89999999999998</v>
      </c>
    </row>
    <row r="1705" spans="2:8" x14ac:dyDescent="0.25">
      <c r="B1705" s="271">
        <v>43901.333333333336</v>
      </c>
      <c r="C1705" s="244">
        <v>491.5</v>
      </c>
      <c r="D1705" s="244">
        <v>0</v>
      </c>
      <c r="E1705" s="244">
        <v>9.1999999999999993</v>
      </c>
      <c r="F1705" s="244">
        <v>65.3</v>
      </c>
      <c r="G1705" s="193">
        <v>0.8</v>
      </c>
      <c r="H1705" s="193">
        <v>132.80000000000001</v>
      </c>
    </row>
    <row r="1706" spans="2:8" x14ac:dyDescent="0.25">
      <c r="B1706" s="271">
        <v>43901.375</v>
      </c>
      <c r="C1706" s="244">
        <v>491.5</v>
      </c>
      <c r="D1706" s="244">
        <v>0</v>
      </c>
      <c r="E1706" s="244">
        <v>11.2</v>
      </c>
      <c r="F1706" s="244">
        <v>55.7</v>
      </c>
      <c r="G1706" s="193">
        <v>1.3</v>
      </c>
      <c r="H1706" s="193">
        <v>129.69999999999999</v>
      </c>
    </row>
    <row r="1707" spans="2:8" x14ac:dyDescent="0.25">
      <c r="B1707" s="271">
        <v>43901.416666666664</v>
      </c>
      <c r="C1707" s="244">
        <v>491.2</v>
      </c>
      <c r="D1707" s="244">
        <v>0</v>
      </c>
      <c r="E1707" s="244">
        <v>13.4</v>
      </c>
      <c r="F1707" s="244">
        <v>41</v>
      </c>
      <c r="G1707" s="193">
        <v>1.2</v>
      </c>
      <c r="H1707" s="193">
        <v>145.6</v>
      </c>
    </row>
    <row r="1708" spans="2:8" x14ac:dyDescent="0.25">
      <c r="B1708" s="271">
        <v>43901.458333333336</v>
      </c>
      <c r="C1708" s="244">
        <v>490.8</v>
      </c>
      <c r="D1708" s="244">
        <v>0</v>
      </c>
      <c r="E1708" s="244">
        <v>15</v>
      </c>
      <c r="F1708" s="244">
        <v>31.4</v>
      </c>
      <c r="G1708" s="193">
        <v>1.4</v>
      </c>
      <c r="H1708" s="193">
        <v>127.5</v>
      </c>
    </row>
    <row r="1709" spans="2:8" x14ac:dyDescent="0.25">
      <c r="B1709" s="271">
        <v>43901.5</v>
      </c>
      <c r="C1709" s="244">
        <v>490</v>
      </c>
      <c r="D1709" s="244">
        <v>0</v>
      </c>
      <c r="E1709" s="244">
        <v>16.2</v>
      </c>
      <c r="F1709" s="244">
        <v>30.1</v>
      </c>
      <c r="G1709" s="193">
        <v>1.8</v>
      </c>
      <c r="H1709" s="193">
        <v>142.30000000000001</v>
      </c>
    </row>
    <row r="1710" spans="2:8" x14ac:dyDescent="0.25">
      <c r="B1710" s="271">
        <v>43901.541666666664</v>
      </c>
      <c r="C1710" s="244">
        <v>489.2</v>
      </c>
      <c r="D1710" s="244">
        <v>0</v>
      </c>
      <c r="E1710" s="244">
        <v>16.899999999999999</v>
      </c>
      <c r="F1710" s="244">
        <v>28.7</v>
      </c>
      <c r="G1710" s="193">
        <v>2</v>
      </c>
      <c r="H1710" s="193">
        <v>24.8</v>
      </c>
    </row>
    <row r="1711" spans="2:8" x14ac:dyDescent="0.25">
      <c r="B1711" s="271">
        <v>43901.583333333336</v>
      </c>
      <c r="C1711" s="244">
        <v>488.5</v>
      </c>
      <c r="D1711" s="244">
        <v>0</v>
      </c>
      <c r="E1711" s="244">
        <v>15.7</v>
      </c>
      <c r="F1711" s="244">
        <v>33.299999999999997</v>
      </c>
      <c r="G1711" s="193">
        <v>2.2999999999999998</v>
      </c>
      <c r="H1711" s="193">
        <v>55.4</v>
      </c>
    </row>
    <row r="1712" spans="2:8" x14ac:dyDescent="0.25">
      <c r="B1712" s="271">
        <v>43901.625</v>
      </c>
      <c r="C1712" s="244">
        <v>488.4</v>
      </c>
      <c r="D1712" s="244">
        <v>2.9</v>
      </c>
      <c r="E1712" s="244">
        <v>13.7</v>
      </c>
      <c r="F1712" s="244">
        <v>41.2</v>
      </c>
      <c r="G1712" s="193">
        <v>1.9</v>
      </c>
      <c r="H1712" s="193">
        <v>176.5</v>
      </c>
    </row>
    <row r="1713" spans="2:8" x14ac:dyDescent="0.25">
      <c r="B1713" s="271">
        <v>43901.666666666664</v>
      </c>
      <c r="C1713" s="244">
        <v>489.2</v>
      </c>
      <c r="D1713" s="244">
        <v>15.2</v>
      </c>
      <c r="E1713" s="244">
        <v>8</v>
      </c>
      <c r="F1713" s="244">
        <v>67.8</v>
      </c>
      <c r="G1713" s="193">
        <v>1.7</v>
      </c>
      <c r="H1713" s="193">
        <v>340.9</v>
      </c>
    </row>
    <row r="1714" spans="2:8" x14ac:dyDescent="0.25">
      <c r="B1714" s="271">
        <v>43901.708333333336</v>
      </c>
      <c r="C1714" s="244" t="s">
        <v>249</v>
      </c>
      <c r="D1714" s="244" t="s">
        <v>249</v>
      </c>
      <c r="E1714" s="244" t="s">
        <v>249</v>
      </c>
      <c r="F1714" s="244" t="s">
        <v>249</v>
      </c>
      <c r="G1714" s="193" t="s">
        <v>249</v>
      </c>
      <c r="H1714" s="193" t="s">
        <v>249</v>
      </c>
    </row>
    <row r="1715" spans="2:8" x14ac:dyDescent="0.25">
      <c r="B1715" s="271">
        <v>43901.75</v>
      </c>
      <c r="C1715" s="244" t="s">
        <v>249</v>
      </c>
      <c r="D1715" s="244" t="s">
        <v>249</v>
      </c>
      <c r="E1715" s="244" t="s">
        <v>249</v>
      </c>
      <c r="F1715" s="244" t="s">
        <v>249</v>
      </c>
      <c r="G1715" s="193" t="s">
        <v>249</v>
      </c>
      <c r="H1715" s="193" t="s">
        <v>249</v>
      </c>
    </row>
    <row r="1716" spans="2:8" x14ac:dyDescent="0.25">
      <c r="B1716" s="271">
        <v>43901.791666666664</v>
      </c>
      <c r="C1716" s="244" t="s">
        <v>254</v>
      </c>
      <c r="D1716" s="244" t="s">
        <v>254</v>
      </c>
      <c r="E1716" s="244" t="s">
        <v>254</v>
      </c>
      <c r="F1716" s="244" t="s">
        <v>254</v>
      </c>
      <c r="G1716" s="193" t="s">
        <v>254</v>
      </c>
      <c r="H1716" s="193" t="s">
        <v>254</v>
      </c>
    </row>
    <row r="1717" spans="2:8" x14ac:dyDescent="0.25">
      <c r="B1717" s="271">
        <v>43901.833333333336</v>
      </c>
      <c r="C1717" s="244">
        <v>490.1</v>
      </c>
      <c r="D1717" s="244">
        <v>0</v>
      </c>
      <c r="E1717" s="244">
        <v>8.5</v>
      </c>
      <c r="F1717" s="244">
        <v>75</v>
      </c>
      <c r="G1717" s="193">
        <v>0.5</v>
      </c>
      <c r="H1717" s="193">
        <v>260.89999999999998</v>
      </c>
    </row>
    <row r="1718" spans="2:8" x14ac:dyDescent="0.25">
      <c r="B1718" s="271">
        <v>43901.875</v>
      </c>
      <c r="C1718" s="244">
        <v>490.5</v>
      </c>
      <c r="D1718" s="244">
        <v>0</v>
      </c>
      <c r="E1718" s="244">
        <v>8.3000000000000007</v>
      </c>
      <c r="F1718" s="244">
        <v>77</v>
      </c>
      <c r="G1718" s="193">
        <v>1</v>
      </c>
      <c r="H1718" s="193">
        <v>276.7</v>
      </c>
    </row>
    <row r="1719" spans="2:8" x14ac:dyDescent="0.25">
      <c r="B1719" s="271">
        <v>43901.916666666664</v>
      </c>
      <c r="C1719" s="244">
        <v>490.6</v>
      </c>
      <c r="D1719" s="244">
        <v>0</v>
      </c>
      <c r="E1719" s="244">
        <v>7.9</v>
      </c>
      <c r="F1719" s="244">
        <v>79.099999999999994</v>
      </c>
      <c r="G1719" s="193">
        <v>0.7</v>
      </c>
      <c r="H1719" s="193">
        <v>267.8</v>
      </c>
    </row>
    <row r="1720" spans="2:8" x14ac:dyDescent="0.25">
      <c r="B1720" s="271">
        <v>43901.958333333336</v>
      </c>
      <c r="C1720" s="244">
        <v>490.6</v>
      </c>
      <c r="D1720" s="244">
        <v>0</v>
      </c>
      <c r="E1720" s="244">
        <v>7.2</v>
      </c>
      <c r="F1720" s="244">
        <v>80.5</v>
      </c>
      <c r="G1720" s="193">
        <v>1.1000000000000001</v>
      </c>
      <c r="H1720" s="193">
        <v>280.3</v>
      </c>
    </row>
    <row r="1721" spans="2:8" x14ac:dyDescent="0.25">
      <c r="B1721" s="271">
        <v>43902</v>
      </c>
      <c r="C1721" s="244">
        <v>490.5</v>
      </c>
      <c r="D1721" s="244">
        <v>0</v>
      </c>
      <c r="E1721" s="244">
        <v>7.1</v>
      </c>
      <c r="F1721" s="244">
        <v>80.099999999999994</v>
      </c>
      <c r="G1721" s="193">
        <v>0.6</v>
      </c>
      <c r="H1721" s="193">
        <v>260.7</v>
      </c>
    </row>
    <row r="1722" spans="2:8" x14ac:dyDescent="0.25">
      <c r="B1722" s="271">
        <v>43902.041666666664</v>
      </c>
      <c r="C1722" s="244">
        <v>490.2</v>
      </c>
      <c r="D1722" s="244">
        <v>0</v>
      </c>
      <c r="E1722" s="244">
        <v>7.1</v>
      </c>
      <c r="F1722" s="244">
        <v>80.2</v>
      </c>
      <c r="G1722" s="193">
        <v>1.1000000000000001</v>
      </c>
      <c r="H1722" s="193">
        <v>263.3</v>
      </c>
    </row>
    <row r="1723" spans="2:8" x14ac:dyDescent="0.25">
      <c r="B1723" s="271">
        <v>43902.083333333336</v>
      </c>
      <c r="C1723" s="244">
        <v>489.9</v>
      </c>
      <c r="D1723" s="244">
        <v>0</v>
      </c>
      <c r="E1723" s="244">
        <v>7</v>
      </c>
      <c r="F1723" s="244">
        <v>80.2</v>
      </c>
      <c r="G1723" s="193">
        <v>0.2</v>
      </c>
      <c r="H1723" s="193">
        <v>266</v>
      </c>
    </row>
    <row r="1724" spans="2:8" x14ac:dyDescent="0.25">
      <c r="B1724" s="271">
        <v>43902.125</v>
      </c>
      <c r="C1724" s="244">
        <v>489.5</v>
      </c>
      <c r="D1724" s="244">
        <v>0</v>
      </c>
      <c r="E1724" s="244">
        <v>7</v>
      </c>
      <c r="F1724" s="244">
        <v>80.5</v>
      </c>
      <c r="G1724" s="193">
        <v>0.9</v>
      </c>
      <c r="H1724" s="193">
        <v>274.2</v>
      </c>
    </row>
    <row r="1725" spans="2:8" x14ac:dyDescent="0.25">
      <c r="B1725" s="271">
        <v>43902.166666666664</v>
      </c>
      <c r="C1725" s="244">
        <v>489.3</v>
      </c>
      <c r="D1725" s="244">
        <v>0</v>
      </c>
      <c r="E1725" s="244">
        <v>6.8</v>
      </c>
      <c r="F1725" s="244">
        <v>82.8</v>
      </c>
      <c r="G1725" s="193">
        <v>0.4</v>
      </c>
      <c r="H1725" s="193">
        <v>269.10000000000002</v>
      </c>
    </row>
    <row r="1726" spans="2:8" x14ac:dyDescent="0.25">
      <c r="B1726" s="271">
        <v>43902.208333333336</v>
      </c>
      <c r="C1726" s="244">
        <v>489.6</v>
      </c>
      <c r="D1726" s="244">
        <v>0</v>
      </c>
      <c r="E1726" s="244">
        <v>6.5</v>
      </c>
      <c r="F1726" s="244">
        <v>84.7</v>
      </c>
      <c r="G1726" s="193">
        <v>0.8</v>
      </c>
      <c r="H1726" s="193">
        <v>279.2</v>
      </c>
    </row>
    <row r="1727" spans="2:8" x14ac:dyDescent="0.25">
      <c r="B1727" s="271">
        <v>43902.25</v>
      </c>
      <c r="C1727" s="244">
        <v>490</v>
      </c>
      <c r="D1727" s="244">
        <v>0</v>
      </c>
      <c r="E1727" s="244">
        <v>6.4</v>
      </c>
      <c r="F1727" s="244">
        <v>85</v>
      </c>
      <c r="G1727" s="193">
        <v>0.9</v>
      </c>
      <c r="H1727" s="193">
        <v>263.39999999999998</v>
      </c>
    </row>
    <row r="1728" spans="2:8" x14ac:dyDescent="0.25">
      <c r="B1728" s="271">
        <v>43902.291666666664</v>
      </c>
      <c r="C1728" s="244">
        <v>490.4</v>
      </c>
      <c r="D1728" s="244">
        <v>0</v>
      </c>
      <c r="E1728" s="244">
        <v>7.3</v>
      </c>
      <c r="F1728" s="244">
        <v>78.900000000000006</v>
      </c>
      <c r="G1728" s="193">
        <v>0.9</v>
      </c>
      <c r="H1728" s="193">
        <v>252.4</v>
      </c>
    </row>
    <row r="1729" spans="2:8" x14ac:dyDescent="0.25">
      <c r="B1729" s="271">
        <v>43902.333333333336</v>
      </c>
      <c r="C1729" s="244">
        <v>490.6</v>
      </c>
      <c r="D1729" s="244">
        <v>0</v>
      </c>
      <c r="E1729" s="244">
        <v>8.9</v>
      </c>
      <c r="F1729" s="244">
        <v>71.599999999999994</v>
      </c>
      <c r="G1729" s="193">
        <v>0.8</v>
      </c>
      <c r="H1729" s="193">
        <v>210.1</v>
      </c>
    </row>
    <row r="1730" spans="2:8" x14ac:dyDescent="0.25">
      <c r="B1730" s="271">
        <v>43902.375</v>
      </c>
      <c r="C1730" s="244">
        <v>490.8</v>
      </c>
      <c r="D1730" s="244">
        <v>0</v>
      </c>
      <c r="E1730" s="244">
        <v>10.8</v>
      </c>
      <c r="F1730" s="244">
        <v>63.1</v>
      </c>
      <c r="G1730" s="193">
        <v>1</v>
      </c>
      <c r="H1730" s="193">
        <v>225.5</v>
      </c>
    </row>
    <row r="1731" spans="2:8" x14ac:dyDescent="0.25">
      <c r="B1731" s="271">
        <v>43902.416666666664</v>
      </c>
      <c r="C1731" s="244">
        <v>490.5</v>
      </c>
      <c r="D1731" s="244">
        <v>0</v>
      </c>
      <c r="E1731" s="244">
        <v>11.6</v>
      </c>
      <c r="F1731" s="244">
        <v>58.2</v>
      </c>
      <c r="G1731" s="193">
        <v>0.9</v>
      </c>
      <c r="H1731" s="193">
        <v>36.799999999999997</v>
      </c>
    </row>
    <row r="1732" spans="2:8" x14ac:dyDescent="0.25">
      <c r="B1732" s="271">
        <v>43902.458333333336</v>
      </c>
      <c r="C1732" s="244">
        <v>490.1</v>
      </c>
      <c r="D1732" s="244">
        <v>0</v>
      </c>
      <c r="E1732" s="244">
        <v>13.7</v>
      </c>
      <c r="F1732" s="244">
        <v>45.6</v>
      </c>
      <c r="G1732" s="193">
        <v>2</v>
      </c>
      <c r="H1732" s="193">
        <v>125.3</v>
      </c>
    </row>
    <row r="1733" spans="2:8" x14ac:dyDescent="0.25">
      <c r="B1733" s="271">
        <v>43902.5</v>
      </c>
      <c r="C1733" s="244">
        <v>489.9</v>
      </c>
      <c r="D1733" s="244">
        <v>0</v>
      </c>
      <c r="E1733" s="244">
        <v>14</v>
      </c>
      <c r="F1733" s="244">
        <v>45.5</v>
      </c>
      <c r="G1733" s="193">
        <v>2</v>
      </c>
      <c r="H1733" s="193">
        <v>125.5</v>
      </c>
    </row>
    <row r="1734" spans="2:8" x14ac:dyDescent="0.25">
      <c r="B1734" s="271">
        <v>43902.541666666664</v>
      </c>
      <c r="C1734" s="244">
        <v>489.3</v>
      </c>
      <c r="D1734" s="244">
        <v>0</v>
      </c>
      <c r="E1734" s="244">
        <v>15.1</v>
      </c>
      <c r="F1734" s="244">
        <v>40.9</v>
      </c>
      <c r="G1734" s="193">
        <v>2.4</v>
      </c>
      <c r="H1734" s="193">
        <v>31.7</v>
      </c>
    </row>
    <row r="1735" spans="2:8" x14ac:dyDescent="0.25">
      <c r="B1735" s="271">
        <v>43902.583333333336</v>
      </c>
      <c r="C1735" s="244">
        <v>488.8</v>
      </c>
      <c r="D1735" s="244">
        <v>0</v>
      </c>
      <c r="E1735" s="244">
        <v>14.8</v>
      </c>
      <c r="F1735" s="244">
        <v>40.799999999999997</v>
      </c>
      <c r="G1735" s="193">
        <v>1.9</v>
      </c>
      <c r="H1735" s="193">
        <v>78.400000000000006</v>
      </c>
    </row>
    <row r="1736" spans="2:8" x14ac:dyDescent="0.25">
      <c r="B1736" s="271">
        <v>43902.625</v>
      </c>
      <c r="C1736" s="244">
        <v>488.4</v>
      </c>
      <c r="D1736" s="244">
        <v>0</v>
      </c>
      <c r="E1736" s="244">
        <v>15.3</v>
      </c>
      <c r="F1736" s="244">
        <v>39.799999999999997</v>
      </c>
      <c r="G1736" s="193">
        <v>2</v>
      </c>
      <c r="H1736" s="193">
        <v>70.400000000000006</v>
      </c>
    </row>
    <row r="1737" spans="2:8" x14ac:dyDescent="0.25">
      <c r="B1737" s="271">
        <v>43902.666666666664</v>
      </c>
      <c r="C1737" s="244">
        <v>488.5</v>
      </c>
      <c r="D1737" s="244">
        <v>0</v>
      </c>
      <c r="E1737" s="244">
        <v>13.9</v>
      </c>
      <c r="F1737" s="244">
        <v>47.7</v>
      </c>
      <c r="G1737" s="193">
        <v>2.1</v>
      </c>
      <c r="H1737" s="193">
        <v>55.4</v>
      </c>
    </row>
    <row r="1738" spans="2:8" x14ac:dyDescent="0.25">
      <c r="B1738" s="271">
        <v>43902.708333333336</v>
      </c>
      <c r="C1738" s="244">
        <v>488.9</v>
      </c>
      <c r="D1738" s="244">
        <v>0</v>
      </c>
      <c r="E1738" s="244">
        <v>11.6</v>
      </c>
      <c r="F1738" s="244">
        <v>55.3</v>
      </c>
      <c r="G1738" s="193">
        <v>2.1</v>
      </c>
      <c r="H1738" s="193">
        <v>22.3</v>
      </c>
    </row>
    <row r="1739" spans="2:8" x14ac:dyDescent="0.25">
      <c r="B1739" s="271">
        <v>43902.75</v>
      </c>
      <c r="C1739" s="244">
        <v>489.6</v>
      </c>
      <c r="D1739" s="244">
        <v>0</v>
      </c>
      <c r="E1739" s="244">
        <v>10.4</v>
      </c>
      <c r="F1739" s="244">
        <v>62.9</v>
      </c>
      <c r="G1739" s="193">
        <v>1.9</v>
      </c>
      <c r="H1739" s="193">
        <v>46.3</v>
      </c>
    </row>
    <row r="1740" spans="2:8" x14ac:dyDescent="0.25">
      <c r="B1740" s="271">
        <v>43902.791666666664</v>
      </c>
      <c r="C1740" s="244">
        <v>490.1</v>
      </c>
      <c r="D1740" s="244">
        <v>0</v>
      </c>
      <c r="E1740" s="244">
        <v>9.9</v>
      </c>
      <c r="F1740" s="244">
        <v>62.3</v>
      </c>
      <c r="G1740" s="193">
        <v>1.4</v>
      </c>
      <c r="H1740" s="193">
        <v>21.6</v>
      </c>
    </row>
    <row r="1741" spans="2:8" x14ac:dyDescent="0.25">
      <c r="B1741" s="271">
        <v>43902.833333333336</v>
      </c>
      <c r="C1741" s="244">
        <v>490.5</v>
      </c>
      <c r="D1741" s="244">
        <v>0</v>
      </c>
      <c r="E1741" s="244">
        <v>9.3000000000000007</v>
      </c>
      <c r="F1741" s="244">
        <v>67.099999999999994</v>
      </c>
      <c r="G1741" s="193">
        <v>0.9</v>
      </c>
      <c r="H1741" s="193">
        <v>290.89999999999998</v>
      </c>
    </row>
    <row r="1742" spans="2:8" x14ac:dyDescent="0.25">
      <c r="B1742" s="271">
        <v>43902.875</v>
      </c>
      <c r="C1742" s="244">
        <v>490.9</v>
      </c>
      <c r="D1742" s="244">
        <v>0</v>
      </c>
      <c r="E1742" s="244">
        <v>8.6999999999999993</v>
      </c>
      <c r="F1742" s="244">
        <v>66.8</v>
      </c>
      <c r="G1742" s="193">
        <v>1.6</v>
      </c>
      <c r="H1742" s="193">
        <v>343.2</v>
      </c>
    </row>
    <row r="1743" spans="2:8" x14ac:dyDescent="0.25">
      <c r="B1743" s="271">
        <v>43902.916666666664</v>
      </c>
      <c r="C1743" s="244">
        <v>491.2</v>
      </c>
      <c r="D1743" s="244">
        <v>0</v>
      </c>
      <c r="E1743" s="244">
        <v>8.1</v>
      </c>
      <c r="F1743" s="244">
        <v>66.900000000000006</v>
      </c>
      <c r="G1743" s="193">
        <v>1.4</v>
      </c>
      <c r="H1743" s="193">
        <v>343</v>
      </c>
    </row>
    <row r="1744" spans="2:8" x14ac:dyDescent="0.25">
      <c r="B1744" s="271">
        <v>43902.958333333336</v>
      </c>
      <c r="C1744" s="244">
        <v>491.3</v>
      </c>
      <c r="D1744" s="244">
        <v>0</v>
      </c>
      <c r="E1744" s="244">
        <v>7.9</v>
      </c>
      <c r="F1744" s="244">
        <v>67.2</v>
      </c>
      <c r="G1744" s="193">
        <v>0.9</v>
      </c>
      <c r="H1744" s="193">
        <v>339.5</v>
      </c>
    </row>
    <row r="1745" spans="2:8" x14ac:dyDescent="0.25">
      <c r="B1745" s="271">
        <v>43903</v>
      </c>
      <c r="C1745" s="244">
        <v>491.1</v>
      </c>
      <c r="D1745" s="244">
        <v>0</v>
      </c>
      <c r="E1745" s="244">
        <v>7.8</v>
      </c>
      <c r="F1745" s="244">
        <v>77.3</v>
      </c>
      <c r="G1745" s="193">
        <v>1.2</v>
      </c>
      <c r="H1745" s="193">
        <v>263.10000000000002</v>
      </c>
    </row>
    <row r="1746" spans="2:8" x14ac:dyDescent="0.25">
      <c r="B1746" s="271">
        <v>43903.041666666664</v>
      </c>
      <c r="C1746" s="244">
        <v>491</v>
      </c>
      <c r="D1746" s="244">
        <v>0</v>
      </c>
      <c r="E1746" s="244">
        <v>7.7</v>
      </c>
      <c r="F1746" s="244">
        <v>78.400000000000006</v>
      </c>
      <c r="G1746" s="193">
        <v>1.5</v>
      </c>
      <c r="H1746" s="193">
        <v>262.60000000000002</v>
      </c>
    </row>
    <row r="1747" spans="2:8" x14ac:dyDescent="0.25">
      <c r="B1747" s="271">
        <v>43903.083333333336</v>
      </c>
      <c r="C1747" s="244">
        <v>490.7</v>
      </c>
      <c r="D1747" s="244">
        <v>0</v>
      </c>
      <c r="E1747" s="244">
        <v>7.6</v>
      </c>
      <c r="F1747" s="244">
        <v>80.400000000000006</v>
      </c>
      <c r="G1747" s="193">
        <v>1.1000000000000001</v>
      </c>
      <c r="H1747" s="193">
        <v>262.60000000000002</v>
      </c>
    </row>
    <row r="1748" spans="2:8" x14ac:dyDescent="0.25">
      <c r="B1748" s="271">
        <v>43903.125</v>
      </c>
      <c r="C1748" s="244">
        <v>490.6</v>
      </c>
      <c r="D1748" s="244">
        <v>0</v>
      </c>
      <c r="E1748" s="244">
        <v>7.8</v>
      </c>
      <c r="F1748" s="244">
        <v>76.5</v>
      </c>
      <c r="G1748" s="193">
        <v>0.7</v>
      </c>
      <c r="H1748" s="193">
        <v>261.2</v>
      </c>
    </row>
    <row r="1749" spans="2:8" x14ac:dyDescent="0.25">
      <c r="B1749" s="271">
        <v>43903.166666666664</v>
      </c>
      <c r="C1749" s="244">
        <v>490.7</v>
      </c>
      <c r="D1749" s="244">
        <v>0</v>
      </c>
      <c r="E1749" s="244">
        <v>7.8</v>
      </c>
      <c r="F1749" s="244">
        <v>76.2</v>
      </c>
      <c r="G1749" s="193">
        <v>0.5</v>
      </c>
      <c r="H1749" s="193">
        <v>286.7</v>
      </c>
    </row>
    <row r="1750" spans="2:8" x14ac:dyDescent="0.25">
      <c r="B1750" s="271">
        <v>43903.208333333336</v>
      </c>
      <c r="C1750" s="244">
        <v>490.9</v>
      </c>
      <c r="D1750" s="244">
        <v>0</v>
      </c>
      <c r="E1750" s="244">
        <v>8.1</v>
      </c>
      <c r="F1750" s="244">
        <v>69.5</v>
      </c>
      <c r="G1750" s="193">
        <v>0.4</v>
      </c>
      <c r="H1750" s="193">
        <v>353</v>
      </c>
    </row>
    <row r="1751" spans="2:8" x14ac:dyDescent="0.25">
      <c r="B1751" s="271">
        <v>43903.25</v>
      </c>
      <c r="C1751" s="244">
        <v>491.1</v>
      </c>
      <c r="D1751" s="244">
        <v>0</v>
      </c>
      <c r="E1751" s="244">
        <v>7.2</v>
      </c>
      <c r="F1751" s="244">
        <v>77.2</v>
      </c>
      <c r="G1751" s="193">
        <v>1.4</v>
      </c>
      <c r="H1751" s="193">
        <v>263</v>
      </c>
    </row>
    <row r="1752" spans="2:8" x14ac:dyDescent="0.25">
      <c r="B1752" s="271">
        <v>43903.291666666664</v>
      </c>
      <c r="C1752" s="244">
        <v>491.4</v>
      </c>
      <c r="D1752" s="244">
        <v>0</v>
      </c>
      <c r="E1752" s="244">
        <v>8.1</v>
      </c>
      <c r="F1752" s="244">
        <v>71.8</v>
      </c>
      <c r="G1752" s="193">
        <v>1.2</v>
      </c>
      <c r="H1752" s="193">
        <v>251.7</v>
      </c>
    </row>
    <row r="1753" spans="2:8" x14ac:dyDescent="0.25">
      <c r="B1753" s="271">
        <v>43903.333333333336</v>
      </c>
      <c r="C1753" s="244">
        <v>491.6</v>
      </c>
      <c r="D1753" s="244">
        <v>0</v>
      </c>
      <c r="E1753" s="244">
        <v>10.8</v>
      </c>
      <c r="F1753" s="244">
        <v>56.3</v>
      </c>
      <c r="G1753" s="193">
        <v>0.9</v>
      </c>
      <c r="H1753" s="193">
        <v>138.19999999999999</v>
      </c>
    </row>
    <row r="1754" spans="2:8" x14ac:dyDescent="0.25">
      <c r="B1754" s="271">
        <v>43903.375</v>
      </c>
      <c r="C1754" s="244">
        <v>491.7</v>
      </c>
      <c r="D1754" s="244">
        <v>0</v>
      </c>
      <c r="E1754" s="244">
        <v>12.4</v>
      </c>
      <c r="F1754" s="244">
        <v>49.8</v>
      </c>
      <c r="G1754" s="193">
        <v>1.5</v>
      </c>
      <c r="H1754" s="193">
        <v>156.4</v>
      </c>
    </row>
    <row r="1755" spans="2:8" x14ac:dyDescent="0.25">
      <c r="B1755" s="271">
        <v>43903.416666666664</v>
      </c>
      <c r="C1755" s="244">
        <v>491.4</v>
      </c>
      <c r="D1755" s="244">
        <v>0</v>
      </c>
      <c r="E1755" s="244">
        <v>13.5</v>
      </c>
      <c r="F1755" s="244">
        <v>46.4</v>
      </c>
      <c r="G1755" s="193">
        <v>1.5</v>
      </c>
      <c r="H1755" s="193">
        <v>168.1</v>
      </c>
    </row>
    <row r="1756" spans="2:8" x14ac:dyDescent="0.25">
      <c r="B1756" s="271">
        <v>43903.458333333336</v>
      </c>
      <c r="C1756" s="244">
        <v>491.2</v>
      </c>
      <c r="D1756" s="244">
        <v>0</v>
      </c>
      <c r="E1756" s="244">
        <v>15.2</v>
      </c>
      <c r="F1756" s="244">
        <v>39.700000000000003</v>
      </c>
      <c r="G1756" s="193">
        <v>1.7</v>
      </c>
      <c r="H1756" s="193">
        <v>161.5</v>
      </c>
    </row>
    <row r="1757" spans="2:8" x14ac:dyDescent="0.25">
      <c r="B1757" s="271">
        <v>43903.5</v>
      </c>
      <c r="C1757" s="244">
        <v>490.5</v>
      </c>
      <c r="D1757" s="244">
        <v>0</v>
      </c>
      <c r="E1757" s="244">
        <v>16.7</v>
      </c>
      <c r="F1757" s="244">
        <v>29.1</v>
      </c>
      <c r="G1757" s="193">
        <v>1.3</v>
      </c>
      <c r="H1757" s="193">
        <v>30.7</v>
      </c>
    </row>
    <row r="1758" spans="2:8" x14ac:dyDescent="0.25">
      <c r="B1758" s="271">
        <v>43903.541666666664</v>
      </c>
      <c r="C1758" s="244">
        <v>489.9</v>
      </c>
      <c r="D1758" s="244">
        <v>0</v>
      </c>
      <c r="E1758" s="244">
        <v>16.5</v>
      </c>
      <c r="F1758" s="244">
        <v>33.6</v>
      </c>
      <c r="G1758" s="193">
        <v>1.9</v>
      </c>
      <c r="H1758" s="193">
        <v>29.7</v>
      </c>
    </row>
    <row r="1759" spans="2:8" x14ac:dyDescent="0.25">
      <c r="B1759" s="271">
        <v>43903.583333333336</v>
      </c>
      <c r="C1759" s="244">
        <v>489.2</v>
      </c>
      <c r="D1759" s="244">
        <v>0</v>
      </c>
      <c r="E1759" s="244">
        <v>16.899999999999999</v>
      </c>
      <c r="F1759" s="244">
        <v>33.4</v>
      </c>
      <c r="G1759" s="193">
        <v>1.8</v>
      </c>
      <c r="H1759" s="193">
        <v>26.7</v>
      </c>
    </row>
    <row r="1760" spans="2:8" x14ac:dyDescent="0.25">
      <c r="B1760" s="271">
        <v>43903.625</v>
      </c>
      <c r="C1760" s="244">
        <v>488.8</v>
      </c>
      <c r="D1760" s="244">
        <v>0</v>
      </c>
      <c r="E1760" s="244">
        <v>16.2</v>
      </c>
      <c r="F1760" s="244">
        <v>36.6</v>
      </c>
      <c r="G1760" s="193">
        <v>1.7</v>
      </c>
      <c r="H1760" s="193">
        <v>3.3</v>
      </c>
    </row>
    <row r="1761" spans="2:8" x14ac:dyDescent="0.25">
      <c r="B1761" s="271">
        <v>43903.666666666664</v>
      </c>
      <c r="C1761" s="244">
        <v>489.2</v>
      </c>
      <c r="D1761" s="244">
        <v>5.0999999999999996</v>
      </c>
      <c r="E1761" s="244">
        <v>13</v>
      </c>
      <c r="F1761" s="244">
        <v>56.1</v>
      </c>
      <c r="G1761" s="193">
        <v>2.6</v>
      </c>
      <c r="H1761" s="193">
        <v>1.7</v>
      </c>
    </row>
    <row r="1762" spans="2:8" x14ac:dyDescent="0.25">
      <c r="B1762" s="271">
        <v>43903.708333333336</v>
      </c>
      <c r="C1762" s="244">
        <v>489.5</v>
      </c>
      <c r="D1762" s="244">
        <v>0.6</v>
      </c>
      <c r="E1762" s="244">
        <v>11.6</v>
      </c>
      <c r="F1762" s="244">
        <v>69.2</v>
      </c>
      <c r="G1762" s="193">
        <v>1.6</v>
      </c>
      <c r="H1762" s="193">
        <v>48.8</v>
      </c>
    </row>
    <row r="1763" spans="2:8" x14ac:dyDescent="0.25">
      <c r="B1763" s="271">
        <v>43903.75</v>
      </c>
      <c r="C1763" s="244">
        <v>490</v>
      </c>
      <c r="D1763" s="244">
        <v>0</v>
      </c>
      <c r="E1763" s="244">
        <v>10.6</v>
      </c>
      <c r="F1763" s="244">
        <v>75.2</v>
      </c>
      <c r="G1763" s="193">
        <v>1.7</v>
      </c>
      <c r="H1763" s="193">
        <v>288.60000000000002</v>
      </c>
    </row>
    <row r="1764" spans="2:8" x14ac:dyDescent="0.25">
      <c r="B1764" s="271">
        <v>43903.791666666664</v>
      </c>
      <c r="C1764" s="244">
        <v>490.6</v>
      </c>
      <c r="D1764" s="244">
        <v>0</v>
      </c>
      <c r="E1764" s="244">
        <v>10.6</v>
      </c>
      <c r="F1764" s="244">
        <v>70.2</v>
      </c>
      <c r="G1764" s="193">
        <v>1.7</v>
      </c>
      <c r="H1764" s="193">
        <v>293.39999999999998</v>
      </c>
    </row>
    <row r="1765" spans="2:8" x14ac:dyDescent="0.25">
      <c r="B1765" s="271">
        <v>43903.833333333336</v>
      </c>
      <c r="C1765" s="244">
        <v>491.2</v>
      </c>
      <c r="D1765" s="244">
        <v>0</v>
      </c>
      <c r="E1765" s="244">
        <v>10.8</v>
      </c>
      <c r="F1765" s="244">
        <v>71</v>
      </c>
      <c r="G1765" s="193">
        <v>0.9</v>
      </c>
      <c r="H1765" s="193">
        <v>248.4</v>
      </c>
    </row>
    <row r="1766" spans="2:8" x14ac:dyDescent="0.25">
      <c r="B1766" s="271">
        <v>43903.875</v>
      </c>
      <c r="C1766" s="244">
        <v>491.8</v>
      </c>
      <c r="D1766" s="244">
        <v>0</v>
      </c>
      <c r="E1766" s="244">
        <v>10.3</v>
      </c>
      <c r="F1766" s="244">
        <v>72.099999999999994</v>
      </c>
      <c r="G1766" s="193">
        <v>1.3</v>
      </c>
      <c r="H1766" s="193">
        <v>298.39999999999998</v>
      </c>
    </row>
    <row r="1767" spans="2:8" x14ac:dyDescent="0.25">
      <c r="B1767" s="271">
        <v>43903.916666666664</v>
      </c>
      <c r="C1767" s="244">
        <v>492.4</v>
      </c>
      <c r="D1767" s="244">
        <v>2.4</v>
      </c>
      <c r="E1767" s="244">
        <v>8.9</v>
      </c>
      <c r="F1767" s="244">
        <v>76.7</v>
      </c>
      <c r="G1767" s="193">
        <v>0.6</v>
      </c>
      <c r="H1767" s="193">
        <v>293.5</v>
      </c>
    </row>
    <row r="1768" spans="2:8" x14ac:dyDescent="0.25">
      <c r="B1768" s="271">
        <v>43903.958333333336</v>
      </c>
      <c r="C1768" s="244">
        <v>492.5</v>
      </c>
      <c r="D1768" s="244">
        <v>2.6</v>
      </c>
      <c r="E1768" s="244">
        <v>7.8</v>
      </c>
      <c r="F1768" s="244">
        <v>87.8</v>
      </c>
      <c r="G1768" s="193">
        <v>0.2</v>
      </c>
      <c r="H1768" s="193">
        <v>193.6</v>
      </c>
    </row>
    <row r="1769" spans="2:8" x14ac:dyDescent="0.25">
      <c r="B1769" s="271">
        <v>43904</v>
      </c>
      <c r="C1769" s="244">
        <v>492.4</v>
      </c>
      <c r="D1769" s="244">
        <v>0.6</v>
      </c>
      <c r="E1769" s="244">
        <v>7.3</v>
      </c>
      <c r="F1769" s="244">
        <v>86.1</v>
      </c>
      <c r="G1769" s="193">
        <v>1.3</v>
      </c>
      <c r="H1769" s="193">
        <v>197.2</v>
      </c>
    </row>
    <row r="1770" spans="2:8" x14ac:dyDescent="0.25">
      <c r="B1770" s="271">
        <v>43904.041666666664</v>
      </c>
      <c r="C1770" s="244">
        <v>492.3</v>
      </c>
      <c r="D1770" s="244">
        <v>5.8</v>
      </c>
      <c r="E1770" s="244">
        <v>6.4</v>
      </c>
      <c r="F1770" s="244">
        <v>90.4</v>
      </c>
      <c r="G1770" s="193">
        <v>0.7</v>
      </c>
      <c r="H1770" s="193">
        <v>117.3</v>
      </c>
    </row>
    <row r="1771" spans="2:8" x14ac:dyDescent="0.25">
      <c r="B1771" s="271">
        <v>43904.083333333336</v>
      </c>
      <c r="C1771" s="244">
        <v>492</v>
      </c>
      <c r="D1771" s="244">
        <v>4.8</v>
      </c>
      <c r="E1771" s="244">
        <v>6.4</v>
      </c>
      <c r="F1771" s="244">
        <v>84</v>
      </c>
      <c r="G1771" s="193">
        <v>1.7</v>
      </c>
      <c r="H1771" s="193">
        <v>30.7</v>
      </c>
    </row>
    <row r="1772" spans="2:8" x14ac:dyDescent="0.25">
      <c r="B1772" s="271">
        <v>43904.125</v>
      </c>
      <c r="C1772" s="244">
        <v>491.7</v>
      </c>
      <c r="D1772" s="244">
        <v>2</v>
      </c>
      <c r="E1772" s="244">
        <v>6.4</v>
      </c>
      <c r="F1772" s="244">
        <v>86.5</v>
      </c>
      <c r="G1772" s="193">
        <v>0.9</v>
      </c>
      <c r="H1772" s="193">
        <v>3.4</v>
      </c>
    </row>
    <row r="1773" spans="2:8" x14ac:dyDescent="0.25">
      <c r="B1773" s="271">
        <v>43904.166666666664</v>
      </c>
      <c r="C1773" s="244">
        <v>491.8</v>
      </c>
      <c r="D1773" s="244">
        <v>0.8</v>
      </c>
      <c r="E1773" s="244">
        <v>6.1</v>
      </c>
      <c r="F1773" s="244">
        <v>93.5</v>
      </c>
      <c r="G1773" s="193">
        <v>0.6</v>
      </c>
      <c r="H1773" s="193">
        <v>269.5</v>
      </c>
    </row>
    <row r="1774" spans="2:8" x14ac:dyDescent="0.25">
      <c r="B1774" s="271">
        <v>43904.208333333336</v>
      </c>
      <c r="C1774" s="244">
        <v>491.8</v>
      </c>
      <c r="D1774" s="244">
        <v>0</v>
      </c>
      <c r="E1774" s="244">
        <v>6</v>
      </c>
      <c r="F1774" s="244">
        <v>94.9</v>
      </c>
      <c r="G1774" s="193">
        <v>1.1000000000000001</v>
      </c>
      <c r="H1774" s="193">
        <v>263.2</v>
      </c>
    </row>
    <row r="1775" spans="2:8" x14ac:dyDescent="0.25">
      <c r="B1775" s="271">
        <v>43904.25</v>
      </c>
      <c r="C1775" s="244">
        <v>492.1</v>
      </c>
      <c r="D1775" s="244">
        <v>0</v>
      </c>
      <c r="E1775" s="244">
        <v>6.4</v>
      </c>
      <c r="F1775" s="244">
        <v>90.7</v>
      </c>
      <c r="G1775" s="193">
        <v>0.4</v>
      </c>
      <c r="H1775" s="193">
        <v>262.60000000000002</v>
      </c>
    </row>
    <row r="1776" spans="2:8" x14ac:dyDescent="0.25">
      <c r="B1776" s="271">
        <v>43904.291666666664</v>
      </c>
      <c r="C1776" s="244">
        <v>492.5</v>
      </c>
      <c r="D1776" s="244">
        <v>0</v>
      </c>
      <c r="E1776" s="244">
        <v>6.8</v>
      </c>
      <c r="F1776" s="244">
        <v>85.2</v>
      </c>
      <c r="G1776" s="193">
        <v>1.1000000000000001</v>
      </c>
      <c r="H1776" s="193">
        <v>262.3</v>
      </c>
    </row>
    <row r="1777" spans="2:8" x14ac:dyDescent="0.25">
      <c r="B1777" s="271">
        <v>43904.333333333336</v>
      </c>
      <c r="C1777" s="244">
        <v>492.9</v>
      </c>
      <c r="D1777" s="244">
        <v>0</v>
      </c>
      <c r="E1777" s="244">
        <v>8.4</v>
      </c>
      <c r="F1777" s="244">
        <v>76.7</v>
      </c>
      <c r="G1777" s="193">
        <v>0.4</v>
      </c>
      <c r="H1777" s="193">
        <v>255.7</v>
      </c>
    </row>
    <row r="1778" spans="2:8" x14ac:dyDescent="0.25">
      <c r="B1778" s="271">
        <v>43904.375</v>
      </c>
      <c r="C1778" s="244">
        <v>492.9</v>
      </c>
      <c r="D1778" s="244">
        <v>0</v>
      </c>
      <c r="E1778" s="244">
        <v>10.199999999999999</v>
      </c>
      <c r="F1778" s="244">
        <v>67.8</v>
      </c>
      <c r="G1778" s="193">
        <v>0.4</v>
      </c>
      <c r="H1778" s="193">
        <v>173.1</v>
      </c>
    </row>
    <row r="1779" spans="2:8" x14ac:dyDescent="0.25">
      <c r="B1779" s="271">
        <v>43904.416666666664</v>
      </c>
      <c r="C1779" s="244">
        <v>492.6</v>
      </c>
      <c r="D1779" s="244">
        <v>0</v>
      </c>
      <c r="E1779" s="244">
        <v>11.4</v>
      </c>
      <c r="F1779" s="244">
        <v>61.2</v>
      </c>
      <c r="G1779" s="193">
        <v>1</v>
      </c>
      <c r="H1779" s="193">
        <v>161</v>
      </c>
    </row>
    <row r="1780" spans="2:8" x14ac:dyDescent="0.25">
      <c r="B1780" s="271">
        <v>43904.458333333336</v>
      </c>
      <c r="C1780" s="244">
        <v>492.2</v>
      </c>
      <c r="D1780" s="244">
        <v>0</v>
      </c>
      <c r="E1780" s="244">
        <v>12.9</v>
      </c>
      <c r="F1780" s="244">
        <v>54.2</v>
      </c>
      <c r="G1780" s="193">
        <v>1.2</v>
      </c>
      <c r="H1780" s="193">
        <v>127.2</v>
      </c>
    </row>
    <row r="1781" spans="2:8" x14ac:dyDescent="0.25">
      <c r="B1781" s="271">
        <v>43904.5</v>
      </c>
      <c r="C1781" s="244">
        <v>491.5</v>
      </c>
      <c r="D1781" s="244">
        <v>0</v>
      </c>
      <c r="E1781" s="244">
        <v>14.7</v>
      </c>
      <c r="F1781" s="244">
        <v>50.5</v>
      </c>
      <c r="G1781" s="193">
        <v>0.8</v>
      </c>
      <c r="H1781" s="193">
        <v>170.9</v>
      </c>
    </row>
    <row r="1782" spans="2:8" x14ac:dyDescent="0.25">
      <c r="B1782" s="271">
        <v>43904.541666666664</v>
      </c>
      <c r="C1782" s="244">
        <v>490.6</v>
      </c>
      <c r="D1782" s="244">
        <v>0</v>
      </c>
      <c r="E1782" s="244">
        <v>15.4</v>
      </c>
      <c r="F1782" s="244">
        <v>48.7</v>
      </c>
      <c r="G1782" s="193">
        <v>1.3</v>
      </c>
      <c r="H1782" s="193">
        <v>8.4</v>
      </c>
    </row>
    <row r="1783" spans="2:8" x14ac:dyDescent="0.25">
      <c r="B1783" s="271">
        <v>43904.583333333336</v>
      </c>
      <c r="C1783" s="244">
        <v>490.2</v>
      </c>
      <c r="D1783" s="244">
        <v>0</v>
      </c>
      <c r="E1783" s="244">
        <v>14.8</v>
      </c>
      <c r="F1783" s="244">
        <v>49.1</v>
      </c>
      <c r="G1783" s="193">
        <v>2.1</v>
      </c>
      <c r="H1783" s="193">
        <v>86</v>
      </c>
    </row>
    <row r="1784" spans="2:8" x14ac:dyDescent="0.25">
      <c r="B1784" s="271">
        <v>43904.625</v>
      </c>
      <c r="C1784" s="244">
        <v>489.9</v>
      </c>
      <c r="D1784" s="244">
        <v>0</v>
      </c>
      <c r="E1784" s="244">
        <v>14.3</v>
      </c>
      <c r="F1784" s="244">
        <v>51.9</v>
      </c>
      <c r="G1784" s="193">
        <v>2.6</v>
      </c>
      <c r="H1784" s="193">
        <v>57.1</v>
      </c>
    </row>
    <row r="1785" spans="2:8" x14ac:dyDescent="0.25">
      <c r="B1785" s="271">
        <v>43904.666666666664</v>
      </c>
      <c r="C1785" s="244">
        <v>489.9</v>
      </c>
      <c r="D1785" s="244">
        <v>0</v>
      </c>
      <c r="E1785" s="244">
        <v>13.6</v>
      </c>
      <c r="F1785" s="244">
        <v>50.5</v>
      </c>
      <c r="G1785" s="193">
        <v>2</v>
      </c>
      <c r="H1785" s="193">
        <v>45.4</v>
      </c>
    </row>
    <row r="1786" spans="2:8" x14ac:dyDescent="0.25">
      <c r="B1786" s="271">
        <v>43904.708333333336</v>
      </c>
      <c r="C1786" s="244">
        <v>490.4</v>
      </c>
      <c r="D1786" s="244">
        <v>0.2</v>
      </c>
      <c r="E1786" s="244">
        <v>12.7</v>
      </c>
      <c r="F1786" s="244">
        <v>54.5</v>
      </c>
      <c r="G1786" s="193">
        <v>1.8</v>
      </c>
      <c r="H1786" s="193">
        <v>126.9</v>
      </c>
    </row>
    <row r="1787" spans="2:8" x14ac:dyDescent="0.25">
      <c r="B1787" s="271">
        <v>43904.75</v>
      </c>
      <c r="C1787" s="244">
        <v>491.6</v>
      </c>
      <c r="D1787" s="244">
        <v>0.6</v>
      </c>
      <c r="E1787" s="244">
        <v>8.6999999999999993</v>
      </c>
      <c r="F1787" s="244">
        <v>76.8</v>
      </c>
      <c r="G1787" s="193">
        <v>1.5</v>
      </c>
      <c r="H1787" s="193">
        <v>293.8</v>
      </c>
    </row>
    <row r="1788" spans="2:8" x14ac:dyDescent="0.25">
      <c r="B1788" s="271">
        <v>43904.791666666664</v>
      </c>
      <c r="C1788" s="244">
        <v>491.8</v>
      </c>
      <c r="D1788" s="244">
        <v>0.4</v>
      </c>
      <c r="E1788" s="244">
        <v>8.1</v>
      </c>
      <c r="F1788" s="244">
        <v>77.8</v>
      </c>
      <c r="G1788" s="193">
        <v>0.7</v>
      </c>
      <c r="H1788" s="193">
        <v>9</v>
      </c>
    </row>
    <row r="1789" spans="2:8" x14ac:dyDescent="0.25">
      <c r="B1789" s="271">
        <v>43904.833333333336</v>
      </c>
      <c r="C1789" s="244">
        <v>491.8</v>
      </c>
      <c r="D1789" s="244">
        <v>0</v>
      </c>
      <c r="E1789" s="244">
        <v>8.5</v>
      </c>
      <c r="F1789" s="244">
        <v>74.599999999999994</v>
      </c>
      <c r="G1789" s="193">
        <v>0.9</v>
      </c>
      <c r="H1789" s="193">
        <v>294.5</v>
      </c>
    </row>
    <row r="1790" spans="2:8" x14ac:dyDescent="0.25">
      <c r="B1790" s="271">
        <v>43904.875</v>
      </c>
      <c r="C1790" s="244">
        <v>492.1</v>
      </c>
      <c r="D1790" s="244">
        <v>0</v>
      </c>
      <c r="E1790" s="244">
        <v>8</v>
      </c>
      <c r="F1790" s="244">
        <v>79.5</v>
      </c>
      <c r="G1790" s="193">
        <v>0.6</v>
      </c>
      <c r="H1790" s="193">
        <v>288.89999999999998</v>
      </c>
    </row>
    <row r="1791" spans="2:8" x14ac:dyDescent="0.25">
      <c r="B1791" s="271">
        <v>43904.916666666664</v>
      </c>
      <c r="C1791" s="244">
        <v>492.4</v>
      </c>
      <c r="D1791" s="244">
        <v>0</v>
      </c>
      <c r="E1791" s="244">
        <v>7.7</v>
      </c>
      <c r="F1791" s="244">
        <v>80</v>
      </c>
      <c r="G1791" s="193">
        <v>1.1000000000000001</v>
      </c>
      <c r="H1791" s="193">
        <v>309.3</v>
      </c>
    </row>
    <row r="1792" spans="2:8" x14ac:dyDescent="0.25">
      <c r="B1792" s="271">
        <v>43904.958333333336</v>
      </c>
      <c r="C1792" s="244">
        <v>492.4</v>
      </c>
      <c r="D1792" s="244">
        <v>0</v>
      </c>
      <c r="E1792" s="244">
        <v>7.3</v>
      </c>
      <c r="F1792" s="244">
        <v>81.400000000000006</v>
      </c>
      <c r="G1792" s="193">
        <v>1</v>
      </c>
      <c r="H1792" s="193">
        <v>262.5</v>
      </c>
    </row>
    <row r="1793" spans="2:8" x14ac:dyDescent="0.25">
      <c r="B1793" s="271">
        <v>43905</v>
      </c>
      <c r="C1793" s="244">
        <v>492.1</v>
      </c>
      <c r="D1793" s="244">
        <v>0</v>
      </c>
      <c r="E1793" s="244">
        <v>7.1</v>
      </c>
      <c r="F1793" s="244">
        <v>83.5</v>
      </c>
      <c r="G1793" s="193">
        <v>0.7</v>
      </c>
      <c r="H1793" s="193">
        <v>263.60000000000002</v>
      </c>
    </row>
    <row r="1794" spans="2:8" x14ac:dyDescent="0.25">
      <c r="B1794" s="271">
        <v>43905.041666666664</v>
      </c>
      <c r="C1794" s="244">
        <v>491.8</v>
      </c>
      <c r="D1794" s="244">
        <v>0</v>
      </c>
      <c r="E1794" s="244">
        <v>6.7</v>
      </c>
      <c r="F1794" s="244">
        <v>86</v>
      </c>
      <c r="G1794" s="193">
        <v>0.4</v>
      </c>
      <c r="H1794" s="193">
        <v>291.5</v>
      </c>
    </row>
    <row r="1795" spans="2:8" x14ac:dyDescent="0.25">
      <c r="B1795" s="271">
        <v>43905.083333333336</v>
      </c>
      <c r="C1795" s="244">
        <v>491.4</v>
      </c>
      <c r="D1795" s="244">
        <v>0</v>
      </c>
      <c r="E1795" s="244">
        <v>6.2</v>
      </c>
      <c r="F1795" s="244">
        <v>88.3</v>
      </c>
      <c r="G1795" s="193">
        <v>0.7</v>
      </c>
      <c r="H1795" s="193">
        <v>277.5</v>
      </c>
    </row>
    <row r="1796" spans="2:8" x14ac:dyDescent="0.25">
      <c r="B1796" s="271">
        <v>43905.125</v>
      </c>
      <c r="C1796" s="244">
        <v>491.2</v>
      </c>
      <c r="D1796" s="244">
        <v>0</v>
      </c>
      <c r="E1796" s="244">
        <v>5.9</v>
      </c>
      <c r="F1796" s="244">
        <v>88.8</v>
      </c>
      <c r="G1796" s="193">
        <v>0.7</v>
      </c>
      <c r="H1796" s="193">
        <v>293.3</v>
      </c>
    </row>
    <row r="1797" spans="2:8" x14ac:dyDescent="0.25">
      <c r="B1797" s="271">
        <v>43905.166666666664</v>
      </c>
      <c r="C1797" s="244">
        <v>491.2</v>
      </c>
      <c r="D1797" s="244">
        <v>0</v>
      </c>
      <c r="E1797" s="244">
        <v>5.3</v>
      </c>
      <c r="F1797" s="244">
        <v>91.4</v>
      </c>
      <c r="G1797" s="193">
        <v>1</v>
      </c>
      <c r="H1797" s="193">
        <v>268.8</v>
      </c>
    </row>
    <row r="1798" spans="2:8" x14ac:dyDescent="0.25">
      <c r="B1798" s="271">
        <v>43905.208333333336</v>
      </c>
      <c r="C1798" s="244">
        <v>491.5</v>
      </c>
      <c r="D1798" s="244">
        <v>0</v>
      </c>
      <c r="E1798" s="244">
        <v>4.9000000000000004</v>
      </c>
      <c r="F1798" s="244">
        <v>91.7</v>
      </c>
      <c r="G1798" s="193">
        <v>0.7</v>
      </c>
      <c r="H1798" s="193">
        <v>277.89999999999998</v>
      </c>
    </row>
    <row r="1799" spans="2:8" x14ac:dyDescent="0.25">
      <c r="B1799" s="271">
        <v>43905.25</v>
      </c>
      <c r="C1799" s="244">
        <v>491.7</v>
      </c>
      <c r="D1799" s="244">
        <v>0</v>
      </c>
      <c r="E1799" s="244">
        <v>4.5999999999999996</v>
      </c>
      <c r="F1799" s="244">
        <v>91.8</v>
      </c>
      <c r="G1799" s="193">
        <v>0.9</v>
      </c>
      <c r="H1799" s="193">
        <v>273.39999999999998</v>
      </c>
    </row>
    <row r="1800" spans="2:8" x14ac:dyDescent="0.25">
      <c r="B1800" s="271">
        <v>43905.291666666664</v>
      </c>
      <c r="C1800" s="244">
        <v>492.1</v>
      </c>
      <c r="D1800" s="244">
        <v>0</v>
      </c>
      <c r="E1800" s="244">
        <v>5</v>
      </c>
      <c r="F1800" s="244">
        <v>89.2</v>
      </c>
      <c r="G1800" s="193">
        <v>0.9</v>
      </c>
      <c r="H1800" s="193">
        <v>265.89999999999998</v>
      </c>
    </row>
    <row r="1801" spans="2:8" x14ac:dyDescent="0.25">
      <c r="B1801" s="271">
        <v>43905.333333333336</v>
      </c>
      <c r="C1801" s="244">
        <v>492.5</v>
      </c>
      <c r="D1801" s="244">
        <v>0</v>
      </c>
      <c r="E1801" s="244">
        <v>7.2</v>
      </c>
      <c r="F1801" s="244">
        <v>78.7</v>
      </c>
      <c r="G1801" s="193">
        <v>0.5</v>
      </c>
      <c r="H1801" s="193">
        <v>188.4</v>
      </c>
    </row>
    <row r="1802" spans="2:8" x14ac:dyDescent="0.25">
      <c r="B1802" s="271">
        <v>43905.375</v>
      </c>
      <c r="C1802" s="244">
        <v>492.5</v>
      </c>
      <c r="D1802" s="244">
        <v>0</v>
      </c>
      <c r="E1802" s="244">
        <v>9.6999999999999993</v>
      </c>
      <c r="F1802" s="244">
        <v>66.3</v>
      </c>
      <c r="G1802" s="193">
        <v>0.7</v>
      </c>
      <c r="H1802" s="193">
        <v>152.69999999999999</v>
      </c>
    </row>
    <row r="1803" spans="2:8" x14ac:dyDescent="0.25">
      <c r="B1803" s="271">
        <v>43905.416666666664</v>
      </c>
      <c r="C1803" s="244">
        <v>492.2</v>
      </c>
      <c r="D1803" s="244">
        <v>0</v>
      </c>
      <c r="E1803" s="244">
        <v>11.5</v>
      </c>
      <c r="F1803" s="244">
        <v>61.5</v>
      </c>
      <c r="G1803" s="193">
        <v>0.9</v>
      </c>
      <c r="H1803" s="193">
        <v>130.6</v>
      </c>
    </row>
    <row r="1804" spans="2:8" x14ac:dyDescent="0.25">
      <c r="B1804" s="271">
        <v>43905.458333333336</v>
      </c>
      <c r="C1804" s="244">
        <v>491.7</v>
      </c>
      <c r="D1804" s="244">
        <v>0</v>
      </c>
      <c r="E1804" s="244">
        <v>13.9</v>
      </c>
      <c r="F1804" s="244">
        <v>54.5</v>
      </c>
      <c r="G1804" s="193">
        <v>1.2</v>
      </c>
      <c r="H1804" s="193">
        <v>139.6</v>
      </c>
    </row>
    <row r="1805" spans="2:8" x14ac:dyDescent="0.25">
      <c r="B1805" s="271">
        <v>43905.5</v>
      </c>
      <c r="C1805" s="244">
        <v>490.9</v>
      </c>
      <c r="D1805" s="244">
        <v>0</v>
      </c>
      <c r="E1805" s="244">
        <v>16.7</v>
      </c>
      <c r="F1805" s="244">
        <v>39.5</v>
      </c>
      <c r="G1805" s="193">
        <v>1.5</v>
      </c>
      <c r="H1805" s="193">
        <v>174.3</v>
      </c>
    </row>
    <row r="1806" spans="2:8" x14ac:dyDescent="0.25">
      <c r="B1806" s="271">
        <v>43905.541666666664</v>
      </c>
      <c r="C1806" s="244">
        <v>490.1</v>
      </c>
      <c r="D1806" s="244">
        <v>0</v>
      </c>
      <c r="E1806" s="244">
        <v>18</v>
      </c>
      <c r="F1806" s="244">
        <v>33</v>
      </c>
      <c r="G1806" s="193">
        <v>1.3</v>
      </c>
      <c r="H1806" s="193">
        <v>206.2</v>
      </c>
    </row>
    <row r="1807" spans="2:8" x14ac:dyDescent="0.25">
      <c r="B1807" s="271">
        <v>43905.583333333336</v>
      </c>
      <c r="C1807" s="244">
        <v>489.3</v>
      </c>
      <c r="D1807" s="244">
        <v>0</v>
      </c>
      <c r="E1807" s="244">
        <v>18.3</v>
      </c>
      <c r="F1807" s="244">
        <v>31.4</v>
      </c>
      <c r="G1807" s="193">
        <v>1.1000000000000001</v>
      </c>
      <c r="H1807" s="193">
        <v>120.2</v>
      </c>
    </row>
    <row r="1808" spans="2:8" x14ac:dyDescent="0.25">
      <c r="B1808" s="271">
        <v>43905.625</v>
      </c>
      <c r="C1808" s="244">
        <v>488.8</v>
      </c>
      <c r="D1808" s="244">
        <v>0</v>
      </c>
      <c r="E1808" s="244">
        <v>16.5</v>
      </c>
      <c r="F1808" s="244">
        <v>43.7</v>
      </c>
      <c r="G1808" s="193">
        <v>1.9</v>
      </c>
      <c r="H1808" s="193">
        <v>55.8</v>
      </c>
    </row>
    <row r="1809" spans="2:8" x14ac:dyDescent="0.25">
      <c r="B1809" s="271">
        <v>43905.666666666664</v>
      </c>
      <c r="C1809" s="244">
        <v>488.9</v>
      </c>
      <c r="D1809" s="244">
        <v>0</v>
      </c>
      <c r="E1809" s="244">
        <v>15.2</v>
      </c>
      <c r="F1809" s="244">
        <v>53.2</v>
      </c>
      <c r="G1809" s="193">
        <v>1.8</v>
      </c>
      <c r="H1809" s="193">
        <v>30.5</v>
      </c>
    </row>
    <row r="1810" spans="2:8" x14ac:dyDescent="0.25">
      <c r="B1810" s="271">
        <v>43905.708333333336</v>
      </c>
      <c r="C1810" s="244">
        <v>488.9</v>
      </c>
      <c r="D1810" s="244">
        <v>0</v>
      </c>
      <c r="E1810" s="244">
        <v>14.8</v>
      </c>
      <c r="F1810" s="244">
        <v>53</v>
      </c>
      <c r="G1810" s="193">
        <v>0.9</v>
      </c>
      <c r="H1810" s="193">
        <v>36.4</v>
      </c>
    </row>
    <row r="1811" spans="2:8" x14ac:dyDescent="0.25">
      <c r="B1811" s="271">
        <v>43905.75</v>
      </c>
      <c r="C1811" s="244">
        <v>489.6</v>
      </c>
      <c r="D1811" s="244">
        <v>0</v>
      </c>
      <c r="E1811" s="244">
        <v>12.8</v>
      </c>
      <c r="F1811" s="244">
        <v>67.099999999999994</v>
      </c>
      <c r="G1811" s="193">
        <v>1.9</v>
      </c>
      <c r="H1811" s="193">
        <v>36.4</v>
      </c>
    </row>
    <row r="1812" spans="2:8" x14ac:dyDescent="0.25">
      <c r="B1812" s="271">
        <v>43905.791666666664</v>
      </c>
      <c r="C1812" s="244">
        <v>490.1</v>
      </c>
      <c r="D1812" s="244">
        <v>0</v>
      </c>
      <c r="E1812" s="244">
        <v>12.4</v>
      </c>
      <c r="F1812" s="244">
        <v>66.2</v>
      </c>
      <c r="G1812" s="193">
        <v>1.9</v>
      </c>
      <c r="H1812" s="193">
        <v>42.1</v>
      </c>
    </row>
    <row r="1813" spans="2:8" x14ac:dyDescent="0.25">
      <c r="B1813" s="271">
        <v>43905.833333333336</v>
      </c>
      <c r="C1813" s="244">
        <v>490.6</v>
      </c>
      <c r="D1813" s="244">
        <v>0</v>
      </c>
      <c r="E1813" s="244">
        <v>11.5</v>
      </c>
      <c r="F1813" s="244">
        <v>69.8</v>
      </c>
      <c r="G1813" s="193">
        <v>1.6</v>
      </c>
      <c r="H1813" s="193">
        <v>66.7</v>
      </c>
    </row>
    <row r="1814" spans="2:8" x14ac:dyDescent="0.25">
      <c r="B1814" s="271">
        <v>43905.875</v>
      </c>
      <c r="C1814" s="244">
        <v>491.1</v>
      </c>
      <c r="D1814" s="244">
        <v>0</v>
      </c>
      <c r="E1814" s="244">
        <v>11.4</v>
      </c>
      <c r="F1814" s="244">
        <v>70.7</v>
      </c>
      <c r="G1814" s="193">
        <v>0.8</v>
      </c>
      <c r="H1814" s="193">
        <v>70.2</v>
      </c>
    </row>
    <row r="1815" spans="2:8" x14ac:dyDescent="0.25">
      <c r="B1815" s="271">
        <v>43905.916666666664</v>
      </c>
      <c r="C1815" s="244">
        <v>491.3</v>
      </c>
      <c r="D1815" s="244">
        <v>0</v>
      </c>
      <c r="E1815" s="244">
        <v>11.2</v>
      </c>
      <c r="F1815" s="244">
        <v>71.2</v>
      </c>
      <c r="G1815" s="193">
        <v>0.7</v>
      </c>
      <c r="H1815" s="193">
        <v>106.3</v>
      </c>
    </row>
    <row r="1816" spans="2:8" x14ac:dyDescent="0.25">
      <c r="B1816" s="271">
        <v>43905.958333333336</v>
      </c>
      <c r="C1816" s="244">
        <v>491.1</v>
      </c>
      <c r="D1816" s="244">
        <v>0</v>
      </c>
      <c r="E1816" s="244">
        <v>11.1</v>
      </c>
      <c r="F1816" s="244">
        <v>72</v>
      </c>
      <c r="G1816" s="193">
        <v>0.5</v>
      </c>
      <c r="H1816" s="193">
        <v>59.5</v>
      </c>
    </row>
    <row r="1817" spans="2:8" x14ac:dyDescent="0.25">
      <c r="B1817" s="271">
        <v>43906</v>
      </c>
      <c r="C1817" s="244">
        <v>491.1</v>
      </c>
      <c r="D1817" s="244">
        <v>7.6</v>
      </c>
      <c r="E1817" s="244">
        <v>9.5</v>
      </c>
      <c r="F1817" s="244">
        <v>83</v>
      </c>
      <c r="G1817" s="193">
        <v>1.1000000000000001</v>
      </c>
      <c r="H1817" s="193">
        <v>144.5</v>
      </c>
    </row>
    <row r="1818" spans="2:8" x14ac:dyDescent="0.25">
      <c r="B1818" s="271">
        <v>43906.041666666664</v>
      </c>
      <c r="C1818" s="244">
        <v>490.7</v>
      </c>
      <c r="D1818" s="244">
        <v>1.4</v>
      </c>
      <c r="E1818" s="244">
        <v>8.4</v>
      </c>
      <c r="F1818" s="244">
        <v>90.4</v>
      </c>
      <c r="G1818" s="193">
        <v>1.2</v>
      </c>
      <c r="H1818" s="193">
        <v>267.2</v>
      </c>
    </row>
    <row r="1819" spans="2:8" x14ac:dyDescent="0.25">
      <c r="B1819" s="271">
        <v>43906.083333333336</v>
      </c>
      <c r="C1819" s="244">
        <v>490.4</v>
      </c>
      <c r="D1819" s="244">
        <v>0</v>
      </c>
      <c r="E1819" s="244">
        <v>8.4</v>
      </c>
      <c r="F1819" s="244">
        <v>85.2</v>
      </c>
      <c r="G1819" s="193">
        <v>1.1000000000000001</v>
      </c>
      <c r="H1819" s="193">
        <v>277.2</v>
      </c>
    </row>
    <row r="1820" spans="2:8" x14ac:dyDescent="0.25">
      <c r="B1820" s="271">
        <v>43906.125</v>
      </c>
      <c r="C1820" s="244">
        <v>490.3</v>
      </c>
      <c r="D1820" s="244">
        <v>0</v>
      </c>
      <c r="E1820" s="244">
        <v>8.5</v>
      </c>
      <c r="F1820" s="244">
        <v>84.2</v>
      </c>
      <c r="G1820" s="193">
        <v>0.7</v>
      </c>
      <c r="H1820" s="193">
        <v>267.89999999999998</v>
      </c>
    </row>
    <row r="1821" spans="2:8" x14ac:dyDescent="0.25">
      <c r="B1821" s="271">
        <v>43906.166666666664</v>
      </c>
      <c r="C1821" s="244">
        <v>490.3</v>
      </c>
      <c r="D1821" s="244">
        <v>0</v>
      </c>
      <c r="E1821" s="244">
        <v>8.6</v>
      </c>
      <c r="F1821" s="244">
        <v>85</v>
      </c>
      <c r="G1821" s="193">
        <v>0.7</v>
      </c>
      <c r="H1821" s="193">
        <v>267.39999999999998</v>
      </c>
    </row>
    <row r="1822" spans="2:8" x14ac:dyDescent="0.25">
      <c r="B1822" s="271">
        <v>43906.208333333336</v>
      </c>
      <c r="C1822" s="244">
        <v>490.6</v>
      </c>
      <c r="D1822" s="244">
        <v>0</v>
      </c>
      <c r="E1822" s="244">
        <v>8.4</v>
      </c>
      <c r="F1822" s="244">
        <v>85.8</v>
      </c>
      <c r="G1822" s="193">
        <v>0.7</v>
      </c>
      <c r="H1822" s="193">
        <v>266.60000000000002</v>
      </c>
    </row>
    <row r="1823" spans="2:8" x14ac:dyDescent="0.25">
      <c r="B1823" s="271">
        <v>43906.25</v>
      </c>
      <c r="C1823" s="244">
        <v>490.9</v>
      </c>
      <c r="D1823" s="244">
        <v>0</v>
      </c>
      <c r="E1823" s="244">
        <v>8.6</v>
      </c>
      <c r="F1823" s="244">
        <v>84.6</v>
      </c>
      <c r="G1823" s="193">
        <v>0.5</v>
      </c>
      <c r="H1823" s="193">
        <v>269.10000000000002</v>
      </c>
    </row>
    <row r="1824" spans="2:8" x14ac:dyDescent="0.25">
      <c r="B1824" s="271">
        <v>43906.291666666664</v>
      </c>
      <c r="C1824" s="244">
        <v>491.1</v>
      </c>
      <c r="D1824" s="244">
        <v>0</v>
      </c>
      <c r="E1824" s="244">
        <v>9.3000000000000007</v>
      </c>
      <c r="F1824" s="244">
        <v>81.7</v>
      </c>
      <c r="G1824" s="193">
        <v>0.7</v>
      </c>
      <c r="H1824" s="193">
        <v>264.7</v>
      </c>
    </row>
    <row r="1825" spans="2:8" x14ac:dyDescent="0.25">
      <c r="B1825" s="271">
        <v>43906.333333333336</v>
      </c>
      <c r="C1825" s="244">
        <v>491.3</v>
      </c>
      <c r="D1825" s="244">
        <v>0</v>
      </c>
      <c r="E1825" s="244">
        <v>10.5</v>
      </c>
      <c r="F1825" s="244">
        <v>75.400000000000006</v>
      </c>
      <c r="G1825" s="193">
        <v>1.1000000000000001</v>
      </c>
      <c r="H1825" s="193">
        <v>262.5</v>
      </c>
    </row>
    <row r="1826" spans="2:8" x14ac:dyDescent="0.25">
      <c r="B1826" s="271">
        <v>43906.375</v>
      </c>
      <c r="C1826" s="244">
        <v>491.1</v>
      </c>
      <c r="D1826" s="244">
        <v>0</v>
      </c>
      <c r="E1826" s="244">
        <v>12.9</v>
      </c>
      <c r="F1826" s="244">
        <v>60.8</v>
      </c>
      <c r="G1826" s="193">
        <v>0.7</v>
      </c>
      <c r="H1826" s="193">
        <v>262.3</v>
      </c>
    </row>
    <row r="1827" spans="2:8" x14ac:dyDescent="0.25">
      <c r="B1827" s="271">
        <v>43906.416666666664</v>
      </c>
      <c r="C1827" s="244">
        <v>490.9</v>
      </c>
      <c r="D1827" s="244">
        <v>0</v>
      </c>
      <c r="E1827" s="244">
        <v>13.8</v>
      </c>
      <c r="F1827" s="244">
        <v>56.1</v>
      </c>
      <c r="G1827" s="193">
        <v>1.7</v>
      </c>
      <c r="H1827" s="193">
        <v>118.8</v>
      </c>
    </row>
    <row r="1828" spans="2:8" x14ac:dyDescent="0.25">
      <c r="B1828" s="271">
        <v>43906.458333333336</v>
      </c>
      <c r="C1828" s="244">
        <v>490.5</v>
      </c>
      <c r="D1828" s="244">
        <v>0</v>
      </c>
      <c r="E1828" s="244">
        <v>14.8</v>
      </c>
      <c r="F1828" s="244">
        <v>50.9</v>
      </c>
      <c r="G1828" s="193">
        <v>2</v>
      </c>
      <c r="H1828" s="193">
        <v>101</v>
      </c>
    </row>
    <row r="1829" spans="2:8" x14ac:dyDescent="0.25">
      <c r="B1829" s="271">
        <v>43906.5</v>
      </c>
      <c r="C1829" s="244">
        <v>489.9</v>
      </c>
      <c r="D1829" s="244">
        <v>0</v>
      </c>
      <c r="E1829" s="244">
        <v>16.399999999999999</v>
      </c>
      <c r="F1829" s="244">
        <v>43.3</v>
      </c>
      <c r="G1829" s="193">
        <v>1.4</v>
      </c>
      <c r="H1829" s="193">
        <v>15.6</v>
      </c>
    </row>
    <row r="1830" spans="2:8" x14ac:dyDescent="0.25">
      <c r="B1830" s="271">
        <v>43906.541666666664</v>
      </c>
      <c r="C1830" s="244">
        <v>489.1</v>
      </c>
      <c r="D1830" s="244">
        <v>0</v>
      </c>
      <c r="E1830" s="244">
        <v>17.3</v>
      </c>
      <c r="F1830" s="244">
        <v>40.6</v>
      </c>
      <c r="G1830" s="193">
        <v>1.6</v>
      </c>
      <c r="H1830" s="193">
        <v>85.6</v>
      </c>
    </row>
    <row r="1831" spans="2:8" x14ac:dyDescent="0.25">
      <c r="B1831" s="271">
        <v>43906.583333333336</v>
      </c>
      <c r="C1831" s="244">
        <v>488.2</v>
      </c>
      <c r="D1831" s="244">
        <v>0</v>
      </c>
      <c r="E1831" s="244">
        <v>18.2</v>
      </c>
      <c r="F1831" s="244">
        <v>40.9</v>
      </c>
      <c r="G1831" s="193">
        <v>1.6</v>
      </c>
      <c r="H1831" s="193">
        <v>48.4</v>
      </c>
    </row>
    <row r="1832" spans="2:8" x14ac:dyDescent="0.25">
      <c r="B1832" s="271">
        <v>43906.625</v>
      </c>
      <c r="C1832" s="244">
        <v>487.8</v>
      </c>
      <c r="D1832" s="244">
        <v>0</v>
      </c>
      <c r="E1832" s="244">
        <v>17.100000000000001</v>
      </c>
      <c r="F1832" s="244">
        <v>44.6</v>
      </c>
      <c r="G1832" s="193">
        <v>1.8</v>
      </c>
      <c r="H1832" s="193">
        <v>40.6</v>
      </c>
    </row>
    <row r="1833" spans="2:8" x14ac:dyDescent="0.25">
      <c r="B1833" s="271">
        <v>43906.666666666664</v>
      </c>
      <c r="C1833" s="244">
        <v>488.5</v>
      </c>
      <c r="D1833" s="244">
        <v>6.6</v>
      </c>
      <c r="E1833" s="244">
        <v>11.5</v>
      </c>
      <c r="F1833" s="244">
        <v>57</v>
      </c>
      <c r="G1833" s="193">
        <v>2.1</v>
      </c>
      <c r="H1833" s="193">
        <v>331.8</v>
      </c>
    </row>
    <row r="1834" spans="2:8" x14ac:dyDescent="0.25">
      <c r="B1834" s="271">
        <v>43906.708333333336</v>
      </c>
      <c r="C1834" s="244">
        <v>488.8</v>
      </c>
      <c r="D1834" s="244">
        <v>0</v>
      </c>
      <c r="E1834" s="244">
        <v>12</v>
      </c>
      <c r="F1834" s="244">
        <v>55.5</v>
      </c>
      <c r="G1834" s="193">
        <v>1.5</v>
      </c>
      <c r="H1834" s="193">
        <v>3.4</v>
      </c>
    </row>
    <row r="1835" spans="2:8" x14ac:dyDescent="0.25">
      <c r="B1835" s="271">
        <v>43906.75</v>
      </c>
      <c r="C1835" s="244">
        <v>489.7</v>
      </c>
      <c r="D1835" s="244">
        <v>0</v>
      </c>
      <c r="E1835" s="244">
        <v>11.4</v>
      </c>
      <c r="F1835" s="244">
        <v>61.8</v>
      </c>
      <c r="G1835" s="193">
        <v>1.4</v>
      </c>
      <c r="H1835" s="193">
        <v>196.1</v>
      </c>
    </row>
    <row r="1836" spans="2:8" x14ac:dyDescent="0.25">
      <c r="B1836" s="271">
        <v>43906.791666666664</v>
      </c>
      <c r="C1836" s="244">
        <v>490.4</v>
      </c>
      <c r="D1836" s="244">
        <v>0</v>
      </c>
      <c r="E1836" s="244">
        <v>10.1</v>
      </c>
      <c r="F1836" s="244">
        <v>66.400000000000006</v>
      </c>
      <c r="G1836" s="193">
        <v>1.5</v>
      </c>
      <c r="H1836" s="193">
        <v>214.4</v>
      </c>
    </row>
    <row r="1837" spans="2:8" x14ac:dyDescent="0.25">
      <c r="B1837" s="271">
        <v>43906.833333333336</v>
      </c>
      <c r="C1837" s="244">
        <v>490.5</v>
      </c>
      <c r="D1837" s="244">
        <v>0</v>
      </c>
      <c r="E1837" s="244">
        <v>10.1</v>
      </c>
      <c r="F1837" s="244">
        <v>65.8</v>
      </c>
      <c r="G1837" s="193">
        <v>1</v>
      </c>
      <c r="H1837" s="193">
        <v>240</v>
      </c>
    </row>
    <row r="1838" spans="2:8" x14ac:dyDescent="0.25">
      <c r="B1838" s="271">
        <v>43906.875</v>
      </c>
      <c r="C1838" s="244">
        <v>490.6</v>
      </c>
      <c r="D1838" s="244">
        <v>0</v>
      </c>
      <c r="E1838" s="244">
        <v>10.1</v>
      </c>
      <c r="F1838" s="244">
        <v>65.8</v>
      </c>
      <c r="G1838" s="193">
        <v>0.5</v>
      </c>
      <c r="H1838" s="193">
        <v>339.8</v>
      </c>
    </row>
    <row r="1839" spans="2:8" x14ac:dyDescent="0.25">
      <c r="B1839" s="271">
        <v>43906.916666666664</v>
      </c>
      <c r="C1839" s="244">
        <v>490.7</v>
      </c>
      <c r="D1839" s="244">
        <v>0</v>
      </c>
      <c r="E1839" s="244">
        <v>10.1</v>
      </c>
      <c r="F1839" s="244">
        <v>67.599999999999994</v>
      </c>
      <c r="G1839" s="193">
        <v>0.3</v>
      </c>
      <c r="H1839" s="193">
        <v>111.1</v>
      </c>
    </row>
    <row r="1840" spans="2:8" x14ac:dyDescent="0.25">
      <c r="B1840" s="271">
        <v>43906.958333333336</v>
      </c>
      <c r="C1840" s="244">
        <v>490.7</v>
      </c>
      <c r="D1840" s="244">
        <v>0</v>
      </c>
      <c r="E1840" s="244">
        <v>9.6</v>
      </c>
      <c r="F1840" s="244">
        <v>70.400000000000006</v>
      </c>
      <c r="G1840" s="193">
        <v>0.6</v>
      </c>
      <c r="H1840" s="193">
        <v>115</v>
      </c>
    </row>
    <row r="1841" spans="2:8" x14ac:dyDescent="0.25">
      <c r="B1841" s="271">
        <v>43907</v>
      </c>
      <c r="C1841" s="244">
        <v>490.3</v>
      </c>
      <c r="D1841" s="244">
        <v>0</v>
      </c>
      <c r="E1841" s="244">
        <v>9.1999999999999993</v>
      </c>
      <c r="F1841" s="244">
        <v>76.400000000000006</v>
      </c>
      <c r="G1841" s="193">
        <v>0.7</v>
      </c>
      <c r="H1841" s="193">
        <v>225.6</v>
      </c>
    </row>
    <row r="1842" spans="2:8" x14ac:dyDescent="0.25">
      <c r="B1842" s="271">
        <v>43907.041666666664</v>
      </c>
      <c r="C1842" s="244">
        <v>490</v>
      </c>
      <c r="D1842" s="244">
        <v>0</v>
      </c>
      <c r="E1842" s="244">
        <v>8.6999999999999993</v>
      </c>
      <c r="F1842" s="244">
        <v>79.2</v>
      </c>
      <c r="G1842" s="193">
        <v>0.4</v>
      </c>
      <c r="H1842" s="193">
        <v>265</v>
      </c>
    </row>
    <row r="1843" spans="2:8" x14ac:dyDescent="0.25">
      <c r="B1843" s="271">
        <v>43907.083333333336</v>
      </c>
      <c r="C1843" s="244">
        <v>489.7</v>
      </c>
      <c r="D1843" s="244">
        <v>0</v>
      </c>
      <c r="E1843" s="244">
        <v>8.1</v>
      </c>
      <c r="F1843" s="244">
        <v>82.4</v>
      </c>
      <c r="G1843" s="193">
        <v>0.7</v>
      </c>
      <c r="H1843" s="193">
        <v>268.39999999999998</v>
      </c>
    </row>
    <row r="1844" spans="2:8" x14ac:dyDescent="0.25">
      <c r="B1844" s="271">
        <v>43907.125</v>
      </c>
      <c r="C1844" s="244">
        <v>489.7</v>
      </c>
      <c r="D1844" s="244">
        <v>0</v>
      </c>
      <c r="E1844" s="244">
        <v>7.8</v>
      </c>
      <c r="F1844" s="244">
        <v>80.8</v>
      </c>
      <c r="G1844" s="193">
        <v>0.8</v>
      </c>
      <c r="H1844" s="193">
        <v>306.7</v>
      </c>
    </row>
    <row r="1845" spans="2:8" x14ac:dyDescent="0.25">
      <c r="B1845" s="271">
        <v>43907.166666666664</v>
      </c>
      <c r="C1845" s="244">
        <v>489.7</v>
      </c>
      <c r="D1845" s="244">
        <v>0</v>
      </c>
      <c r="E1845" s="244">
        <v>6.8</v>
      </c>
      <c r="F1845" s="244">
        <v>83.5</v>
      </c>
      <c r="G1845" s="193">
        <v>1</v>
      </c>
      <c r="H1845" s="193">
        <v>270.8</v>
      </c>
    </row>
    <row r="1846" spans="2:8" x14ac:dyDescent="0.25">
      <c r="B1846" s="271">
        <v>43907.208333333336</v>
      </c>
      <c r="C1846" s="244">
        <v>490.1</v>
      </c>
      <c r="D1846" s="244">
        <v>0</v>
      </c>
      <c r="E1846" s="244">
        <v>6.3</v>
      </c>
      <c r="F1846" s="244">
        <v>85.5</v>
      </c>
      <c r="G1846" s="193">
        <v>1</v>
      </c>
      <c r="H1846" s="193">
        <v>267.7</v>
      </c>
    </row>
    <row r="1847" spans="2:8" x14ac:dyDescent="0.25">
      <c r="B1847" s="271">
        <v>43907.25</v>
      </c>
      <c r="C1847" s="244">
        <v>490.5</v>
      </c>
      <c r="D1847" s="244">
        <v>0</v>
      </c>
      <c r="E1847" s="244">
        <v>6.3</v>
      </c>
      <c r="F1847" s="244">
        <v>85.5</v>
      </c>
      <c r="G1847" s="193">
        <v>0.9</v>
      </c>
      <c r="H1847" s="193">
        <v>272.10000000000002</v>
      </c>
    </row>
    <row r="1848" spans="2:8" x14ac:dyDescent="0.25">
      <c r="B1848" s="271">
        <v>43907.291666666664</v>
      </c>
      <c r="C1848" s="244">
        <v>490.9</v>
      </c>
      <c r="D1848" s="244">
        <v>0</v>
      </c>
      <c r="E1848" s="244">
        <v>7.1</v>
      </c>
      <c r="F1848" s="244">
        <v>80.099999999999994</v>
      </c>
      <c r="G1848" s="193">
        <v>0.9</v>
      </c>
      <c r="H1848" s="193">
        <v>263.2</v>
      </c>
    </row>
    <row r="1849" spans="2:8" x14ac:dyDescent="0.25">
      <c r="B1849" s="271">
        <v>43907.333333333336</v>
      </c>
      <c r="C1849" s="244">
        <v>491.2</v>
      </c>
      <c r="D1849" s="244">
        <v>0</v>
      </c>
      <c r="E1849" s="244">
        <v>9</v>
      </c>
      <c r="F1849" s="244">
        <v>72.099999999999994</v>
      </c>
      <c r="G1849" s="193">
        <v>0.3</v>
      </c>
      <c r="H1849" s="193">
        <v>280.7</v>
      </c>
    </row>
    <row r="1850" spans="2:8" x14ac:dyDescent="0.25">
      <c r="B1850" s="271">
        <v>43907.375</v>
      </c>
      <c r="C1850" s="244">
        <v>491.1</v>
      </c>
      <c r="D1850" s="244">
        <v>0</v>
      </c>
      <c r="E1850" s="244">
        <v>11</v>
      </c>
      <c r="F1850" s="244">
        <v>63.5</v>
      </c>
      <c r="G1850" s="193">
        <v>0.8</v>
      </c>
      <c r="H1850" s="193">
        <v>14.3</v>
      </c>
    </row>
    <row r="1851" spans="2:8" x14ac:dyDescent="0.25">
      <c r="B1851" s="271">
        <v>43907.416666666664</v>
      </c>
      <c r="C1851" s="244">
        <v>490.9</v>
      </c>
      <c r="D1851" s="244">
        <v>0</v>
      </c>
      <c r="E1851" s="244">
        <v>12.3</v>
      </c>
      <c r="F1851" s="244">
        <v>50.5</v>
      </c>
      <c r="G1851" s="193">
        <v>0.7</v>
      </c>
      <c r="H1851" s="193">
        <v>109.6</v>
      </c>
    </row>
    <row r="1852" spans="2:8" x14ac:dyDescent="0.25">
      <c r="B1852" s="271">
        <v>43907.458333333336</v>
      </c>
      <c r="C1852" s="244">
        <v>490.7</v>
      </c>
      <c r="D1852" s="244">
        <v>0.4</v>
      </c>
      <c r="E1852" s="244">
        <v>12.2</v>
      </c>
      <c r="F1852" s="244">
        <v>55.4</v>
      </c>
      <c r="G1852" s="193">
        <v>1</v>
      </c>
      <c r="H1852" s="193">
        <v>137.4</v>
      </c>
    </row>
    <row r="1853" spans="2:8" x14ac:dyDescent="0.25">
      <c r="B1853" s="271">
        <v>43907.5</v>
      </c>
      <c r="C1853" s="244">
        <v>490.2</v>
      </c>
      <c r="D1853" s="244">
        <v>0</v>
      </c>
      <c r="E1853" s="244">
        <v>12.4</v>
      </c>
      <c r="F1853" s="244">
        <v>57.5</v>
      </c>
      <c r="G1853" s="193">
        <v>0.5</v>
      </c>
      <c r="H1853" s="193">
        <v>276.3</v>
      </c>
    </row>
    <row r="1854" spans="2:8" x14ac:dyDescent="0.25">
      <c r="B1854" s="271">
        <v>43907.541666666664</v>
      </c>
      <c r="C1854" s="244">
        <v>489.6</v>
      </c>
      <c r="D1854" s="244">
        <v>0</v>
      </c>
      <c r="E1854" s="244">
        <v>12.7</v>
      </c>
      <c r="F1854" s="244">
        <v>60.9</v>
      </c>
      <c r="G1854" s="193">
        <v>1.4</v>
      </c>
      <c r="H1854" s="193">
        <v>355.4</v>
      </c>
    </row>
    <row r="1855" spans="2:8" x14ac:dyDescent="0.25">
      <c r="B1855" s="271">
        <v>43907.583333333336</v>
      </c>
      <c r="C1855" s="244">
        <v>489</v>
      </c>
      <c r="D1855" s="244">
        <v>0</v>
      </c>
      <c r="E1855" s="244">
        <v>13.4</v>
      </c>
      <c r="F1855" s="244">
        <v>60.5</v>
      </c>
      <c r="G1855" s="193">
        <v>1.8</v>
      </c>
      <c r="H1855" s="193">
        <v>8</v>
      </c>
    </row>
    <row r="1856" spans="2:8" x14ac:dyDescent="0.25">
      <c r="B1856" s="271">
        <v>43907.625</v>
      </c>
      <c r="C1856" s="244">
        <v>488.8</v>
      </c>
      <c r="D1856" s="244">
        <v>3</v>
      </c>
      <c r="E1856" s="244">
        <v>12.2</v>
      </c>
      <c r="F1856" s="244">
        <v>68.2</v>
      </c>
      <c r="G1856" s="193">
        <v>2.2999999999999998</v>
      </c>
      <c r="H1856" s="193">
        <v>70.5</v>
      </c>
    </row>
    <row r="1857" spans="2:8" x14ac:dyDescent="0.25">
      <c r="B1857" s="271">
        <v>43907.666666666664</v>
      </c>
      <c r="C1857" s="244">
        <v>488.7</v>
      </c>
      <c r="D1857" s="244">
        <v>0</v>
      </c>
      <c r="E1857" s="244">
        <v>11.7</v>
      </c>
      <c r="F1857" s="244">
        <v>68</v>
      </c>
      <c r="G1857" s="193">
        <v>1.9</v>
      </c>
      <c r="H1857" s="193">
        <v>53.6</v>
      </c>
    </row>
    <row r="1858" spans="2:8" x14ac:dyDescent="0.25">
      <c r="B1858" s="271">
        <v>43907.708333333336</v>
      </c>
      <c r="C1858" s="244">
        <v>489.1</v>
      </c>
      <c r="D1858" s="244">
        <v>0.8</v>
      </c>
      <c r="E1858" s="244">
        <v>10.1</v>
      </c>
      <c r="F1858" s="244">
        <v>74.099999999999994</v>
      </c>
      <c r="G1858" s="193">
        <v>1.6</v>
      </c>
      <c r="H1858" s="193">
        <v>324.8</v>
      </c>
    </row>
    <row r="1859" spans="2:8" x14ac:dyDescent="0.25">
      <c r="B1859" s="271">
        <v>43907.75</v>
      </c>
      <c r="C1859" s="244">
        <v>489.8</v>
      </c>
      <c r="D1859" s="244">
        <v>4.2</v>
      </c>
      <c r="E1859" s="244">
        <v>8</v>
      </c>
      <c r="F1859" s="244">
        <v>90.1</v>
      </c>
      <c r="G1859" s="193">
        <v>1</v>
      </c>
      <c r="H1859" s="193">
        <v>284.2</v>
      </c>
    </row>
    <row r="1860" spans="2:8" x14ac:dyDescent="0.25">
      <c r="B1860" s="271">
        <v>43907.791666666664</v>
      </c>
      <c r="C1860" s="244">
        <v>490.2</v>
      </c>
      <c r="D1860" s="244">
        <v>1.6</v>
      </c>
      <c r="E1860" s="244">
        <v>7.9</v>
      </c>
      <c r="F1860" s="244">
        <v>87.3</v>
      </c>
      <c r="G1860" s="193">
        <v>0.6</v>
      </c>
      <c r="H1860" s="193">
        <v>253.5</v>
      </c>
    </row>
    <row r="1861" spans="2:8" x14ac:dyDescent="0.25">
      <c r="B1861" s="271">
        <v>43907.833333333336</v>
      </c>
      <c r="C1861" s="244">
        <v>490.6</v>
      </c>
      <c r="D1861" s="244">
        <v>1.2</v>
      </c>
      <c r="E1861" s="244">
        <v>8.1</v>
      </c>
      <c r="F1861" s="244">
        <v>82</v>
      </c>
      <c r="G1861" s="193">
        <v>0.4</v>
      </c>
      <c r="H1861" s="193">
        <v>312.8</v>
      </c>
    </row>
    <row r="1862" spans="2:8" x14ac:dyDescent="0.25">
      <c r="B1862" s="271">
        <v>43907.875</v>
      </c>
      <c r="C1862" s="244">
        <v>491.1</v>
      </c>
      <c r="D1862" s="244">
        <v>0.4</v>
      </c>
      <c r="E1862" s="244">
        <v>7.6</v>
      </c>
      <c r="F1862" s="244">
        <v>86.8</v>
      </c>
      <c r="G1862" s="193">
        <v>0.4</v>
      </c>
      <c r="H1862" s="193">
        <v>21.8</v>
      </c>
    </row>
    <row r="1863" spans="2:8" x14ac:dyDescent="0.25">
      <c r="B1863" s="271">
        <v>43907.916666666664</v>
      </c>
      <c r="C1863" s="244">
        <v>491.2</v>
      </c>
      <c r="D1863" s="244">
        <v>0</v>
      </c>
      <c r="E1863" s="244">
        <v>7.8</v>
      </c>
      <c r="F1863" s="244">
        <v>77.900000000000006</v>
      </c>
      <c r="G1863" s="193">
        <v>0.6</v>
      </c>
      <c r="H1863" s="193">
        <v>274.89999999999998</v>
      </c>
    </row>
    <row r="1864" spans="2:8" x14ac:dyDescent="0.25">
      <c r="B1864" s="271">
        <v>43907.958333333336</v>
      </c>
      <c r="C1864" s="244">
        <v>491.1</v>
      </c>
      <c r="D1864" s="244">
        <v>0</v>
      </c>
      <c r="E1864" s="244">
        <v>7.4</v>
      </c>
      <c r="F1864" s="244">
        <v>84</v>
      </c>
      <c r="G1864" s="193">
        <v>0.7</v>
      </c>
      <c r="H1864" s="193">
        <v>147.69999999999999</v>
      </c>
    </row>
    <row r="1865" spans="2:8" x14ac:dyDescent="0.25">
      <c r="B1865" s="271">
        <v>43908</v>
      </c>
      <c r="C1865" s="244">
        <v>490.8</v>
      </c>
      <c r="D1865" s="244">
        <v>2.2000000000000002</v>
      </c>
      <c r="E1865" s="244">
        <v>6.9</v>
      </c>
      <c r="F1865" s="244">
        <v>91</v>
      </c>
      <c r="G1865" s="193">
        <v>0.4</v>
      </c>
      <c r="H1865" s="193">
        <v>115.3</v>
      </c>
    </row>
    <row r="1866" spans="2:8" x14ac:dyDescent="0.25">
      <c r="B1866" s="271">
        <v>43908.041666666664</v>
      </c>
      <c r="C1866" s="244">
        <v>490.5</v>
      </c>
      <c r="D1866" s="244">
        <v>0.6</v>
      </c>
      <c r="E1866" s="244">
        <v>6.5</v>
      </c>
      <c r="F1866" s="244">
        <v>94.5</v>
      </c>
      <c r="G1866" s="193">
        <v>0.5</v>
      </c>
      <c r="H1866" s="193">
        <v>257.7</v>
      </c>
    </row>
    <row r="1867" spans="2:8" x14ac:dyDescent="0.25">
      <c r="B1867" s="271">
        <v>43908.083333333336</v>
      </c>
      <c r="C1867" s="244">
        <v>490.3</v>
      </c>
      <c r="D1867" s="244">
        <v>0.2</v>
      </c>
      <c r="E1867" s="244">
        <v>6.4</v>
      </c>
      <c r="F1867" s="244">
        <v>92.4</v>
      </c>
      <c r="G1867" s="193">
        <v>0.3</v>
      </c>
      <c r="H1867" s="193">
        <v>265.39999999999998</v>
      </c>
    </row>
    <row r="1868" spans="2:8" x14ac:dyDescent="0.25">
      <c r="B1868" s="271">
        <v>43908.125</v>
      </c>
      <c r="C1868" s="244">
        <v>490.1</v>
      </c>
      <c r="D1868" s="244">
        <v>0</v>
      </c>
      <c r="E1868" s="244">
        <v>6.6</v>
      </c>
      <c r="F1868" s="244">
        <v>84.6</v>
      </c>
      <c r="G1868" s="193">
        <v>0.3</v>
      </c>
      <c r="H1868" s="193">
        <v>353.2</v>
      </c>
    </row>
    <row r="1869" spans="2:8" x14ac:dyDescent="0.25">
      <c r="B1869" s="271">
        <v>43908.166666666664</v>
      </c>
      <c r="C1869" s="244">
        <v>490.1</v>
      </c>
      <c r="D1869" s="244">
        <v>0</v>
      </c>
      <c r="E1869" s="244">
        <v>6.9</v>
      </c>
      <c r="F1869" s="244">
        <v>81</v>
      </c>
      <c r="G1869" s="193">
        <v>0.7</v>
      </c>
      <c r="H1869" s="193">
        <v>0.9</v>
      </c>
    </row>
    <row r="1870" spans="2:8" x14ac:dyDescent="0.25">
      <c r="B1870" s="271">
        <v>43908.208333333336</v>
      </c>
      <c r="C1870" s="244">
        <v>490.3</v>
      </c>
      <c r="D1870" s="244">
        <v>0</v>
      </c>
      <c r="E1870" s="244">
        <v>7.2</v>
      </c>
      <c r="F1870" s="244">
        <v>80.400000000000006</v>
      </c>
      <c r="G1870" s="193">
        <v>0.7</v>
      </c>
      <c r="H1870" s="193">
        <v>338.7</v>
      </c>
    </row>
    <row r="1871" spans="2:8" x14ac:dyDescent="0.25">
      <c r="B1871" s="271">
        <v>43908.25</v>
      </c>
      <c r="C1871" s="244">
        <v>490.6</v>
      </c>
      <c r="D1871" s="244">
        <v>0</v>
      </c>
      <c r="E1871" s="244">
        <v>7.1</v>
      </c>
      <c r="F1871" s="244">
        <v>86.8</v>
      </c>
      <c r="G1871" s="193">
        <v>0.9</v>
      </c>
      <c r="H1871" s="193">
        <v>263.7</v>
      </c>
    </row>
    <row r="1872" spans="2:8" x14ac:dyDescent="0.25">
      <c r="B1872" s="271">
        <v>43908.291666666664</v>
      </c>
      <c r="C1872" s="244">
        <v>491.2</v>
      </c>
      <c r="D1872" s="244">
        <v>0.2</v>
      </c>
      <c r="E1872" s="244">
        <v>7.3</v>
      </c>
      <c r="F1872" s="244">
        <v>87.1</v>
      </c>
      <c r="G1872" s="193">
        <v>0.7</v>
      </c>
      <c r="H1872" s="193">
        <v>269</v>
      </c>
    </row>
    <row r="1873" spans="2:8" x14ac:dyDescent="0.25">
      <c r="B1873" s="271">
        <v>43908.333333333336</v>
      </c>
      <c r="C1873" s="244">
        <v>491.6</v>
      </c>
      <c r="D1873" s="244">
        <v>0.2</v>
      </c>
      <c r="E1873" s="244">
        <v>8.6999999999999993</v>
      </c>
      <c r="F1873" s="244">
        <v>78</v>
      </c>
      <c r="G1873" s="193">
        <v>0.4</v>
      </c>
      <c r="H1873" s="193">
        <v>261.7</v>
      </c>
    </row>
    <row r="1874" spans="2:8" x14ac:dyDescent="0.25">
      <c r="B1874" s="271">
        <v>43908.375</v>
      </c>
      <c r="C1874" s="244">
        <v>491.6</v>
      </c>
      <c r="D1874" s="244">
        <v>0</v>
      </c>
      <c r="E1874" s="244">
        <v>10.199999999999999</v>
      </c>
      <c r="F1874" s="244">
        <v>65.5</v>
      </c>
      <c r="G1874" s="193">
        <v>0.5</v>
      </c>
      <c r="H1874" s="193">
        <v>220.5</v>
      </c>
    </row>
    <row r="1875" spans="2:8" x14ac:dyDescent="0.25">
      <c r="B1875" s="271">
        <v>43908.416666666664</v>
      </c>
      <c r="C1875" s="244">
        <v>491.3</v>
      </c>
      <c r="D1875" s="244">
        <v>0</v>
      </c>
      <c r="E1875" s="244">
        <v>10.9</v>
      </c>
      <c r="F1875" s="244">
        <v>63.8</v>
      </c>
      <c r="G1875" s="193">
        <v>0.9</v>
      </c>
      <c r="H1875" s="193">
        <v>193.1</v>
      </c>
    </row>
    <row r="1876" spans="2:8" x14ac:dyDescent="0.25">
      <c r="B1876" s="271">
        <v>43908.458333333336</v>
      </c>
      <c r="C1876" s="244">
        <v>491.2</v>
      </c>
      <c r="D1876" s="244">
        <v>2</v>
      </c>
      <c r="E1876" s="244">
        <v>10.199999999999999</v>
      </c>
      <c r="F1876" s="244">
        <v>77</v>
      </c>
      <c r="G1876" s="193">
        <v>1</v>
      </c>
      <c r="H1876" s="193">
        <v>188.6</v>
      </c>
    </row>
    <row r="1877" spans="2:8" x14ac:dyDescent="0.25">
      <c r="B1877" s="271">
        <v>43908.5</v>
      </c>
      <c r="C1877" s="244">
        <v>490.7</v>
      </c>
      <c r="D1877" s="244">
        <v>0.2</v>
      </c>
      <c r="E1877" s="244">
        <v>11.1</v>
      </c>
      <c r="F1877" s="244">
        <v>74.7</v>
      </c>
      <c r="G1877" s="193">
        <v>1.1000000000000001</v>
      </c>
      <c r="H1877" s="193">
        <v>176.4</v>
      </c>
    </row>
    <row r="1878" spans="2:8" x14ac:dyDescent="0.25">
      <c r="B1878" s="271">
        <v>43908.541666666664</v>
      </c>
      <c r="C1878" s="244">
        <v>490.2</v>
      </c>
      <c r="D1878" s="244">
        <v>0</v>
      </c>
      <c r="E1878" s="244">
        <v>10.8</v>
      </c>
      <c r="F1878" s="244">
        <v>76.599999999999994</v>
      </c>
      <c r="G1878" s="193">
        <v>1.6</v>
      </c>
      <c r="H1878" s="193">
        <v>185.1</v>
      </c>
    </row>
    <row r="1879" spans="2:8" x14ac:dyDescent="0.25">
      <c r="B1879" s="271">
        <v>43908.583333333336</v>
      </c>
      <c r="C1879" s="244">
        <v>489.9</v>
      </c>
      <c r="D1879" s="244">
        <v>0</v>
      </c>
      <c r="E1879" s="244">
        <v>10.3</v>
      </c>
      <c r="F1879" s="244">
        <v>79.900000000000006</v>
      </c>
      <c r="G1879" s="193">
        <v>1.4</v>
      </c>
      <c r="H1879" s="193">
        <v>187.6</v>
      </c>
    </row>
    <row r="1880" spans="2:8" x14ac:dyDescent="0.25">
      <c r="B1880" s="271">
        <v>43908.625</v>
      </c>
      <c r="C1880" s="244">
        <v>489.4</v>
      </c>
      <c r="D1880" s="244">
        <v>0.6</v>
      </c>
      <c r="E1880" s="244">
        <v>11.1</v>
      </c>
      <c r="F1880" s="244">
        <v>73.2</v>
      </c>
      <c r="G1880" s="193">
        <v>1.2</v>
      </c>
      <c r="H1880" s="193">
        <v>158.9</v>
      </c>
    </row>
    <row r="1881" spans="2:8" x14ac:dyDescent="0.25">
      <c r="B1881" s="271">
        <v>43908.666666666664</v>
      </c>
      <c r="C1881" s="244">
        <v>489.3</v>
      </c>
      <c r="D1881" s="244">
        <v>0.6</v>
      </c>
      <c r="E1881" s="244">
        <v>11</v>
      </c>
      <c r="F1881" s="244">
        <v>76.7</v>
      </c>
      <c r="G1881" s="193">
        <v>1.4</v>
      </c>
      <c r="H1881" s="193">
        <v>198.3</v>
      </c>
    </row>
    <row r="1882" spans="2:8" x14ac:dyDescent="0.25">
      <c r="B1882" s="271">
        <v>43908.708333333336</v>
      </c>
      <c r="C1882" s="244">
        <v>489.6</v>
      </c>
      <c r="D1882" s="244">
        <v>0.6</v>
      </c>
      <c r="E1882" s="244">
        <v>10</v>
      </c>
      <c r="F1882" s="244">
        <v>83.1</v>
      </c>
      <c r="G1882" s="193">
        <v>0.4</v>
      </c>
      <c r="H1882" s="193">
        <v>263.3</v>
      </c>
    </row>
    <row r="1883" spans="2:8" x14ac:dyDescent="0.25">
      <c r="B1883" s="271">
        <v>43908.75</v>
      </c>
      <c r="C1883" s="244">
        <v>489.9</v>
      </c>
      <c r="D1883" s="244">
        <v>0.2</v>
      </c>
      <c r="E1883" s="244">
        <v>9.8000000000000007</v>
      </c>
      <c r="F1883" s="244">
        <v>83.2</v>
      </c>
      <c r="G1883" s="193">
        <v>0.4</v>
      </c>
      <c r="H1883" s="193">
        <v>133.80000000000001</v>
      </c>
    </row>
    <row r="1884" spans="2:8" x14ac:dyDescent="0.25">
      <c r="B1884" s="271">
        <v>43908.791666666664</v>
      </c>
      <c r="C1884" s="244">
        <v>490.3</v>
      </c>
      <c r="D1884" s="244">
        <v>0</v>
      </c>
      <c r="E1884" s="244">
        <v>9.8000000000000007</v>
      </c>
      <c r="F1884" s="244">
        <v>83</v>
      </c>
      <c r="G1884" s="193">
        <v>0.5</v>
      </c>
      <c r="H1884" s="193">
        <v>320.3</v>
      </c>
    </row>
    <row r="1885" spans="2:8" x14ac:dyDescent="0.25">
      <c r="B1885" s="271">
        <v>43908.833333333336</v>
      </c>
      <c r="C1885" s="244">
        <v>490.8</v>
      </c>
      <c r="D1885" s="244">
        <v>0</v>
      </c>
      <c r="E1885" s="244">
        <v>9.8000000000000007</v>
      </c>
      <c r="F1885" s="244">
        <v>79.8</v>
      </c>
      <c r="G1885" s="193">
        <v>0.4</v>
      </c>
      <c r="H1885" s="193">
        <v>284.39999999999998</v>
      </c>
    </row>
    <row r="1886" spans="2:8" x14ac:dyDescent="0.25">
      <c r="B1886" s="271">
        <v>43908.875</v>
      </c>
      <c r="C1886" s="244">
        <v>491.2</v>
      </c>
      <c r="D1886" s="244">
        <v>0</v>
      </c>
      <c r="E1886" s="244">
        <v>9.8000000000000007</v>
      </c>
      <c r="F1886" s="244">
        <v>82.8</v>
      </c>
      <c r="G1886" s="193">
        <v>0.2</v>
      </c>
      <c r="H1886" s="193">
        <v>135.5</v>
      </c>
    </row>
    <row r="1887" spans="2:8" x14ac:dyDescent="0.25">
      <c r="B1887" s="271">
        <v>43908.916666666664</v>
      </c>
      <c r="C1887" s="244">
        <v>491.4</v>
      </c>
      <c r="D1887" s="244">
        <v>1.4</v>
      </c>
      <c r="E1887" s="244">
        <v>9.1999999999999993</v>
      </c>
      <c r="F1887" s="244">
        <v>89.9</v>
      </c>
      <c r="G1887" s="193">
        <v>0.4</v>
      </c>
      <c r="H1887" s="193">
        <v>168.2</v>
      </c>
    </row>
    <row r="1888" spans="2:8" x14ac:dyDescent="0.25">
      <c r="B1888" s="271">
        <v>43908.958333333336</v>
      </c>
      <c r="C1888" s="244" t="s">
        <v>249</v>
      </c>
      <c r="D1888" s="244" t="s">
        <v>249</v>
      </c>
      <c r="E1888" s="244" t="s">
        <v>249</v>
      </c>
      <c r="F1888" s="244" t="s">
        <v>249</v>
      </c>
      <c r="G1888" s="193" t="s">
        <v>249</v>
      </c>
      <c r="H1888" s="193" t="s">
        <v>249</v>
      </c>
    </row>
    <row r="1889" spans="2:8" x14ac:dyDescent="0.25">
      <c r="B1889" s="271">
        <v>43909</v>
      </c>
      <c r="C1889" s="244">
        <v>491.2</v>
      </c>
      <c r="D1889" s="244">
        <v>0</v>
      </c>
      <c r="E1889" s="244">
        <v>8.6</v>
      </c>
      <c r="F1889" s="244">
        <v>87.9</v>
      </c>
      <c r="G1889" s="193">
        <v>0.2</v>
      </c>
      <c r="H1889" s="193">
        <v>261.2</v>
      </c>
    </row>
    <row r="1890" spans="2:8" x14ac:dyDescent="0.25">
      <c r="B1890" s="271">
        <v>43909.041666666664</v>
      </c>
      <c r="C1890" s="244">
        <v>491</v>
      </c>
      <c r="D1890" s="244">
        <v>0.2</v>
      </c>
      <c r="E1890" s="244">
        <v>8.1999999999999993</v>
      </c>
      <c r="F1890" s="244">
        <v>88.9</v>
      </c>
      <c r="G1890" s="193">
        <v>0.7</v>
      </c>
      <c r="H1890" s="193">
        <v>259.5</v>
      </c>
    </row>
    <row r="1891" spans="2:8" x14ac:dyDescent="0.25">
      <c r="B1891" s="271">
        <v>43909.083333333336</v>
      </c>
      <c r="C1891" s="244">
        <v>490.7</v>
      </c>
      <c r="D1891" s="244">
        <v>0.2</v>
      </c>
      <c r="E1891" s="244">
        <v>7.7</v>
      </c>
      <c r="F1891" s="244">
        <v>89.2</v>
      </c>
      <c r="G1891" s="193">
        <v>1.2</v>
      </c>
      <c r="H1891" s="193">
        <v>274.5</v>
      </c>
    </row>
    <row r="1892" spans="2:8" x14ac:dyDescent="0.25">
      <c r="B1892" s="271">
        <v>43909.125</v>
      </c>
      <c r="C1892" s="244">
        <v>490.7</v>
      </c>
      <c r="D1892" s="244">
        <v>1.8</v>
      </c>
      <c r="E1892" s="244">
        <v>6.9</v>
      </c>
      <c r="F1892" s="244">
        <v>92.8</v>
      </c>
      <c r="G1892" s="193">
        <v>1.1000000000000001</v>
      </c>
      <c r="H1892" s="193">
        <v>271.5</v>
      </c>
    </row>
    <row r="1893" spans="2:8" x14ac:dyDescent="0.25">
      <c r="B1893" s="271">
        <v>43909.166666666664</v>
      </c>
      <c r="C1893" s="244">
        <v>490.8</v>
      </c>
      <c r="D1893" s="244">
        <v>0.8</v>
      </c>
      <c r="E1893" s="244">
        <v>6.4</v>
      </c>
      <c r="F1893" s="244">
        <v>95.9</v>
      </c>
      <c r="G1893" s="193">
        <v>1</v>
      </c>
      <c r="H1893" s="193">
        <v>274.5</v>
      </c>
    </row>
    <row r="1894" spans="2:8" x14ac:dyDescent="0.25">
      <c r="B1894" s="271">
        <v>43909.208333333336</v>
      </c>
      <c r="C1894" s="244">
        <v>490.9</v>
      </c>
      <c r="D1894" s="244">
        <v>0</v>
      </c>
      <c r="E1894" s="244">
        <v>6.6</v>
      </c>
      <c r="F1894" s="244">
        <v>92.1</v>
      </c>
      <c r="G1894" s="193">
        <v>0.5</v>
      </c>
      <c r="H1894" s="193">
        <v>285.8</v>
      </c>
    </row>
    <row r="1895" spans="2:8" x14ac:dyDescent="0.25">
      <c r="B1895" s="271">
        <v>43909.25</v>
      </c>
      <c r="C1895" s="244">
        <v>491.4</v>
      </c>
      <c r="D1895" s="244">
        <v>0</v>
      </c>
      <c r="E1895" s="244">
        <v>6.5</v>
      </c>
      <c r="F1895" s="244">
        <v>88.2</v>
      </c>
      <c r="G1895" s="193">
        <v>0.9</v>
      </c>
      <c r="H1895" s="193">
        <v>271.10000000000002</v>
      </c>
    </row>
    <row r="1896" spans="2:8" x14ac:dyDescent="0.25">
      <c r="B1896" s="271">
        <v>43909.291666666664</v>
      </c>
      <c r="C1896" s="244">
        <v>491.8</v>
      </c>
      <c r="D1896" s="244">
        <v>0</v>
      </c>
      <c r="E1896" s="244">
        <v>7.6</v>
      </c>
      <c r="F1896" s="244">
        <v>79.5</v>
      </c>
      <c r="G1896" s="193">
        <v>0.9</v>
      </c>
      <c r="H1896" s="193">
        <v>269.7</v>
      </c>
    </row>
    <row r="1897" spans="2:8" x14ac:dyDescent="0.25">
      <c r="B1897" s="271">
        <v>43909.333333333336</v>
      </c>
      <c r="C1897" s="244">
        <v>492</v>
      </c>
      <c r="D1897" s="244">
        <v>0</v>
      </c>
      <c r="E1897" s="244">
        <v>9.4</v>
      </c>
      <c r="F1897" s="244">
        <v>70.599999999999994</v>
      </c>
      <c r="G1897" s="193">
        <v>0.5</v>
      </c>
      <c r="H1897" s="193">
        <v>155</v>
      </c>
    </row>
    <row r="1898" spans="2:8" x14ac:dyDescent="0.25">
      <c r="B1898" s="271">
        <v>43909.375</v>
      </c>
      <c r="C1898" s="244">
        <v>491.8</v>
      </c>
      <c r="D1898" s="244">
        <v>0</v>
      </c>
      <c r="E1898" s="244">
        <v>11.4</v>
      </c>
      <c r="F1898" s="244">
        <v>60.5</v>
      </c>
      <c r="G1898" s="193">
        <v>0.6</v>
      </c>
      <c r="H1898" s="193">
        <v>154.9</v>
      </c>
    </row>
    <row r="1899" spans="2:8" x14ac:dyDescent="0.25">
      <c r="B1899" s="271">
        <v>43909.416666666664</v>
      </c>
      <c r="C1899" s="244">
        <v>491.4</v>
      </c>
      <c r="D1899" s="244">
        <v>0</v>
      </c>
      <c r="E1899" s="244">
        <v>13.2</v>
      </c>
      <c r="F1899" s="244">
        <v>57.1</v>
      </c>
      <c r="G1899" s="193">
        <v>0.7</v>
      </c>
      <c r="H1899" s="193">
        <v>116.7</v>
      </c>
    </row>
    <row r="1900" spans="2:8" x14ac:dyDescent="0.25">
      <c r="B1900" s="271">
        <v>43909.458333333336</v>
      </c>
      <c r="C1900" s="244">
        <v>490.9</v>
      </c>
      <c r="D1900" s="244">
        <v>0</v>
      </c>
      <c r="E1900" s="244">
        <v>14</v>
      </c>
      <c r="F1900" s="244">
        <v>52.6</v>
      </c>
      <c r="G1900" s="193">
        <v>1</v>
      </c>
      <c r="H1900" s="193">
        <v>134.19999999999999</v>
      </c>
    </row>
    <row r="1901" spans="2:8" x14ac:dyDescent="0.25">
      <c r="B1901" s="271">
        <v>43909.5</v>
      </c>
      <c r="C1901" s="244">
        <v>490.4</v>
      </c>
      <c r="D1901" s="244">
        <v>0</v>
      </c>
      <c r="E1901" s="244">
        <v>14.2</v>
      </c>
      <c r="F1901" s="244">
        <v>52.2</v>
      </c>
      <c r="G1901" s="193">
        <v>2.4</v>
      </c>
      <c r="H1901" s="193">
        <v>87.5</v>
      </c>
    </row>
    <row r="1902" spans="2:8" x14ac:dyDescent="0.25">
      <c r="B1902" s="271">
        <v>43909.541666666664</v>
      </c>
      <c r="C1902" s="244">
        <v>489.9</v>
      </c>
      <c r="D1902" s="244">
        <v>0</v>
      </c>
      <c r="E1902" s="244">
        <v>14</v>
      </c>
      <c r="F1902" s="244">
        <v>52.7</v>
      </c>
      <c r="G1902" s="193">
        <v>2.2000000000000002</v>
      </c>
      <c r="H1902" s="193">
        <v>77.099999999999994</v>
      </c>
    </row>
    <row r="1903" spans="2:8" x14ac:dyDescent="0.25">
      <c r="B1903" s="271">
        <v>43909.583333333336</v>
      </c>
      <c r="C1903" s="244">
        <v>489.5</v>
      </c>
      <c r="D1903" s="244">
        <v>0</v>
      </c>
      <c r="E1903" s="244">
        <v>14.5</v>
      </c>
      <c r="F1903" s="244">
        <v>50.7</v>
      </c>
      <c r="G1903" s="193">
        <v>2</v>
      </c>
      <c r="H1903" s="193">
        <v>88</v>
      </c>
    </row>
    <row r="1904" spans="2:8" x14ac:dyDescent="0.25">
      <c r="B1904" s="271">
        <v>43909.625</v>
      </c>
      <c r="C1904" s="244">
        <v>489.1</v>
      </c>
      <c r="D1904" s="244">
        <v>0</v>
      </c>
      <c r="E1904" s="244">
        <v>14.8</v>
      </c>
      <c r="F1904" s="244">
        <v>47</v>
      </c>
      <c r="G1904" s="193">
        <v>1.3</v>
      </c>
      <c r="H1904" s="193">
        <v>277.39999999999998</v>
      </c>
    </row>
    <row r="1905" spans="2:8" x14ac:dyDescent="0.25">
      <c r="B1905" s="271">
        <v>43909.666666666664</v>
      </c>
      <c r="C1905" s="244">
        <v>489.3</v>
      </c>
      <c r="D1905" s="244">
        <v>0</v>
      </c>
      <c r="E1905" s="244">
        <v>12.3</v>
      </c>
      <c r="F1905" s="244">
        <v>61.1</v>
      </c>
      <c r="G1905" s="193">
        <v>1.3</v>
      </c>
      <c r="H1905" s="193">
        <v>250.5</v>
      </c>
    </row>
    <row r="1906" spans="2:8" x14ac:dyDescent="0.25">
      <c r="B1906" s="271">
        <v>43909.708333333336</v>
      </c>
      <c r="C1906" s="244">
        <v>489.7</v>
      </c>
      <c r="D1906" s="244">
        <v>0</v>
      </c>
      <c r="E1906" s="244">
        <v>10</v>
      </c>
      <c r="F1906" s="244">
        <v>75.8</v>
      </c>
      <c r="G1906" s="193">
        <v>1.7</v>
      </c>
      <c r="H1906" s="193">
        <v>269.39999999999998</v>
      </c>
    </row>
    <row r="1907" spans="2:8" x14ac:dyDescent="0.25">
      <c r="B1907" s="271">
        <v>43909.75</v>
      </c>
      <c r="C1907" s="244">
        <v>490</v>
      </c>
      <c r="D1907" s="244">
        <v>0</v>
      </c>
      <c r="E1907" s="244">
        <v>9.5</v>
      </c>
      <c r="F1907" s="244">
        <v>79.400000000000006</v>
      </c>
      <c r="G1907" s="193">
        <v>1.1000000000000001</v>
      </c>
      <c r="H1907" s="193">
        <v>254.4</v>
      </c>
    </row>
    <row r="1908" spans="2:8" x14ac:dyDescent="0.25">
      <c r="B1908" s="271">
        <v>43909.791666666664</v>
      </c>
      <c r="C1908" s="244">
        <v>490.6</v>
      </c>
      <c r="D1908" s="244">
        <v>1.6</v>
      </c>
      <c r="E1908" s="244">
        <v>9.4</v>
      </c>
      <c r="F1908" s="244">
        <v>81.7</v>
      </c>
      <c r="G1908" s="193">
        <v>0.4</v>
      </c>
      <c r="H1908" s="193">
        <v>79.2</v>
      </c>
    </row>
    <row r="1909" spans="2:8" x14ac:dyDescent="0.25">
      <c r="B1909" s="271">
        <v>43909.833333333336</v>
      </c>
      <c r="C1909" s="244">
        <v>490.9</v>
      </c>
      <c r="D1909" s="244">
        <v>2.6</v>
      </c>
      <c r="E1909" s="244">
        <v>9.1</v>
      </c>
      <c r="F1909" s="244">
        <v>84.6</v>
      </c>
      <c r="G1909" s="193">
        <v>0.3</v>
      </c>
      <c r="H1909" s="193">
        <v>26.9</v>
      </c>
    </row>
    <row r="1910" spans="2:8" x14ac:dyDescent="0.25">
      <c r="B1910" s="271">
        <v>43909.875</v>
      </c>
      <c r="C1910" s="244">
        <v>491.1</v>
      </c>
      <c r="D1910" s="244">
        <v>0</v>
      </c>
      <c r="E1910" s="244">
        <v>9.1</v>
      </c>
      <c r="F1910" s="244">
        <v>82.1</v>
      </c>
      <c r="G1910" s="193">
        <v>0.3</v>
      </c>
      <c r="H1910" s="193">
        <v>213.5</v>
      </c>
    </row>
    <row r="1911" spans="2:8" x14ac:dyDescent="0.25">
      <c r="B1911" s="271">
        <v>43909.916666666664</v>
      </c>
      <c r="C1911" s="244">
        <v>491.3</v>
      </c>
      <c r="D1911" s="244">
        <v>0</v>
      </c>
      <c r="E1911" s="244">
        <v>8.8000000000000007</v>
      </c>
      <c r="F1911" s="244">
        <v>82.1</v>
      </c>
      <c r="G1911" s="193">
        <v>0.3</v>
      </c>
      <c r="H1911" s="193">
        <v>185.2</v>
      </c>
    </row>
    <row r="1912" spans="2:8" x14ac:dyDescent="0.25">
      <c r="B1912" s="271">
        <v>43909.958333333336</v>
      </c>
      <c r="C1912" s="244">
        <v>491.2</v>
      </c>
      <c r="D1912" s="244">
        <v>0</v>
      </c>
      <c r="E1912" s="244">
        <v>8.6999999999999993</v>
      </c>
      <c r="F1912" s="244">
        <v>83.1</v>
      </c>
      <c r="G1912" s="193">
        <v>0.2</v>
      </c>
      <c r="H1912" s="193">
        <v>348.4</v>
      </c>
    </row>
    <row r="1913" spans="2:8" x14ac:dyDescent="0.25">
      <c r="B1913" s="271">
        <v>43910</v>
      </c>
      <c r="C1913" s="244">
        <v>490.9</v>
      </c>
      <c r="D1913" s="244">
        <v>0</v>
      </c>
      <c r="E1913" s="244">
        <v>8.8000000000000007</v>
      </c>
      <c r="F1913" s="244">
        <v>84.2</v>
      </c>
      <c r="G1913" s="193">
        <v>0.2</v>
      </c>
      <c r="H1913" s="193">
        <v>262.89999999999998</v>
      </c>
    </row>
    <row r="1914" spans="2:8" x14ac:dyDescent="0.25">
      <c r="B1914" s="271">
        <v>43910.041666666664</v>
      </c>
      <c r="C1914" s="244">
        <v>490.5</v>
      </c>
      <c r="D1914" s="244">
        <v>0</v>
      </c>
      <c r="E1914" s="244">
        <v>8.6</v>
      </c>
      <c r="F1914" s="244">
        <v>86.9</v>
      </c>
      <c r="G1914" s="193">
        <v>0.3</v>
      </c>
      <c r="H1914" s="193">
        <v>140.6</v>
      </c>
    </row>
    <row r="1915" spans="2:8" x14ac:dyDescent="0.25">
      <c r="B1915" s="271">
        <v>43910.083333333336</v>
      </c>
      <c r="C1915" s="244">
        <v>490.1</v>
      </c>
      <c r="D1915" s="244">
        <v>0</v>
      </c>
      <c r="E1915" s="244">
        <v>8.5</v>
      </c>
      <c r="F1915" s="244">
        <v>88.5</v>
      </c>
      <c r="G1915" s="193">
        <v>0.4</v>
      </c>
      <c r="H1915" s="193">
        <v>135.30000000000001</v>
      </c>
    </row>
    <row r="1916" spans="2:8" x14ac:dyDescent="0.25">
      <c r="B1916" s="271">
        <v>43910.125</v>
      </c>
      <c r="C1916" s="244">
        <v>489.8</v>
      </c>
      <c r="D1916" s="244">
        <v>0</v>
      </c>
      <c r="E1916" s="244">
        <v>8.1999999999999993</v>
      </c>
      <c r="F1916" s="244">
        <v>90</v>
      </c>
      <c r="G1916" s="193">
        <v>0.4</v>
      </c>
      <c r="H1916" s="193">
        <v>135.9</v>
      </c>
    </row>
    <row r="1917" spans="2:8" x14ac:dyDescent="0.25">
      <c r="B1917" s="271">
        <v>43910.166666666664</v>
      </c>
      <c r="C1917" s="244">
        <v>489.9</v>
      </c>
      <c r="D1917" s="244">
        <v>0</v>
      </c>
      <c r="E1917" s="244">
        <v>8.1</v>
      </c>
      <c r="F1917" s="244">
        <v>88.5</v>
      </c>
      <c r="G1917" s="193">
        <v>0.2</v>
      </c>
      <c r="H1917" s="193">
        <v>146.6</v>
      </c>
    </row>
    <row r="1918" spans="2:8" x14ac:dyDescent="0.25">
      <c r="B1918" s="271">
        <v>43910.208333333336</v>
      </c>
      <c r="C1918" s="244">
        <v>490</v>
      </c>
      <c r="D1918" s="244">
        <v>0</v>
      </c>
      <c r="E1918" s="244">
        <v>8.1</v>
      </c>
      <c r="F1918" s="244">
        <v>89.5</v>
      </c>
      <c r="G1918" s="193">
        <v>0.5</v>
      </c>
      <c r="H1918" s="193">
        <v>128.4</v>
      </c>
    </row>
    <row r="1919" spans="2:8" x14ac:dyDescent="0.25">
      <c r="B1919" s="271">
        <v>43910.25</v>
      </c>
      <c r="C1919" s="244">
        <v>490.3</v>
      </c>
      <c r="D1919" s="244">
        <v>0</v>
      </c>
      <c r="E1919" s="244">
        <v>8</v>
      </c>
      <c r="F1919" s="244">
        <v>90.7</v>
      </c>
      <c r="G1919" s="193">
        <v>0.5</v>
      </c>
      <c r="H1919" s="193">
        <v>148.19999999999999</v>
      </c>
    </row>
    <row r="1920" spans="2:8" x14ac:dyDescent="0.25">
      <c r="B1920" s="271">
        <v>43910.291666666664</v>
      </c>
      <c r="C1920" s="244">
        <v>490.7</v>
      </c>
      <c r="D1920" s="244">
        <v>0</v>
      </c>
      <c r="E1920" s="244">
        <v>8.5</v>
      </c>
      <c r="F1920" s="244">
        <v>86.8</v>
      </c>
      <c r="G1920" s="193">
        <v>0.4</v>
      </c>
      <c r="H1920" s="193">
        <v>129.30000000000001</v>
      </c>
    </row>
    <row r="1921" spans="2:8" x14ac:dyDescent="0.25">
      <c r="B1921" s="271">
        <v>43910.333333333336</v>
      </c>
      <c r="C1921" s="244">
        <v>491.1</v>
      </c>
      <c r="D1921" s="244">
        <v>0</v>
      </c>
      <c r="E1921" s="244">
        <v>9.4</v>
      </c>
      <c r="F1921" s="244">
        <v>79.8</v>
      </c>
      <c r="G1921" s="193">
        <v>0.7</v>
      </c>
      <c r="H1921" s="193">
        <v>168.9</v>
      </c>
    </row>
    <row r="1922" spans="2:8" x14ac:dyDescent="0.25">
      <c r="B1922" s="271">
        <v>43910.375</v>
      </c>
      <c r="C1922" s="244">
        <v>491.2</v>
      </c>
      <c r="D1922" s="244">
        <v>0</v>
      </c>
      <c r="E1922" s="244">
        <v>10.1</v>
      </c>
      <c r="F1922" s="244">
        <v>76.2</v>
      </c>
      <c r="G1922" s="193">
        <v>0.9</v>
      </c>
      <c r="H1922" s="193">
        <v>159.9</v>
      </c>
    </row>
    <row r="1923" spans="2:8" x14ac:dyDescent="0.25">
      <c r="B1923" s="271">
        <v>43910.416666666664</v>
      </c>
      <c r="C1923" s="244">
        <v>491</v>
      </c>
      <c r="D1923" s="244">
        <v>0</v>
      </c>
      <c r="E1923" s="244">
        <v>11.4</v>
      </c>
      <c r="F1923" s="244">
        <v>67.7</v>
      </c>
      <c r="G1923" s="193">
        <v>0.8</v>
      </c>
      <c r="H1923" s="193">
        <v>199.1</v>
      </c>
    </row>
    <row r="1924" spans="2:8" x14ac:dyDescent="0.25">
      <c r="B1924" s="271">
        <v>43910.458333333336</v>
      </c>
      <c r="C1924" s="244">
        <v>490.8</v>
      </c>
      <c r="D1924" s="244">
        <v>0.4</v>
      </c>
      <c r="E1924" s="244">
        <v>10.5</v>
      </c>
      <c r="F1924" s="244">
        <v>75.2</v>
      </c>
      <c r="G1924" s="193">
        <v>2.2000000000000002</v>
      </c>
      <c r="H1924" s="193">
        <v>49.8</v>
      </c>
    </row>
    <row r="1925" spans="2:8" x14ac:dyDescent="0.25">
      <c r="B1925" s="271">
        <v>43910.5</v>
      </c>
      <c r="C1925" s="244">
        <v>490.1</v>
      </c>
      <c r="D1925" s="244">
        <v>0</v>
      </c>
      <c r="E1925" s="244">
        <v>11.6</v>
      </c>
      <c r="F1925" s="244">
        <v>62.2</v>
      </c>
      <c r="G1925" s="193">
        <v>2.2000000000000002</v>
      </c>
      <c r="H1925" s="193">
        <v>42.9</v>
      </c>
    </row>
    <row r="1926" spans="2:8" x14ac:dyDescent="0.25">
      <c r="B1926" s="271">
        <v>43910.541666666664</v>
      </c>
      <c r="C1926" s="244">
        <v>489.5</v>
      </c>
      <c r="D1926" s="244">
        <v>0</v>
      </c>
      <c r="E1926" s="244">
        <v>12.8</v>
      </c>
      <c r="F1926" s="244">
        <v>57.4</v>
      </c>
      <c r="G1926" s="193">
        <v>2.2999999999999998</v>
      </c>
      <c r="H1926" s="193">
        <v>279.8</v>
      </c>
    </row>
    <row r="1927" spans="2:8" x14ac:dyDescent="0.25">
      <c r="B1927" s="271">
        <v>43910.583333333336</v>
      </c>
      <c r="C1927" s="244">
        <v>489.2</v>
      </c>
      <c r="D1927" s="244">
        <v>1</v>
      </c>
      <c r="E1927" s="244">
        <v>11.3</v>
      </c>
      <c r="F1927" s="244">
        <v>67.7</v>
      </c>
      <c r="G1927" s="193">
        <v>2.4</v>
      </c>
      <c r="H1927" s="193">
        <v>3</v>
      </c>
    </row>
    <row r="1928" spans="2:8" x14ac:dyDescent="0.25">
      <c r="B1928" s="271">
        <v>43910.625</v>
      </c>
      <c r="C1928" s="244">
        <v>489.6</v>
      </c>
      <c r="D1928" s="244">
        <v>6</v>
      </c>
      <c r="E1928" s="244">
        <v>8.6</v>
      </c>
      <c r="F1928" s="244">
        <v>84.5</v>
      </c>
      <c r="G1928" s="193">
        <v>0.8</v>
      </c>
      <c r="H1928" s="193">
        <v>220.2</v>
      </c>
    </row>
    <row r="1929" spans="2:8" x14ac:dyDescent="0.25">
      <c r="B1929" s="271">
        <v>43910.666666666664</v>
      </c>
      <c r="C1929" s="244">
        <v>489.5</v>
      </c>
      <c r="D1929" s="244">
        <v>10.4</v>
      </c>
      <c r="E1929" s="244">
        <v>7.3</v>
      </c>
      <c r="F1929" s="244">
        <v>91.4</v>
      </c>
      <c r="G1929" s="193">
        <v>0.2</v>
      </c>
      <c r="H1929" s="193">
        <v>354.2</v>
      </c>
    </row>
    <row r="1930" spans="2:8" x14ac:dyDescent="0.25">
      <c r="B1930" s="271">
        <v>43910.708333333336</v>
      </c>
      <c r="C1930" s="244">
        <v>489.5</v>
      </c>
      <c r="D1930" s="244">
        <v>1.8</v>
      </c>
      <c r="E1930" s="244">
        <v>6.8</v>
      </c>
      <c r="F1930" s="244">
        <v>90.1</v>
      </c>
      <c r="G1930" s="193">
        <v>0.9</v>
      </c>
      <c r="H1930" s="193">
        <v>292.8</v>
      </c>
    </row>
    <row r="1931" spans="2:8" x14ac:dyDescent="0.25">
      <c r="B1931" s="271">
        <v>43910.75</v>
      </c>
      <c r="C1931" s="244">
        <v>489.5</v>
      </c>
      <c r="D1931" s="244">
        <v>0.4</v>
      </c>
      <c r="E1931" s="244">
        <v>6.9</v>
      </c>
      <c r="F1931" s="244">
        <v>87.4</v>
      </c>
      <c r="G1931" s="193">
        <v>0.4</v>
      </c>
      <c r="H1931" s="193">
        <v>293.7</v>
      </c>
    </row>
    <row r="1932" spans="2:8" x14ac:dyDescent="0.25">
      <c r="B1932" s="271">
        <v>43910.791666666664</v>
      </c>
      <c r="C1932" s="244">
        <v>489.8</v>
      </c>
      <c r="D1932" s="244">
        <v>0</v>
      </c>
      <c r="E1932" s="244">
        <v>7.2</v>
      </c>
      <c r="F1932" s="244">
        <v>89.5</v>
      </c>
      <c r="G1932" s="193">
        <v>0.9</v>
      </c>
      <c r="H1932" s="193">
        <v>256.89999999999998</v>
      </c>
    </row>
    <row r="1933" spans="2:8" x14ac:dyDescent="0.25">
      <c r="B1933" s="271">
        <v>43910.833333333336</v>
      </c>
      <c r="C1933" s="244">
        <v>489.9</v>
      </c>
      <c r="D1933" s="244">
        <v>0</v>
      </c>
      <c r="E1933" s="244">
        <v>7.3</v>
      </c>
      <c r="F1933" s="244">
        <v>87.8</v>
      </c>
      <c r="G1933" s="193">
        <v>0.5</v>
      </c>
      <c r="H1933" s="193">
        <v>342.4</v>
      </c>
    </row>
    <row r="1934" spans="2:8" x14ac:dyDescent="0.25">
      <c r="B1934" s="271">
        <v>43910.875</v>
      </c>
      <c r="C1934" s="244">
        <v>490.1</v>
      </c>
      <c r="D1934" s="244">
        <v>0</v>
      </c>
      <c r="E1934" s="244">
        <v>7.2</v>
      </c>
      <c r="F1934" s="244">
        <v>91.3</v>
      </c>
      <c r="G1934" s="193">
        <v>0.5</v>
      </c>
      <c r="H1934" s="193">
        <v>277.2</v>
      </c>
    </row>
    <row r="1935" spans="2:8" x14ac:dyDescent="0.25">
      <c r="B1935" s="271">
        <v>43910.916666666664</v>
      </c>
      <c r="C1935" s="244">
        <v>490.3</v>
      </c>
      <c r="D1935" s="244">
        <v>0</v>
      </c>
      <c r="E1935" s="244">
        <v>7.3</v>
      </c>
      <c r="F1935" s="244">
        <v>92.7</v>
      </c>
      <c r="G1935" s="193">
        <v>0.4</v>
      </c>
      <c r="H1935" s="193">
        <v>273.3</v>
      </c>
    </row>
    <row r="1936" spans="2:8" x14ac:dyDescent="0.25">
      <c r="B1936" s="271">
        <v>43910.958333333336</v>
      </c>
      <c r="C1936" s="244">
        <v>490.1</v>
      </c>
      <c r="D1936" s="244">
        <v>0.2</v>
      </c>
      <c r="E1936" s="244">
        <v>7.3</v>
      </c>
      <c r="F1936" s="244">
        <v>92.8</v>
      </c>
      <c r="G1936" s="193">
        <v>0.3</v>
      </c>
      <c r="H1936" s="193">
        <v>275.8</v>
      </c>
    </row>
    <row r="1937" spans="2:8" x14ac:dyDescent="0.25">
      <c r="B1937" s="271">
        <v>43911</v>
      </c>
      <c r="C1937" s="244">
        <v>489.8</v>
      </c>
      <c r="D1937" s="244">
        <v>0</v>
      </c>
      <c r="E1937" s="244">
        <v>7.1</v>
      </c>
      <c r="F1937" s="244">
        <v>94</v>
      </c>
      <c r="G1937" s="193">
        <v>0.3</v>
      </c>
      <c r="H1937" s="193">
        <v>269.5</v>
      </c>
    </row>
    <row r="1938" spans="2:8" x14ac:dyDescent="0.25">
      <c r="B1938" s="271">
        <v>43911.041666666664</v>
      </c>
      <c r="C1938" s="244">
        <v>489.5</v>
      </c>
      <c r="D1938" s="244">
        <v>0</v>
      </c>
      <c r="E1938" s="244">
        <v>7.1</v>
      </c>
      <c r="F1938" s="244">
        <v>93.3</v>
      </c>
      <c r="G1938" s="193">
        <v>0.2</v>
      </c>
      <c r="H1938" s="193">
        <v>272.39999999999998</v>
      </c>
    </row>
    <row r="1939" spans="2:8" x14ac:dyDescent="0.25">
      <c r="B1939" s="271">
        <v>43911.083333333336</v>
      </c>
      <c r="C1939" s="244">
        <v>489.1</v>
      </c>
      <c r="D1939" s="244">
        <v>0</v>
      </c>
      <c r="E1939" s="244">
        <v>6.8</v>
      </c>
      <c r="F1939" s="244">
        <v>95.3</v>
      </c>
      <c r="G1939" s="193">
        <v>0.3</v>
      </c>
      <c r="H1939" s="193">
        <v>273.2</v>
      </c>
    </row>
    <row r="1940" spans="2:8" x14ac:dyDescent="0.25">
      <c r="B1940" s="271">
        <v>43911.125</v>
      </c>
      <c r="C1940" s="244">
        <v>488.8</v>
      </c>
      <c r="D1940" s="244">
        <v>0</v>
      </c>
      <c r="E1940" s="244">
        <v>6.3</v>
      </c>
      <c r="F1940" s="244">
        <v>95.5</v>
      </c>
      <c r="G1940" s="193">
        <v>0.7</v>
      </c>
      <c r="H1940" s="193">
        <v>269.89999999999998</v>
      </c>
    </row>
    <row r="1941" spans="2:8" x14ac:dyDescent="0.25">
      <c r="B1941" s="271">
        <v>43911.166666666664</v>
      </c>
      <c r="C1941" s="244">
        <v>488.9</v>
      </c>
      <c r="D1941" s="244">
        <v>0</v>
      </c>
      <c r="E1941" s="244">
        <v>6.3</v>
      </c>
      <c r="F1941" s="244">
        <v>94</v>
      </c>
      <c r="G1941" s="193">
        <v>0.9</v>
      </c>
      <c r="H1941" s="193">
        <v>268.39999999999998</v>
      </c>
    </row>
    <row r="1942" spans="2:8" x14ac:dyDescent="0.25">
      <c r="B1942" s="271">
        <v>43911.208333333336</v>
      </c>
      <c r="C1942" s="244">
        <v>489.2</v>
      </c>
      <c r="D1942" s="244">
        <v>0</v>
      </c>
      <c r="E1942" s="244">
        <v>6</v>
      </c>
      <c r="F1942" s="244">
        <v>92.5</v>
      </c>
      <c r="G1942" s="193">
        <v>1.2</v>
      </c>
      <c r="H1942" s="193">
        <v>273.2</v>
      </c>
    </row>
    <row r="1943" spans="2:8" x14ac:dyDescent="0.25">
      <c r="B1943" s="271">
        <v>43911.25</v>
      </c>
      <c r="C1943" s="244">
        <v>489.6</v>
      </c>
      <c r="D1943" s="244">
        <v>0</v>
      </c>
      <c r="E1943" s="244">
        <v>6.3</v>
      </c>
      <c r="F1943" s="244">
        <v>90.1</v>
      </c>
      <c r="G1943" s="193">
        <v>0.9</v>
      </c>
      <c r="H1943" s="193">
        <v>258.7</v>
      </c>
    </row>
    <row r="1944" spans="2:8" x14ac:dyDescent="0.25">
      <c r="B1944" s="271">
        <v>43911.291666666664</v>
      </c>
      <c r="C1944" s="244">
        <v>489.9</v>
      </c>
      <c r="D1944" s="244">
        <v>0</v>
      </c>
      <c r="E1944" s="244">
        <v>7.2</v>
      </c>
      <c r="F1944" s="244">
        <v>83.5</v>
      </c>
      <c r="G1944" s="193">
        <v>0.6</v>
      </c>
      <c r="H1944" s="193">
        <v>267.10000000000002</v>
      </c>
    </row>
    <row r="1945" spans="2:8" x14ac:dyDescent="0.25">
      <c r="B1945" s="271">
        <v>43911.333333333336</v>
      </c>
      <c r="C1945" s="244">
        <v>490.3</v>
      </c>
      <c r="D1945" s="244">
        <v>0</v>
      </c>
      <c r="E1945" s="244">
        <v>8.5</v>
      </c>
      <c r="F1945" s="244">
        <v>78.599999999999994</v>
      </c>
      <c r="G1945" s="193">
        <v>0.6</v>
      </c>
      <c r="H1945" s="193">
        <v>255.3</v>
      </c>
    </row>
    <row r="1946" spans="2:8" x14ac:dyDescent="0.25">
      <c r="B1946" s="271">
        <v>43911.375</v>
      </c>
      <c r="C1946" s="244">
        <v>490.2</v>
      </c>
      <c r="D1946" s="244">
        <v>0</v>
      </c>
      <c r="E1946" s="244">
        <v>10.8</v>
      </c>
      <c r="F1946" s="244">
        <v>66.8</v>
      </c>
      <c r="G1946" s="193">
        <v>0.5</v>
      </c>
      <c r="H1946" s="193">
        <v>218.5</v>
      </c>
    </row>
    <row r="1947" spans="2:8" x14ac:dyDescent="0.25">
      <c r="B1947" s="271">
        <v>43911.416666666664</v>
      </c>
      <c r="C1947" s="244">
        <v>489.9</v>
      </c>
      <c r="D1947" s="244">
        <v>0</v>
      </c>
      <c r="E1947" s="244">
        <v>11.3</v>
      </c>
      <c r="F1947" s="244">
        <v>61.6</v>
      </c>
      <c r="G1947" s="193">
        <v>0.6</v>
      </c>
      <c r="H1947" s="193">
        <v>21.6</v>
      </c>
    </row>
    <row r="1948" spans="2:8" x14ac:dyDescent="0.25">
      <c r="B1948" s="271">
        <v>43911.458333333336</v>
      </c>
      <c r="C1948" s="244">
        <v>489.5</v>
      </c>
      <c r="D1948" s="244">
        <v>0</v>
      </c>
      <c r="E1948" s="244">
        <v>12.2</v>
      </c>
      <c r="F1948" s="244">
        <v>56.7</v>
      </c>
      <c r="G1948" s="193">
        <v>0.5</v>
      </c>
      <c r="H1948" s="193">
        <v>357.4</v>
      </c>
    </row>
    <row r="1949" spans="2:8" x14ac:dyDescent="0.25">
      <c r="B1949" s="271">
        <v>43911.5</v>
      </c>
      <c r="C1949" s="244">
        <v>488.9</v>
      </c>
      <c r="D1949" s="244">
        <v>0</v>
      </c>
      <c r="E1949" s="244">
        <v>13</v>
      </c>
      <c r="F1949" s="244">
        <v>53.6</v>
      </c>
      <c r="G1949" s="193">
        <v>0.9</v>
      </c>
      <c r="H1949" s="193">
        <v>5.8</v>
      </c>
    </row>
    <row r="1950" spans="2:8" x14ac:dyDescent="0.25">
      <c r="B1950" s="271">
        <v>43911.541666666664</v>
      </c>
      <c r="C1950" s="244">
        <v>488.2</v>
      </c>
      <c r="D1950" s="244">
        <v>0.2</v>
      </c>
      <c r="E1950" s="244">
        <v>13.6</v>
      </c>
      <c r="F1950" s="244">
        <v>54.7</v>
      </c>
      <c r="G1950" s="193">
        <v>0.9</v>
      </c>
      <c r="H1950" s="193">
        <v>41.8</v>
      </c>
    </row>
    <row r="1951" spans="2:8" x14ac:dyDescent="0.25">
      <c r="B1951" s="271">
        <v>43911.583333333336</v>
      </c>
      <c r="C1951" s="244" t="s">
        <v>254</v>
      </c>
      <c r="D1951" s="244" t="s">
        <v>254</v>
      </c>
      <c r="E1951" s="244" t="s">
        <v>254</v>
      </c>
      <c r="F1951" s="244" t="s">
        <v>254</v>
      </c>
      <c r="G1951" s="193" t="s">
        <v>254</v>
      </c>
      <c r="H1951" s="193" t="s">
        <v>254</v>
      </c>
    </row>
    <row r="1952" spans="2:8" x14ac:dyDescent="0.25">
      <c r="B1952" s="271">
        <v>43911.625</v>
      </c>
      <c r="C1952" s="244" t="s">
        <v>249</v>
      </c>
      <c r="D1952" s="244" t="s">
        <v>249</v>
      </c>
      <c r="E1952" s="244" t="s">
        <v>249</v>
      </c>
      <c r="F1952" s="244" t="s">
        <v>249</v>
      </c>
      <c r="G1952" s="193" t="s">
        <v>249</v>
      </c>
      <c r="H1952" s="193" t="s">
        <v>249</v>
      </c>
    </row>
    <row r="1953" spans="2:8" x14ac:dyDescent="0.25">
      <c r="B1953" s="271">
        <v>43911.666666666664</v>
      </c>
      <c r="C1953" s="244" t="s">
        <v>249</v>
      </c>
      <c r="D1953" s="244" t="s">
        <v>249</v>
      </c>
      <c r="E1953" s="244" t="s">
        <v>249</v>
      </c>
      <c r="F1953" s="244" t="s">
        <v>249</v>
      </c>
      <c r="G1953" s="193" t="s">
        <v>249</v>
      </c>
      <c r="H1953" s="193" t="s">
        <v>249</v>
      </c>
    </row>
    <row r="1954" spans="2:8" x14ac:dyDescent="0.25">
      <c r="B1954" s="271">
        <v>43911.708333333336</v>
      </c>
      <c r="C1954" s="244" t="s">
        <v>249</v>
      </c>
      <c r="D1954" s="244" t="s">
        <v>249</v>
      </c>
      <c r="E1954" s="244" t="s">
        <v>249</v>
      </c>
      <c r="F1954" s="244" t="s">
        <v>249</v>
      </c>
      <c r="G1954" s="193" t="s">
        <v>249</v>
      </c>
      <c r="H1954" s="193" t="s">
        <v>249</v>
      </c>
    </row>
    <row r="1955" spans="2:8" x14ac:dyDescent="0.25">
      <c r="B1955" s="271">
        <v>43911.75</v>
      </c>
      <c r="C1955" s="244" t="s">
        <v>249</v>
      </c>
      <c r="D1955" s="244" t="s">
        <v>249</v>
      </c>
      <c r="E1955" s="244" t="s">
        <v>249</v>
      </c>
      <c r="F1955" s="244" t="s">
        <v>249</v>
      </c>
      <c r="G1955" s="193" t="s">
        <v>249</v>
      </c>
      <c r="H1955" s="193" t="s">
        <v>249</v>
      </c>
    </row>
    <row r="1956" spans="2:8" x14ac:dyDescent="0.25">
      <c r="B1956" s="271">
        <v>43911.791666666664</v>
      </c>
      <c r="C1956" s="244" t="s">
        <v>254</v>
      </c>
      <c r="D1956" s="244" t="s">
        <v>254</v>
      </c>
      <c r="E1956" s="244" t="s">
        <v>254</v>
      </c>
      <c r="F1956" s="244" t="s">
        <v>254</v>
      </c>
      <c r="G1956" s="193" t="s">
        <v>254</v>
      </c>
      <c r="H1956" s="193" t="s">
        <v>254</v>
      </c>
    </row>
    <row r="1957" spans="2:8" x14ac:dyDescent="0.25">
      <c r="B1957" s="271">
        <v>43911.833333333336</v>
      </c>
      <c r="C1957" s="244">
        <v>490.2</v>
      </c>
      <c r="D1957" s="244">
        <v>2.8</v>
      </c>
      <c r="E1957" s="244">
        <v>6.8</v>
      </c>
      <c r="F1957" s="244">
        <v>94.3</v>
      </c>
      <c r="G1957" s="193">
        <v>0.2</v>
      </c>
      <c r="H1957" s="193">
        <v>114.8</v>
      </c>
    </row>
    <row r="1958" spans="2:8" x14ac:dyDescent="0.25">
      <c r="B1958" s="271">
        <v>43911.875</v>
      </c>
      <c r="C1958" s="244">
        <v>490.4</v>
      </c>
      <c r="D1958" s="244">
        <v>0.4</v>
      </c>
      <c r="E1958" s="244">
        <v>6.5</v>
      </c>
      <c r="F1958" s="244">
        <v>96.1</v>
      </c>
      <c r="G1958" s="193">
        <v>0.9</v>
      </c>
      <c r="H1958" s="193">
        <v>273.8</v>
      </c>
    </row>
    <row r="1959" spans="2:8" x14ac:dyDescent="0.25">
      <c r="B1959" s="271">
        <v>43911.916666666664</v>
      </c>
      <c r="C1959" s="244">
        <v>490.6</v>
      </c>
      <c r="D1959" s="244">
        <v>1</v>
      </c>
      <c r="E1959" s="244">
        <v>6.4</v>
      </c>
      <c r="F1959" s="244">
        <v>97.1</v>
      </c>
      <c r="G1959" s="193">
        <v>0.5</v>
      </c>
      <c r="H1959" s="193">
        <v>264.5</v>
      </c>
    </row>
    <row r="1960" spans="2:8" x14ac:dyDescent="0.25">
      <c r="B1960" s="271">
        <v>43911.958333333336</v>
      </c>
      <c r="C1960" s="244">
        <v>490.5</v>
      </c>
      <c r="D1960" s="244">
        <v>0.2</v>
      </c>
      <c r="E1960" s="244">
        <v>6.4</v>
      </c>
      <c r="F1960" s="244">
        <v>97.8</v>
      </c>
      <c r="G1960" s="193">
        <v>0.2</v>
      </c>
      <c r="H1960" s="193">
        <v>273.3</v>
      </c>
    </row>
    <row r="1961" spans="2:8" x14ac:dyDescent="0.25">
      <c r="B1961" s="271">
        <v>43912</v>
      </c>
      <c r="C1961" s="244">
        <v>490.2</v>
      </c>
      <c r="D1961" s="244">
        <v>0.6</v>
      </c>
      <c r="E1961" s="244">
        <v>6.4</v>
      </c>
      <c r="F1961" s="244">
        <v>97.9</v>
      </c>
      <c r="G1961" s="193">
        <v>0.2</v>
      </c>
      <c r="H1961" s="193">
        <v>275.7</v>
      </c>
    </row>
    <row r="1962" spans="2:8" x14ac:dyDescent="0.25">
      <c r="B1962" s="271">
        <v>43912.041666666664</v>
      </c>
      <c r="C1962" s="244">
        <v>489.8</v>
      </c>
      <c r="D1962" s="244">
        <v>0.2</v>
      </c>
      <c r="E1962" s="244">
        <v>6.3</v>
      </c>
      <c r="F1962" s="244">
        <v>97.5</v>
      </c>
      <c r="G1962" s="193">
        <v>0.3</v>
      </c>
      <c r="H1962" s="193">
        <v>270.8</v>
      </c>
    </row>
    <row r="1963" spans="2:8" x14ac:dyDescent="0.25">
      <c r="B1963" s="271">
        <v>43912.083333333336</v>
      </c>
      <c r="C1963" s="244">
        <v>489.5</v>
      </c>
      <c r="D1963" s="244">
        <v>0.4</v>
      </c>
      <c r="E1963" s="244">
        <v>6.4</v>
      </c>
      <c r="F1963" s="244">
        <v>96.4</v>
      </c>
      <c r="G1963" s="193">
        <v>0.1</v>
      </c>
      <c r="H1963" s="193">
        <v>273.10000000000002</v>
      </c>
    </row>
    <row r="1964" spans="2:8" x14ac:dyDescent="0.25">
      <c r="B1964" s="271">
        <v>43912.125</v>
      </c>
      <c r="C1964" s="244">
        <v>489.2</v>
      </c>
      <c r="D1964" s="244">
        <v>0</v>
      </c>
      <c r="E1964" s="244">
        <v>6.5</v>
      </c>
      <c r="F1964" s="244">
        <v>95.7</v>
      </c>
      <c r="G1964" s="193">
        <v>0.1</v>
      </c>
      <c r="H1964" s="193">
        <v>275.89999999999998</v>
      </c>
    </row>
    <row r="1965" spans="2:8" x14ac:dyDescent="0.25">
      <c r="B1965" s="271">
        <v>43912.166666666664</v>
      </c>
      <c r="C1965" s="244">
        <v>489.2</v>
      </c>
      <c r="D1965" s="244">
        <v>0.2</v>
      </c>
      <c r="E1965" s="244">
        <v>6.4</v>
      </c>
      <c r="F1965" s="244">
        <v>96.9</v>
      </c>
      <c r="G1965" s="193">
        <v>0.3</v>
      </c>
      <c r="H1965" s="193">
        <v>286.10000000000002</v>
      </c>
    </row>
    <row r="1966" spans="2:8" x14ac:dyDescent="0.25">
      <c r="B1966" s="271">
        <v>43912.208333333336</v>
      </c>
      <c r="C1966" s="244">
        <v>489.5</v>
      </c>
      <c r="D1966" s="244">
        <v>0</v>
      </c>
      <c r="E1966" s="244">
        <v>6.6</v>
      </c>
      <c r="F1966" s="244">
        <v>96.2</v>
      </c>
      <c r="G1966" s="193">
        <v>0.2</v>
      </c>
      <c r="H1966" s="193">
        <v>140.19999999999999</v>
      </c>
    </row>
    <row r="1967" spans="2:8" x14ac:dyDescent="0.25">
      <c r="B1967" s="271">
        <v>43912.25</v>
      </c>
      <c r="C1967" s="244">
        <v>489.7</v>
      </c>
      <c r="D1967" s="244">
        <v>0</v>
      </c>
      <c r="E1967" s="244">
        <v>6.6</v>
      </c>
      <c r="F1967" s="244">
        <v>96.1</v>
      </c>
      <c r="G1967" s="193">
        <v>0.5</v>
      </c>
      <c r="H1967" s="193">
        <v>126.9</v>
      </c>
    </row>
    <row r="1968" spans="2:8" x14ac:dyDescent="0.25">
      <c r="B1968" s="271">
        <v>43912.291666666664</v>
      </c>
      <c r="C1968" s="244">
        <v>490.2</v>
      </c>
      <c r="D1968" s="244">
        <v>0</v>
      </c>
      <c r="E1968" s="244">
        <v>7.3</v>
      </c>
      <c r="F1968" s="244">
        <v>91.2</v>
      </c>
      <c r="G1968" s="193">
        <v>0.8</v>
      </c>
      <c r="H1968" s="193">
        <v>138.9</v>
      </c>
    </row>
    <row r="1969" spans="2:8" x14ac:dyDescent="0.25">
      <c r="B1969" s="271">
        <v>43912.333333333336</v>
      </c>
      <c r="C1969" s="244">
        <v>490.6</v>
      </c>
      <c r="D1969" s="244">
        <v>0</v>
      </c>
      <c r="E1969" s="244">
        <v>8.5</v>
      </c>
      <c r="F1969" s="244">
        <v>81.8</v>
      </c>
      <c r="G1969" s="193">
        <v>0.8</v>
      </c>
      <c r="H1969" s="193">
        <v>153.19999999999999</v>
      </c>
    </row>
    <row r="1970" spans="2:8" x14ac:dyDescent="0.25">
      <c r="B1970" s="271">
        <v>43912.375</v>
      </c>
      <c r="C1970" s="244">
        <v>490.6</v>
      </c>
      <c r="D1970" s="244">
        <v>0</v>
      </c>
      <c r="E1970" s="244">
        <v>10.1</v>
      </c>
      <c r="F1970" s="244">
        <v>72.3</v>
      </c>
      <c r="G1970" s="193">
        <v>0.5</v>
      </c>
      <c r="H1970" s="193">
        <v>223.8</v>
      </c>
    </row>
    <row r="1971" spans="2:8" x14ac:dyDescent="0.25">
      <c r="B1971" s="271">
        <v>43912.416666666664</v>
      </c>
      <c r="C1971" s="244">
        <v>490.4</v>
      </c>
      <c r="D1971" s="244">
        <v>0</v>
      </c>
      <c r="E1971" s="244">
        <v>11.5</v>
      </c>
      <c r="F1971" s="244">
        <v>63.8</v>
      </c>
      <c r="G1971" s="193">
        <v>0.9</v>
      </c>
      <c r="H1971" s="193">
        <v>191.8</v>
      </c>
    </row>
    <row r="1972" spans="2:8" x14ac:dyDescent="0.25">
      <c r="B1972" s="271">
        <v>43912.458333333336</v>
      </c>
      <c r="C1972" s="244">
        <v>489.9</v>
      </c>
      <c r="D1972" s="244">
        <v>0</v>
      </c>
      <c r="E1972" s="244">
        <v>12.5</v>
      </c>
      <c r="F1972" s="244">
        <v>57.3</v>
      </c>
      <c r="G1972" s="193">
        <v>1</v>
      </c>
      <c r="H1972" s="193">
        <v>199.7</v>
      </c>
    </row>
    <row r="1973" spans="2:8" x14ac:dyDescent="0.25">
      <c r="B1973" s="271">
        <v>43912.5</v>
      </c>
      <c r="C1973" s="244">
        <v>489.4</v>
      </c>
      <c r="D1973" s="244">
        <v>0</v>
      </c>
      <c r="E1973" s="244">
        <v>12.6</v>
      </c>
      <c r="F1973" s="244">
        <v>64.8</v>
      </c>
      <c r="G1973" s="193">
        <v>1.4</v>
      </c>
      <c r="H1973" s="193">
        <v>339.8</v>
      </c>
    </row>
    <row r="1974" spans="2:8" x14ac:dyDescent="0.25">
      <c r="B1974" s="271">
        <v>43912.541666666664</v>
      </c>
      <c r="C1974" s="244">
        <v>488.8</v>
      </c>
      <c r="D1974" s="244">
        <v>4.5</v>
      </c>
      <c r="E1974" s="244">
        <v>12.4</v>
      </c>
      <c r="F1974" s="244">
        <v>66.5</v>
      </c>
      <c r="G1974" s="193">
        <v>1.2</v>
      </c>
      <c r="H1974" s="193">
        <v>57.9</v>
      </c>
    </row>
    <row r="1975" spans="2:8" x14ac:dyDescent="0.25">
      <c r="B1975" s="271">
        <v>43912.583333333336</v>
      </c>
      <c r="C1975" s="244">
        <v>488.6</v>
      </c>
      <c r="D1975" s="244">
        <v>5.5</v>
      </c>
      <c r="E1975" s="244">
        <v>10.8</v>
      </c>
      <c r="F1975" s="244">
        <v>78.099999999999994</v>
      </c>
      <c r="G1975" s="193">
        <v>1.6</v>
      </c>
      <c r="H1975" s="193">
        <v>78.8</v>
      </c>
    </row>
    <row r="1976" spans="2:8" x14ac:dyDescent="0.25">
      <c r="B1976" s="271">
        <v>43912.625</v>
      </c>
      <c r="C1976" s="244">
        <v>488.6</v>
      </c>
      <c r="D1976" s="244">
        <v>0.6</v>
      </c>
      <c r="E1976" s="244">
        <v>10.6</v>
      </c>
      <c r="F1976" s="244">
        <v>78</v>
      </c>
      <c r="G1976" s="193">
        <v>1.4</v>
      </c>
      <c r="H1976" s="193">
        <v>78.7</v>
      </c>
    </row>
    <row r="1977" spans="2:8" x14ac:dyDescent="0.25">
      <c r="B1977" s="271">
        <v>43912.666666666664</v>
      </c>
      <c r="C1977" s="244">
        <v>488.7</v>
      </c>
      <c r="D1977" s="244">
        <v>0</v>
      </c>
      <c r="E1977" s="244">
        <v>10.9</v>
      </c>
      <c r="F1977" s="244">
        <v>75.2</v>
      </c>
      <c r="G1977" s="193">
        <v>1.4</v>
      </c>
      <c r="H1977" s="193">
        <v>24.9</v>
      </c>
    </row>
    <row r="1978" spans="2:8" x14ac:dyDescent="0.25">
      <c r="B1978" s="271">
        <v>43912.708333333336</v>
      </c>
      <c r="C1978" s="244">
        <v>489</v>
      </c>
      <c r="D1978" s="244">
        <v>0.2</v>
      </c>
      <c r="E1978" s="244">
        <v>10.199999999999999</v>
      </c>
      <c r="F1978" s="244">
        <v>78.3</v>
      </c>
      <c r="G1978" s="193">
        <v>1.6</v>
      </c>
      <c r="H1978" s="193">
        <v>69.400000000000006</v>
      </c>
    </row>
    <row r="1979" spans="2:8" x14ac:dyDescent="0.25">
      <c r="B1979" s="271">
        <v>43912.75</v>
      </c>
      <c r="C1979" s="244">
        <v>489.5</v>
      </c>
      <c r="D1979" s="244">
        <v>0</v>
      </c>
      <c r="E1979" s="244">
        <v>9.6</v>
      </c>
      <c r="F1979" s="244">
        <v>79.5</v>
      </c>
      <c r="G1979" s="193">
        <v>1.1000000000000001</v>
      </c>
      <c r="H1979" s="193">
        <v>58.6</v>
      </c>
    </row>
    <row r="1980" spans="2:8" x14ac:dyDescent="0.25">
      <c r="B1980" s="271">
        <v>43912.791666666664</v>
      </c>
      <c r="C1980" s="244">
        <v>490</v>
      </c>
      <c r="D1980" s="244">
        <v>0</v>
      </c>
      <c r="E1980" s="244">
        <v>9.6</v>
      </c>
      <c r="F1980" s="244">
        <v>79.7</v>
      </c>
      <c r="G1980" s="193">
        <v>0.6</v>
      </c>
      <c r="H1980" s="193">
        <v>19.2</v>
      </c>
    </row>
    <row r="1981" spans="2:8" x14ac:dyDescent="0.25">
      <c r="B1981" s="271">
        <v>43912.833333333336</v>
      </c>
      <c r="C1981" s="244">
        <v>490.4</v>
      </c>
      <c r="D1981" s="244">
        <v>0</v>
      </c>
      <c r="E1981" s="244">
        <v>9.4</v>
      </c>
      <c r="F1981" s="244">
        <v>78.8</v>
      </c>
      <c r="G1981" s="193">
        <v>0.6</v>
      </c>
      <c r="H1981" s="193">
        <v>62.3</v>
      </c>
    </row>
    <row r="1982" spans="2:8" x14ac:dyDescent="0.25">
      <c r="B1982" s="271">
        <v>43912.875</v>
      </c>
      <c r="C1982" s="244">
        <v>490.9</v>
      </c>
      <c r="D1982" s="244">
        <v>0</v>
      </c>
      <c r="E1982" s="244">
        <v>8.6999999999999993</v>
      </c>
      <c r="F1982" s="244">
        <v>85.8</v>
      </c>
      <c r="G1982" s="193">
        <v>1.4</v>
      </c>
      <c r="H1982" s="193">
        <v>291.7</v>
      </c>
    </row>
    <row r="1983" spans="2:8" x14ac:dyDescent="0.25">
      <c r="B1983" s="271">
        <v>43912.916666666664</v>
      </c>
      <c r="C1983" s="244">
        <v>491.1</v>
      </c>
      <c r="D1983" s="244">
        <v>0</v>
      </c>
      <c r="E1983" s="244">
        <v>8.4</v>
      </c>
      <c r="F1983" s="244">
        <v>89</v>
      </c>
      <c r="G1983" s="193">
        <v>1.1000000000000001</v>
      </c>
      <c r="H1983" s="193">
        <v>291.7</v>
      </c>
    </row>
    <row r="1984" spans="2:8" x14ac:dyDescent="0.25">
      <c r="B1984" s="271">
        <v>43912.958333333336</v>
      </c>
      <c r="C1984" s="244">
        <v>491.1</v>
      </c>
      <c r="D1984" s="244">
        <v>0</v>
      </c>
      <c r="E1984" s="244">
        <v>8.4</v>
      </c>
      <c r="F1984" s="244">
        <v>89.6</v>
      </c>
      <c r="G1984" s="193">
        <v>0.6</v>
      </c>
      <c r="H1984" s="193">
        <v>279.5</v>
      </c>
    </row>
    <row r="1985" spans="2:8" x14ac:dyDescent="0.25">
      <c r="B1985" s="271">
        <v>43913</v>
      </c>
      <c r="C1985" s="244">
        <v>490.9</v>
      </c>
      <c r="D1985" s="244">
        <v>0</v>
      </c>
      <c r="E1985" s="244">
        <v>8.1</v>
      </c>
      <c r="F1985" s="244">
        <v>94.5</v>
      </c>
      <c r="G1985" s="193">
        <v>0.9</v>
      </c>
      <c r="H1985" s="193">
        <v>197.1</v>
      </c>
    </row>
    <row r="1986" spans="2:8" x14ac:dyDescent="0.25">
      <c r="B1986" s="271">
        <v>43913.041666666664</v>
      </c>
      <c r="C1986" s="244">
        <v>490.5</v>
      </c>
      <c r="D1986" s="244">
        <v>0</v>
      </c>
      <c r="E1986" s="244">
        <v>7.9</v>
      </c>
      <c r="F1986" s="244">
        <v>95.5</v>
      </c>
      <c r="G1986" s="193">
        <v>0.5</v>
      </c>
      <c r="H1986" s="193">
        <v>132.69999999999999</v>
      </c>
    </row>
    <row r="1987" spans="2:8" x14ac:dyDescent="0.25">
      <c r="B1987" s="271">
        <v>43913.083333333336</v>
      </c>
      <c r="C1987" s="244">
        <v>490.3</v>
      </c>
      <c r="D1987" s="244">
        <v>0</v>
      </c>
      <c r="E1987" s="244">
        <v>7.9</v>
      </c>
      <c r="F1987" s="244">
        <v>93.4</v>
      </c>
      <c r="G1987" s="193">
        <v>0.2</v>
      </c>
      <c r="H1987" s="193">
        <v>148.19999999999999</v>
      </c>
    </row>
    <row r="1988" spans="2:8" x14ac:dyDescent="0.25">
      <c r="B1988" s="271">
        <v>43913.125</v>
      </c>
      <c r="C1988" s="244">
        <v>490.3</v>
      </c>
      <c r="D1988" s="244">
        <v>0</v>
      </c>
      <c r="E1988" s="244">
        <v>7.9</v>
      </c>
      <c r="F1988" s="244">
        <v>92.1</v>
      </c>
      <c r="G1988" s="193">
        <v>0.1</v>
      </c>
      <c r="H1988" s="193">
        <v>101.3</v>
      </c>
    </row>
    <row r="1989" spans="2:8" x14ac:dyDescent="0.25">
      <c r="B1989" s="271">
        <v>43913.166666666664</v>
      </c>
      <c r="C1989" s="244">
        <v>490.4</v>
      </c>
      <c r="D1989" s="244">
        <v>0</v>
      </c>
      <c r="E1989" s="244">
        <v>7.8</v>
      </c>
      <c r="F1989" s="244">
        <v>91</v>
      </c>
      <c r="G1989" s="193">
        <v>0.6</v>
      </c>
      <c r="H1989" s="193">
        <v>181.5</v>
      </c>
    </row>
    <row r="1990" spans="2:8" x14ac:dyDescent="0.25">
      <c r="B1990" s="271">
        <v>43913.208333333336</v>
      </c>
      <c r="C1990" s="244">
        <v>490.7</v>
      </c>
      <c r="D1990" s="244">
        <v>0.4</v>
      </c>
      <c r="E1990" s="244">
        <v>7.6</v>
      </c>
      <c r="F1990" s="244">
        <v>93.4</v>
      </c>
      <c r="G1990" s="193">
        <v>0.4</v>
      </c>
      <c r="H1990" s="193">
        <v>114.5</v>
      </c>
    </row>
    <row r="1991" spans="2:8" x14ac:dyDescent="0.25">
      <c r="B1991" s="271">
        <v>43913.25</v>
      </c>
      <c r="C1991" s="244">
        <v>491.1</v>
      </c>
      <c r="D1991" s="244">
        <v>0.2</v>
      </c>
      <c r="E1991" s="244">
        <v>7.6</v>
      </c>
      <c r="F1991" s="244">
        <v>94.2</v>
      </c>
      <c r="G1991" s="193">
        <v>0.3</v>
      </c>
      <c r="H1991" s="193">
        <v>79.8</v>
      </c>
    </row>
    <row r="1992" spans="2:8" x14ac:dyDescent="0.25">
      <c r="B1992" s="271">
        <v>43913.291666666664</v>
      </c>
      <c r="C1992" s="244">
        <v>491.6</v>
      </c>
      <c r="D1992" s="244">
        <v>0.2</v>
      </c>
      <c r="E1992" s="244">
        <v>8.6999999999999993</v>
      </c>
      <c r="F1992" s="244">
        <v>81.2</v>
      </c>
      <c r="G1992" s="193">
        <v>0.6</v>
      </c>
      <c r="H1992" s="193">
        <v>358.3</v>
      </c>
    </row>
    <row r="1993" spans="2:8" x14ac:dyDescent="0.25">
      <c r="B1993" s="271">
        <v>43913.333333333336</v>
      </c>
      <c r="C1993" s="244">
        <v>492</v>
      </c>
      <c r="D1993" s="244">
        <v>0</v>
      </c>
      <c r="E1993" s="244">
        <v>9.9</v>
      </c>
      <c r="F1993" s="244">
        <v>72.900000000000006</v>
      </c>
      <c r="G1993" s="193">
        <v>0.9</v>
      </c>
      <c r="H1993" s="193">
        <v>73.900000000000006</v>
      </c>
    </row>
    <row r="1994" spans="2:8" x14ac:dyDescent="0.25">
      <c r="B1994" s="271">
        <v>43913.375</v>
      </c>
      <c r="C1994" s="244">
        <v>492.3</v>
      </c>
      <c r="D1994" s="244">
        <v>0</v>
      </c>
      <c r="E1994" s="244">
        <v>10</v>
      </c>
      <c r="F1994" s="244">
        <v>71.599999999999994</v>
      </c>
      <c r="G1994" s="193">
        <v>1.8</v>
      </c>
      <c r="H1994" s="193">
        <v>67.3</v>
      </c>
    </row>
    <row r="1995" spans="2:8" x14ac:dyDescent="0.25">
      <c r="B1995" s="271">
        <v>43913.416666666664</v>
      </c>
      <c r="C1995" s="244">
        <v>492.3</v>
      </c>
      <c r="D1995" s="244">
        <v>0</v>
      </c>
      <c r="E1995" s="244">
        <v>10.9</v>
      </c>
      <c r="F1995" s="244">
        <v>70.599999999999994</v>
      </c>
      <c r="G1995" s="193">
        <v>1.5</v>
      </c>
      <c r="H1995" s="193">
        <v>63.7</v>
      </c>
    </row>
    <row r="1996" spans="2:8" x14ac:dyDescent="0.25">
      <c r="B1996" s="271">
        <v>43913.458333333336</v>
      </c>
      <c r="C1996" s="244" t="s">
        <v>249</v>
      </c>
      <c r="D1996" s="244" t="s">
        <v>249</v>
      </c>
      <c r="E1996" s="244" t="s">
        <v>249</v>
      </c>
      <c r="F1996" s="244" t="s">
        <v>249</v>
      </c>
      <c r="G1996" s="193" t="s">
        <v>249</v>
      </c>
      <c r="H1996" s="193" t="s">
        <v>249</v>
      </c>
    </row>
    <row r="1997" spans="2:8" x14ac:dyDescent="0.25">
      <c r="B1997" s="271">
        <v>43913.5</v>
      </c>
      <c r="C1997" s="244" t="s">
        <v>249</v>
      </c>
      <c r="D1997" s="244" t="s">
        <v>249</v>
      </c>
      <c r="E1997" s="244" t="s">
        <v>249</v>
      </c>
      <c r="F1997" s="244" t="s">
        <v>249</v>
      </c>
      <c r="G1997" s="193" t="s">
        <v>249</v>
      </c>
      <c r="H1997" s="193" t="s">
        <v>249</v>
      </c>
    </row>
    <row r="1998" spans="2:8" x14ac:dyDescent="0.25">
      <c r="B1998" s="271">
        <v>43913.541666666664</v>
      </c>
      <c r="C1998" s="244">
        <v>491</v>
      </c>
      <c r="D1998" s="244">
        <v>0</v>
      </c>
      <c r="E1998" s="244">
        <v>12.4</v>
      </c>
      <c r="F1998" s="244">
        <v>60.6</v>
      </c>
      <c r="G1998" s="193">
        <v>2</v>
      </c>
      <c r="H1998" s="193">
        <v>68.3</v>
      </c>
    </row>
    <row r="1999" spans="2:8" x14ac:dyDescent="0.25">
      <c r="B1999" s="271">
        <v>43913.583333333336</v>
      </c>
      <c r="C1999" s="244">
        <v>490.7</v>
      </c>
      <c r="D1999" s="244">
        <v>0</v>
      </c>
      <c r="E1999" s="244">
        <v>12.8</v>
      </c>
      <c r="F1999" s="244">
        <v>58.7</v>
      </c>
      <c r="G1999" s="193">
        <v>1.9</v>
      </c>
      <c r="H1999" s="193">
        <v>83.7</v>
      </c>
    </row>
    <row r="2000" spans="2:8" x14ac:dyDescent="0.25">
      <c r="B2000" s="271">
        <v>43913.625</v>
      </c>
      <c r="C2000" s="244">
        <v>490.5</v>
      </c>
      <c r="D2000" s="244">
        <v>0</v>
      </c>
      <c r="E2000" s="244">
        <v>11.8</v>
      </c>
      <c r="F2000" s="244">
        <v>62.3</v>
      </c>
      <c r="G2000" s="193">
        <v>1.9</v>
      </c>
      <c r="H2000" s="193">
        <v>16.7</v>
      </c>
    </row>
    <row r="2001" spans="2:8" x14ac:dyDescent="0.25">
      <c r="B2001" s="271">
        <v>43913.666666666664</v>
      </c>
      <c r="C2001" s="244">
        <v>490.5</v>
      </c>
      <c r="D2001" s="244">
        <v>0</v>
      </c>
      <c r="E2001" s="244">
        <v>11.3</v>
      </c>
      <c r="F2001" s="244">
        <v>65.099999999999994</v>
      </c>
      <c r="G2001" s="193">
        <v>1.6</v>
      </c>
      <c r="H2001" s="193">
        <v>107.9</v>
      </c>
    </row>
    <row r="2002" spans="2:8" x14ac:dyDescent="0.25">
      <c r="B2002" s="271">
        <v>43913.708333333336</v>
      </c>
      <c r="C2002" s="244">
        <v>490.7</v>
      </c>
      <c r="D2002" s="244">
        <v>0</v>
      </c>
      <c r="E2002" s="244">
        <v>10.5</v>
      </c>
      <c r="F2002" s="244">
        <v>67.2</v>
      </c>
      <c r="G2002" s="193">
        <v>1.5</v>
      </c>
      <c r="H2002" s="193">
        <v>16.600000000000001</v>
      </c>
    </row>
    <row r="2003" spans="2:8" x14ac:dyDescent="0.25">
      <c r="B2003" s="271">
        <v>43913.75</v>
      </c>
      <c r="C2003" s="244">
        <v>490.8</v>
      </c>
      <c r="D2003" s="244">
        <v>0</v>
      </c>
      <c r="E2003" s="244">
        <v>10.3</v>
      </c>
      <c r="F2003" s="244">
        <v>68</v>
      </c>
      <c r="G2003" s="193">
        <v>0.7</v>
      </c>
      <c r="H2003" s="193">
        <v>49.1</v>
      </c>
    </row>
    <row r="2004" spans="2:8" x14ac:dyDescent="0.25">
      <c r="B2004" s="271">
        <v>43913.791666666664</v>
      </c>
      <c r="C2004" s="244">
        <v>491.2</v>
      </c>
      <c r="D2004" s="244">
        <v>0</v>
      </c>
      <c r="E2004" s="244">
        <v>10.1</v>
      </c>
      <c r="F2004" s="244">
        <v>68.5</v>
      </c>
      <c r="G2004" s="193">
        <v>0.8</v>
      </c>
      <c r="H2004" s="193">
        <v>14.4</v>
      </c>
    </row>
    <row r="2005" spans="2:8" x14ac:dyDescent="0.25">
      <c r="B2005" s="271">
        <v>43913.833333333336</v>
      </c>
      <c r="C2005" s="244">
        <v>491.4</v>
      </c>
      <c r="D2005" s="244">
        <v>0</v>
      </c>
      <c r="E2005" s="244">
        <v>9.6</v>
      </c>
      <c r="F2005" s="244">
        <v>72.400000000000006</v>
      </c>
      <c r="G2005" s="193">
        <v>0.7</v>
      </c>
      <c r="H2005" s="193">
        <v>351.4</v>
      </c>
    </row>
    <row r="2006" spans="2:8" x14ac:dyDescent="0.25">
      <c r="B2006" s="271">
        <v>43913.875</v>
      </c>
      <c r="C2006" s="244">
        <v>491.8</v>
      </c>
      <c r="D2006" s="244">
        <v>0</v>
      </c>
      <c r="E2006" s="244">
        <v>9.1999999999999993</v>
      </c>
      <c r="F2006" s="244">
        <v>73.5</v>
      </c>
      <c r="G2006" s="193">
        <v>1.3</v>
      </c>
      <c r="H2006" s="193">
        <v>8.1999999999999993</v>
      </c>
    </row>
    <row r="2007" spans="2:8" x14ac:dyDescent="0.25">
      <c r="B2007" s="271">
        <v>43913.916666666664</v>
      </c>
      <c r="C2007" s="244">
        <v>492</v>
      </c>
      <c r="D2007" s="244">
        <v>0</v>
      </c>
      <c r="E2007" s="244">
        <v>8.6</v>
      </c>
      <c r="F2007" s="244">
        <v>78.099999999999994</v>
      </c>
      <c r="G2007" s="193">
        <v>1</v>
      </c>
      <c r="H2007" s="193">
        <v>308.5</v>
      </c>
    </row>
    <row r="2008" spans="2:8" x14ac:dyDescent="0.25">
      <c r="B2008" s="271">
        <v>43913.958333333336</v>
      </c>
      <c r="C2008" s="244">
        <v>492</v>
      </c>
      <c r="D2008" s="244">
        <v>0</v>
      </c>
      <c r="E2008" s="244">
        <v>7.5</v>
      </c>
      <c r="F2008" s="244">
        <v>81.2</v>
      </c>
      <c r="G2008" s="193">
        <v>0.7</v>
      </c>
      <c r="H2008" s="193">
        <v>285.60000000000002</v>
      </c>
    </row>
    <row r="2009" spans="2:8" x14ac:dyDescent="0.25">
      <c r="B2009" s="271">
        <v>43914</v>
      </c>
      <c r="C2009" s="244">
        <v>491.9</v>
      </c>
      <c r="D2009" s="244">
        <v>0</v>
      </c>
      <c r="E2009" s="244">
        <v>6.6</v>
      </c>
      <c r="F2009" s="244">
        <v>84.9</v>
      </c>
      <c r="G2009" s="193">
        <v>0.9</v>
      </c>
      <c r="H2009" s="193">
        <v>276.2</v>
      </c>
    </row>
    <row r="2010" spans="2:8" x14ac:dyDescent="0.25">
      <c r="B2010" s="271">
        <v>43914.041666666664</v>
      </c>
      <c r="C2010" s="244">
        <v>491.7</v>
      </c>
      <c r="D2010" s="244">
        <v>0</v>
      </c>
      <c r="E2010" s="244">
        <v>5.8</v>
      </c>
      <c r="F2010" s="244">
        <v>87.5</v>
      </c>
      <c r="G2010" s="193">
        <v>0.8</v>
      </c>
      <c r="H2010" s="193">
        <v>267.5</v>
      </c>
    </row>
    <row r="2011" spans="2:8" x14ac:dyDescent="0.25">
      <c r="B2011" s="271">
        <v>43914.083333333336</v>
      </c>
      <c r="C2011" s="244">
        <v>491.4</v>
      </c>
      <c r="D2011" s="244">
        <v>0</v>
      </c>
      <c r="E2011" s="244">
        <v>5.4</v>
      </c>
      <c r="F2011" s="244">
        <v>88</v>
      </c>
      <c r="G2011" s="193">
        <v>0.9</v>
      </c>
      <c r="H2011" s="193">
        <v>284.89999999999998</v>
      </c>
    </row>
    <row r="2012" spans="2:8" x14ac:dyDescent="0.25">
      <c r="B2012" s="271">
        <v>43914.125</v>
      </c>
      <c r="C2012" s="244">
        <v>491.5</v>
      </c>
      <c r="D2012" s="244">
        <v>0</v>
      </c>
      <c r="E2012" s="244">
        <v>5</v>
      </c>
      <c r="F2012" s="244">
        <v>88.7</v>
      </c>
      <c r="G2012" s="193">
        <v>1.2</v>
      </c>
      <c r="H2012" s="193">
        <v>270.39999999999998</v>
      </c>
    </row>
    <row r="2013" spans="2:8" x14ac:dyDescent="0.25">
      <c r="B2013" s="271">
        <v>43914.166666666664</v>
      </c>
      <c r="C2013" s="244">
        <v>491.6</v>
      </c>
      <c r="D2013" s="244">
        <v>0</v>
      </c>
      <c r="E2013" s="244">
        <v>5</v>
      </c>
      <c r="F2013" s="244">
        <v>87</v>
      </c>
      <c r="G2013" s="193">
        <v>1.3</v>
      </c>
      <c r="H2013" s="193">
        <v>269.2</v>
      </c>
    </row>
    <row r="2014" spans="2:8" x14ac:dyDescent="0.25">
      <c r="B2014" s="271">
        <v>43914.208333333336</v>
      </c>
      <c r="C2014" s="244">
        <v>491.7</v>
      </c>
      <c r="D2014" s="244">
        <v>0</v>
      </c>
      <c r="E2014" s="244">
        <v>5.2</v>
      </c>
      <c r="F2014" s="244">
        <v>85.5</v>
      </c>
      <c r="G2014" s="193">
        <v>0.9</v>
      </c>
      <c r="H2014" s="193">
        <v>266.5</v>
      </c>
    </row>
    <row r="2015" spans="2:8" x14ac:dyDescent="0.25">
      <c r="B2015" s="271">
        <v>43914.25</v>
      </c>
      <c r="C2015" s="244">
        <v>491.9</v>
      </c>
      <c r="D2015" s="244">
        <v>0</v>
      </c>
      <c r="E2015" s="244">
        <v>5.5</v>
      </c>
      <c r="F2015" s="244">
        <v>83.9</v>
      </c>
      <c r="G2015" s="193">
        <v>0.8</v>
      </c>
      <c r="H2015" s="193">
        <v>274.39999999999998</v>
      </c>
    </row>
    <row r="2016" spans="2:8" x14ac:dyDescent="0.25">
      <c r="B2016" s="271">
        <v>43914.291666666664</v>
      </c>
      <c r="C2016" s="244">
        <v>492.2</v>
      </c>
      <c r="D2016" s="244">
        <v>0</v>
      </c>
      <c r="E2016" s="244">
        <v>6.9</v>
      </c>
      <c r="F2016" s="244">
        <v>78.7</v>
      </c>
      <c r="G2016" s="193">
        <v>0.4</v>
      </c>
      <c r="H2016" s="193">
        <v>273.8</v>
      </c>
    </row>
    <row r="2017" spans="2:8" x14ac:dyDescent="0.25">
      <c r="B2017" s="271">
        <v>43914.333333333336</v>
      </c>
      <c r="C2017" s="244">
        <v>492.3</v>
      </c>
      <c r="D2017" s="244">
        <v>0</v>
      </c>
      <c r="E2017" s="244">
        <v>9.1999999999999993</v>
      </c>
      <c r="F2017" s="244">
        <v>69.2</v>
      </c>
      <c r="G2017" s="193">
        <v>0.7</v>
      </c>
      <c r="H2017" s="193">
        <v>104.3</v>
      </c>
    </row>
    <row r="2018" spans="2:8" x14ac:dyDescent="0.25">
      <c r="B2018" s="271">
        <v>43914.375</v>
      </c>
      <c r="C2018" s="244">
        <v>492.2</v>
      </c>
      <c r="D2018" s="244">
        <v>0</v>
      </c>
      <c r="E2018" s="244">
        <v>11.9</v>
      </c>
      <c r="F2018" s="244">
        <v>57.9</v>
      </c>
      <c r="G2018" s="193">
        <v>0.8</v>
      </c>
      <c r="H2018" s="193">
        <v>101.9</v>
      </c>
    </row>
    <row r="2019" spans="2:8" x14ac:dyDescent="0.25">
      <c r="B2019" s="271">
        <v>43914.416666666664</v>
      </c>
      <c r="C2019" s="244">
        <v>492</v>
      </c>
      <c r="D2019" s="244">
        <v>0</v>
      </c>
      <c r="E2019" s="244">
        <v>13.3</v>
      </c>
      <c r="F2019" s="244">
        <v>53.4</v>
      </c>
      <c r="G2019" s="193">
        <v>1.2</v>
      </c>
      <c r="H2019" s="193">
        <v>113.1</v>
      </c>
    </row>
    <row r="2020" spans="2:8" x14ac:dyDescent="0.25">
      <c r="B2020" s="271">
        <v>43914.458333333336</v>
      </c>
      <c r="C2020" s="244">
        <v>491.5</v>
      </c>
      <c r="D2020" s="244">
        <v>0</v>
      </c>
      <c r="E2020" s="244">
        <v>15.8</v>
      </c>
      <c r="F2020" s="244">
        <v>42.9</v>
      </c>
      <c r="G2020" s="193">
        <v>1.7</v>
      </c>
      <c r="H2020" s="193">
        <v>57.5</v>
      </c>
    </row>
    <row r="2021" spans="2:8" x14ac:dyDescent="0.25">
      <c r="B2021" s="271">
        <v>43914.5</v>
      </c>
      <c r="C2021" s="244">
        <v>491.2</v>
      </c>
      <c r="D2021" s="244">
        <v>0</v>
      </c>
      <c r="E2021" s="244">
        <v>16.600000000000001</v>
      </c>
      <c r="F2021" s="244">
        <v>33.5</v>
      </c>
      <c r="G2021" s="193">
        <v>3</v>
      </c>
      <c r="H2021" s="193">
        <v>34.299999999999997</v>
      </c>
    </row>
    <row r="2022" spans="2:8" x14ac:dyDescent="0.25">
      <c r="B2022" s="271">
        <v>43914.541666666664</v>
      </c>
      <c r="C2022" s="244">
        <v>490.5</v>
      </c>
      <c r="D2022" s="244">
        <v>0</v>
      </c>
      <c r="E2022" s="244">
        <v>16.8</v>
      </c>
      <c r="F2022" s="244">
        <v>35.299999999999997</v>
      </c>
      <c r="G2022" s="193">
        <v>2.8</v>
      </c>
      <c r="H2022" s="193">
        <v>33.6</v>
      </c>
    </row>
    <row r="2023" spans="2:8" x14ac:dyDescent="0.25">
      <c r="B2023" s="271">
        <v>43914.583333333336</v>
      </c>
      <c r="C2023" s="244">
        <v>490</v>
      </c>
      <c r="D2023" s="244">
        <v>0</v>
      </c>
      <c r="E2023" s="244">
        <v>16.399999999999999</v>
      </c>
      <c r="F2023" s="244">
        <v>41.8</v>
      </c>
      <c r="G2023" s="193">
        <v>2</v>
      </c>
      <c r="H2023" s="193">
        <v>72.599999999999994</v>
      </c>
    </row>
    <row r="2024" spans="2:8" x14ac:dyDescent="0.25">
      <c r="B2024" s="271">
        <v>43914.625</v>
      </c>
      <c r="C2024" s="244">
        <v>489.8</v>
      </c>
      <c r="D2024" s="244">
        <v>0</v>
      </c>
      <c r="E2024" s="244">
        <v>15.8</v>
      </c>
      <c r="F2024" s="244">
        <v>42.2</v>
      </c>
      <c r="G2024" s="193">
        <v>2.4</v>
      </c>
      <c r="H2024" s="193">
        <v>87</v>
      </c>
    </row>
    <row r="2025" spans="2:8" x14ac:dyDescent="0.25">
      <c r="B2025" s="271">
        <v>43914.666666666664</v>
      </c>
      <c r="C2025" s="244">
        <v>489.8</v>
      </c>
      <c r="D2025" s="244">
        <v>0</v>
      </c>
      <c r="E2025" s="244">
        <v>14.4</v>
      </c>
      <c r="F2025" s="244">
        <v>46.9</v>
      </c>
      <c r="G2025" s="193">
        <v>2.2999999999999998</v>
      </c>
      <c r="H2025" s="193">
        <v>18.8</v>
      </c>
    </row>
    <row r="2026" spans="2:8" x14ac:dyDescent="0.25">
      <c r="B2026" s="271">
        <v>43914.708333333336</v>
      </c>
      <c r="C2026" s="244">
        <v>490.1</v>
      </c>
      <c r="D2026" s="244">
        <v>0</v>
      </c>
      <c r="E2026" s="244">
        <v>13.1</v>
      </c>
      <c r="F2026" s="244">
        <v>49.8</v>
      </c>
      <c r="G2026" s="193">
        <v>1.2</v>
      </c>
      <c r="H2026" s="193">
        <v>14</v>
      </c>
    </row>
    <row r="2027" spans="2:8" x14ac:dyDescent="0.25">
      <c r="B2027" s="271">
        <v>43914.75</v>
      </c>
      <c r="C2027" s="244">
        <v>490.3</v>
      </c>
      <c r="D2027" s="244">
        <v>0</v>
      </c>
      <c r="E2027" s="244">
        <v>11.9</v>
      </c>
      <c r="F2027" s="244">
        <v>53.2</v>
      </c>
      <c r="G2027" s="193">
        <v>0.8</v>
      </c>
      <c r="H2027" s="193">
        <v>16.3</v>
      </c>
    </row>
    <row r="2028" spans="2:8" x14ac:dyDescent="0.25">
      <c r="B2028" s="271">
        <v>43914.791666666664</v>
      </c>
      <c r="C2028" s="244">
        <v>490.6</v>
      </c>
      <c r="D2028" s="244">
        <v>0</v>
      </c>
      <c r="E2028" s="244">
        <v>10.8</v>
      </c>
      <c r="F2028" s="244">
        <v>60.2</v>
      </c>
      <c r="G2028" s="193">
        <v>1.2</v>
      </c>
      <c r="H2028" s="193">
        <v>56.8</v>
      </c>
    </row>
    <row r="2029" spans="2:8" x14ac:dyDescent="0.25">
      <c r="B2029" s="271">
        <v>43914.833333333336</v>
      </c>
      <c r="C2029" s="244">
        <v>490.9</v>
      </c>
      <c r="D2029" s="244">
        <v>0</v>
      </c>
      <c r="E2029" s="244">
        <v>9.6999999999999993</v>
      </c>
      <c r="F2029" s="244">
        <v>63.2</v>
      </c>
      <c r="G2029" s="193">
        <v>1.9</v>
      </c>
      <c r="H2029" s="193">
        <v>345.5</v>
      </c>
    </row>
    <row r="2030" spans="2:8" x14ac:dyDescent="0.25">
      <c r="B2030" s="271">
        <v>43914.875</v>
      </c>
      <c r="C2030" s="244">
        <v>491.3</v>
      </c>
      <c r="D2030" s="244">
        <v>0</v>
      </c>
      <c r="E2030" s="244">
        <v>9</v>
      </c>
      <c r="F2030" s="244">
        <v>65.3</v>
      </c>
      <c r="G2030" s="193">
        <v>1.6</v>
      </c>
      <c r="H2030" s="193">
        <v>342.5</v>
      </c>
    </row>
    <row r="2031" spans="2:8" x14ac:dyDescent="0.25">
      <c r="B2031" s="271">
        <v>43914.916666666664</v>
      </c>
      <c r="C2031" s="244">
        <v>491.6</v>
      </c>
      <c r="D2031" s="244">
        <v>0</v>
      </c>
      <c r="E2031" s="244">
        <v>8.6</v>
      </c>
      <c r="F2031" s="244">
        <v>71.7</v>
      </c>
      <c r="G2031" s="193">
        <v>1.1000000000000001</v>
      </c>
      <c r="H2031" s="193">
        <v>273.3</v>
      </c>
    </row>
    <row r="2032" spans="2:8" x14ac:dyDescent="0.25">
      <c r="B2032" s="271">
        <v>43914.958333333336</v>
      </c>
      <c r="C2032" s="244">
        <v>491.7</v>
      </c>
      <c r="D2032" s="244">
        <v>0</v>
      </c>
      <c r="E2032" s="244">
        <v>7.6</v>
      </c>
      <c r="F2032" s="244">
        <v>76</v>
      </c>
      <c r="G2032" s="193">
        <v>0.9</v>
      </c>
      <c r="H2032" s="193">
        <v>269.89999999999998</v>
      </c>
    </row>
    <row r="2033" spans="2:8" x14ac:dyDescent="0.25">
      <c r="B2033" s="271">
        <v>43915</v>
      </c>
      <c r="C2033" s="244">
        <v>491.5</v>
      </c>
      <c r="D2033" s="244">
        <v>0</v>
      </c>
      <c r="E2033" s="244">
        <v>7</v>
      </c>
      <c r="F2033" s="244">
        <v>78.599999999999994</v>
      </c>
      <c r="G2033" s="193">
        <v>1</v>
      </c>
      <c r="H2033" s="193">
        <v>280.39999999999998</v>
      </c>
    </row>
    <row r="2034" spans="2:8" x14ac:dyDescent="0.25">
      <c r="B2034" s="271">
        <v>43915.041666666664</v>
      </c>
      <c r="C2034" s="244">
        <v>491.3</v>
      </c>
      <c r="D2034" s="244">
        <v>0</v>
      </c>
      <c r="E2034" s="244">
        <v>6.2</v>
      </c>
      <c r="F2034" s="244">
        <v>82</v>
      </c>
      <c r="G2034" s="193">
        <v>1.2</v>
      </c>
      <c r="H2034" s="193">
        <v>267.5</v>
      </c>
    </row>
    <row r="2035" spans="2:8" x14ac:dyDescent="0.25">
      <c r="B2035" s="271">
        <v>43915.083333333336</v>
      </c>
      <c r="C2035" s="244">
        <v>491.1</v>
      </c>
      <c r="D2035" s="244">
        <v>0</v>
      </c>
      <c r="E2035" s="244">
        <v>5.5</v>
      </c>
      <c r="F2035" s="244">
        <v>86.1</v>
      </c>
      <c r="G2035" s="193">
        <v>0.8</v>
      </c>
      <c r="H2035" s="193">
        <v>271.8</v>
      </c>
    </row>
    <row r="2036" spans="2:8" x14ac:dyDescent="0.25">
      <c r="B2036" s="271">
        <v>43915.125</v>
      </c>
      <c r="C2036" s="244">
        <v>490.9</v>
      </c>
      <c r="D2036" s="244">
        <v>0</v>
      </c>
      <c r="E2036" s="244">
        <v>5</v>
      </c>
      <c r="F2036" s="244">
        <v>86.5</v>
      </c>
      <c r="G2036" s="193">
        <v>0.7</v>
      </c>
      <c r="H2036" s="193">
        <v>273.10000000000002</v>
      </c>
    </row>
    <row r="2037" spans="2:8" x14ac:dyDescent="0.25">
      <c r="B2037" s="271">
        <v>43915.166666666664</v>
      </c>
      <c r="C2037" s="244">
        <v>490.8</v>
      </c>
      <c r="D2037" s="244">
        <v>0</v>
      </c>
      <c r="E2037" s="244">
        <v>4.5</v>
      </c>
      <c r="F2037" s="244">
        <v>87</v>
      </c>
      <c r="G2037" s="193">
        <v>0.7</v>
      </c>
      <c r="H2037" s="193">
        <v>265.5</v>
      </c>
    </row>
    <row r="2038" spans="2:8" x14ac:dyDescent="0.25">
      <c r="B2038" s="271">
        <v>43915.208333333336</v>
      </c>
      <c r="C2038" s="244">
        <v>490.9</v>
      </c>
      <c r="D2038" s="244">
        <v>0</v>
      </c>
      <c r="E2038" s="244">
        <v>4.0999999999999996</v>
      </c>
      <c r="F2038" s="244">
        <v>88.4</v>
      </c>
      <c r="G2038" s="193">
        <v>0.7</v>
      </c>
      <c r="H2038" s="193">
        <v>263.5</v>
      </c>
    </row>
    <row r="2039" spans="2:8" x14ac:dyDescent="0.25">
      <c r="B2039" s="271">
        <v>43915.25</v>
      </c>
      <c r="C2039" s="244">
        <v>491.1</v>
      </c>
      <c r="D2039" s="244">
        <v>0</v>
      </c>
      <c r="E2039" s="244">
        <v>3.8</v>
      </c>
      <c r="F2039" s="244">
        <v>88.4</v>
      </c>
      <c r="G2039" s="193">
        <v>0.7</v>
      </c>
      <c r="H2039" s="193">
        <v>265.2</v>
      </c>
    </row>
    <row r="2040" spans="2:8" x14ac:dyDescent="0.25">
      <c r="B2040" s="271">
        <v>43915.291666666664</v>
      </c>
      <c r="C2040" s="244">
        <v>491.4</v>
      </c>
      <c r="D2040" s="244">
        <v>0</v>
      </c>
      <c r="E2040" s="244">
        <v>5.7</v>
      </c>
      <c r="F2040" s="244">
        <v>78.2</v>
      </c>
      <c r="G2040" s="193">
        <v>0.3</v>
      </c>
      <c r="H2040" s="193">
        <v>271.2</v>
      </c>
    </row>
    <row r="2041" spans="2:8" x14ac:dyDescent="0.25">
      <c r="B2041" s="271">
        <v>43915.333333333336</v>
      </c>
      <c r="C2041" s="244">
        <v>491.5</v>
      </c>
      <c r="D2041" s="244">
        <v>0</v>
      </c>
      <c r="E2041" s="244">
        <v>8.1</v>
      </c>
      <c r="F2041" s="244">
        <v>66</v>
      </c>
      <c r="G2041" s="193">
        <v>0.8</v>
      </c>
      <c r="H2041" s="193">
        <v>100.7</v>
      </c>
    </row>
    <row r="2042" spans="2:8" x14ac:dyDescent="0.25">
      <c r="B2042" s="271">
        <v>43915.375</v>
      </c>
      <c r="C2042" s="244">
        <v>491.3</v>
      </c>
      <c r="D2042" s="244">
        <v>0</v>
      </c>
      <c r="E2042" s="244">
        <v>9.8000000000000007</v>
      </c>
      <c r="F2042" s="244">
        <v>62.1</v>
      </c>
      <c r="G2042" s="193">
        <v>0.6</v>
      </c>
      <c r="H2042" s="193">
        <v>50.8</v>
      </c>
    </row>
    <row r="2043" spans="2:8" x14ac:dyDescent="0.25">
      <c r="B2043" s="271">
        <v>43915.416666666664</v>
      </c>
      <c r="C2043" s="244">
        <v>491.1</v>
      </c>
      <c r="D2043" s="244">
        <v>0</v>
      </c>
      <c r="E2043" s="244">
        <v>12.4</v>
      </c>
      <c r="F2043" s="244">
        <v>54.4</v>
      </c>
      <c r="G2043" s="193">
        <v>0.8</v>
      </c>
      <c r="H2043" s="193">
        <v>165.9</v>
      </c>
    </row>
    <row r="2044" spans="2:8" x14ac:dyDescent="0.25">
      <c r="B2044" s="271">
        <v>43915.458333333336</v>
      </c>
      <c r="C2044" s="244">
        <v>490.8</v>
      </c>
      <c r="D2044" s="244">
        <v>0</v>
      </c>
      <c r="E2044" s="244">
        <v>14.1</v>
      </c>
      <c r="F2044" s="244">
        <v>50.4</v>
      </c>
      <c r="G2044" s="193">
        <v>0.9</v>
      </c>
      <c r="H2044" s="193">
        <v>188.2</v>
      </c>
    </row>
    <row r="2045" spans="2:8" x14ac:dyDescent="0.25">
      <c r="B2045" s="271">
        <v>43915.5</v>
      </c>
      <c r="C2045" s="244">
        <v>490.3</v>
      </c>
      <c r="D2045" s="244">
        <v>0</v>
      </c>
      <c r="E2045" s="244">
        <v>16.399999999999999</v>
      </c>
      <c r="F2045" s="244">
        <v>42.1</v>
      </c>
      <c r="G2045" s="193">
        <v>1.1000000000000001</v>
      </c>
      <c r="H2045" s="193">
        <v>95.9</v>
      </c>
    </row>
    <row r="2046" spans="2:8" x14ac:dyDescent="0.25">
      <c r="B2046" s="271">
        <v>43915.541666666664</v>
      </c>
      <c r="C2046" s="244">
        <v>489.6</v>
      </c>
      <c r="D2046" s="244">
        <v>0</v>
      </c>
      <c r="E2046" s="244">
        <v>16.7</v>
      </c>
      <c r="F2046" s="244">
        <v>37.9</v>
      </c>
      <c r="G2046" s="193">
        <v>2.2000000000000002</v>
      </c>
      <c r="H2046" s="193">
        <v>129.4</v>
      </c>
    </row>
    <row r="2047" spans="2:8" x14ac:dyDescent="0.25">
      <c r="B2047" s="271">
        <v>43915.583333333336</v>
      </c>
      <c r="C2047" s="244">
        <v>489</v>
      </c>
      <c r="D2047" s="244">
        <v>0</v>
      </c>
      <c r="E2047" s="244">
        <v>17.3</v>
      </c>
      <c r="F2047" s="244">
        <v>35.799999999999997</v>
      </c>
      <c r="G2047" s="193">
        <v>2.5</v>
      </c>
      <c r="H2047" s="193">
        <v>113</v>
      </c>
    </row>
    <row r="2048" spans="2:8" x14ac:dyDescent="0.25">
      <c r="B2048" s="271">
        <v>43915.625</v>
      </c>
      <c r="C2048" s="244">
        <v>488.5</v>
      </c>
      <c r="D2048" s="244">
        <v>0</v>
      </c>
      <c r="E2048" s="244">
        <v>17.3</v>
      </c>
      <c r="F2048" s="244">
        <v>36.700000000000003</v>
      </c>
      <c r="G2048" s="193">
        <v>2.4</v>
      </c>
      <c r="H2048" s="193">
        <v>101.2</v>
      </c>
    </row>
    <row r="2049" spans="2:8" x14ac:dyDescent="0.25">
      <c r="B2049" s="271">
        <v>43915.666666666664</v>
      </c>
      <c r="C2049" s="244">
        <v>488.5</v>
      </c>
      <c r="D2049" s="244">
        <v>0</v>
      </c>
      <c r="E2049" s="244">
        <v>16</v>
      </c>
      <c r="F2049" s="244">
        <v>42.7</v>
      </c>
      <c r="G2049" s="193">
        <v>1.9</v>
      </c>
      <c r="H2049" s="193">
        <v>92.6</v>
      </c>
    </row>
    <row r="2050" spans="2:8" x14ac:dyDescent="0.25">
      <c r="B2050" s="271">
        <v>43915.708333333336</v>
      </c>
      <c r="C2050" s="244">
        <v>488.9</v>
      </c>
      <c r="D2050" s="244">
        <v>0</v>
      </c>
      <c r="E2050" s="244">
        <v>13.2</v>
      </c>
      <c r="F2050" s="244">
        <v>53.7</v>
      </c>
      <c r="G2050" s="193">
        <v>1.8</v>
      </c>
      <c r="H2050" s="193">
        <v>53.8</v>
      </c>
    </row>
    <row r="2051" spans="2:8" x14ac:dyDescent="0.25">
      <c r="B2051" s="271">
        <v>43915.75</v>
      </c>
      <c r="C2051" s="244">
        <v>489.2</v>
      </c>
      <c r="D2051" s="244">
        <v>0</v>
      </c>
      <c r="E2051" s="244">
        <v>11.6</v>
      </c>
      <c r="F2051" s="244">
        <v>60.3</v>
      </c>
      <c r="G2051" s="193">
        <v>1.5</v>
      </c>
      <c r="H2051" s="193">
        <v>60.9</v>
      </c>
    </row>
    <row r="2052" spans="2:8" x14ac:dyDescent="0.25">
      <c r="B2052" s="271">
        <v>43915.791666666664</v>
      </c>
      <c r="C2052" s="244">
        <v>489.8</v>
      </c>
      <c r="D2052" s="244">
        <v>0</v>
      </c>
      <c r="E2052" s="244">
        <v>10.9</v>
      </c>
      <c r="F2052" s="244">
        <v>61.6</v>
      </c>
      <c r="G2052" s="193">
        <v>1.2</v>
      </c>
      <c r="H2052" s="193">
        <v>23.8</v>
      </c>
    </row>
    <row r="2053" spans="2:8" x14ac:dyDescent="0.25">
      <c r="B2053" s="271">
        <v>43915.833333333336</v>
      </c>
      <c r="C2053" s="244">
        <v>490.2</v>
      </c>
      <c r="D2053" s="244">
        <v>0</v>
      </c>
      <c r="E2053" s="244">
        <v>10</v>
      </c>
      <c r="F2053" s="244">
        <v>65.3</v>
      </c>
      <c r="G2053" s="193">
        <v>1.5</v>
      </c>
      <c r="H2053" s="193">
        <v>346.9</v>
      </c>
    </row>
    <row r="2054" spans="2:8" x14ac:dyDescent="0.25">
      <c r="B2054" s="271">
        <v>43915.875</v>
      </c>
      <c r="C2054" s="244">
        <v>490.5</v>
      </c>
      <c r="D2054" s="244">
        <v>0</v>
      </c>
      <c r="E2054" s="244">
        <v>9.1</v>
      </c>
      <c r="F2054" s="244">
        <v>68.099999999999994</v>
      </c>
      <c r="G2054" s="193">
        <v>1.5</v>
      </c>
      <c r="H2054" s="193">
        <v>348.5</v>
      </c>
    </row>
    <row r="2055" spans="2:8" x14ac:dyDescent="0.25">
      <c r="B2055" s="271">
        <v>43915.916666666664</v>
      </c>
      <c r="C2055" s="244">
        <v>490.6</v>
      </c>
      <c r="D2055" s="244">
        <v>0</v>
      </c>
      <c r="E2055" s="244">
        <v>8.1999999999999993</v>
      </c>
      <c r="F2055" s="244">
        <v>77.2</v>
      </c>
      <c r="G2055" s="193">
        <v>1</v>
      </c>
      <c r="H2055" s="193">
        <v>282.3</v>
      </c>
    </row>
    <row r="2056" spans="2:8" x14ac:dyDescent="0.25">
      <c r="B2056" s="271">
        <v>43915.958333333336</v>
      </c>
      <c r="C2056" s="244">
        <v>490.5</v>
      </c>
      <c r="D2056" s="244">
        <v>0</v>
      </c>
      <c r="E2056" s="244">
        <v>7.6</v>
      </c>
      <c r="F2056" s="244">
        <v>79.099999999999994</v>
      </c>
      <c r="G2056" s="193">
        <v>1.2</v>
      </c>
      <c r="H2056" s="193">
        <v>265.60000000000002</v>
      </c>
    </row>
    <row r="2057" spans="2:8" x14ac:dyDescent="0.25">
      <c r="B2057" s="271">
        <v>43916</v>
      </c>
      <c r="C2057" s="244">
        <v>490.4</v>
      </c>
      <c r="D2057" s="244">
        <v>0</v>
      </c>
      <c r="E2057" s="244">
        <v>7.3</v>
      </c>
      <c r="F2057" s="244">
        <v>79.2</v>
      </c>
      <c r="G2057" s="193">
        <v>0.7</v>
      </c>
      <c r="H2057" s="193">
        <v>264</v>
      </c>
    </row>
    <row r="2058" spans="2:8" x14ac:dyDescent="0.25">
      <c r="B2058" s="271">
        <v>43916.041666666664</v>
      </c>
      <c r="C2058" s="244">
        <v>490.2</v>
      </c>
      <c r="D2058" s="244">
        <v>0</v>
      </c>
      <c r="E2058" s="244">
        <v>7.2</v>
      </c>
      <c r="F2058" s="244">
        <v>78.5</v>
      </c>
      <c r="G2058" s="193">
        <v>0.8</v>
      </c>
      <c r="H2058" s="193">
        <v>267.8</v>
      </c>
    </row>
    <row r="2059" spans="2:8" x14ac:dyDescent="0.25">
      <c r="B2059" s="271">
        <v>43916.083333333336</v>
      </c>
      <c r="C2059" s="244">
        <v>489.9</v>
      </c>
      <c r="D2059" s="244">
        <v>0</v>
      </c>
      <c r="E2059" s="244">
        <v>7.4</v>
      </c>
      <c r="F2059" s="244">
        <v>78.599999999999994</v>
      </c>
      <c r="G2059" s="193">
        <v>0.8</v>
      </c>
      <c r="H2059" s="193">
        <v>301.2</v>
      </c>
    </row>
    <row r="2060" spans="2:8" x14ac:dyDescent="0.25">
      <c r="B2060" s="271">
        <v>43916.125</v>
      </c>
      <c r="C2060" s="244">
        <v>489.7</v>
      </c>
      <c r="D2060" s="244">
        <v>0</v>
      </c>
      <c r="E2060" s="244">
        <v>7.3</v>
      </c>
      <c r="F2060" s="244">
        <v>79.7</v>
      </c>
      <c r="G2060" s="193">
        <v>1.1000000000000001</v>
      </c>
      <c r="H2060" s="193">
        <v>267.7</v>
      </c>
    </row>
    <row r="2061" spans="2:8" x14ac:dyDescent="0.25">
      <c r="B2061" s="271">
        <v>43916.166666666664</v>
      </c>
      <c r="C2061" s="244">
        <v>489.6</v>
      </c>
      <c r="D2061" s="244">
        <v>0</v>
      </c>
      <c r="E2061" s="244">
        <v>7.6</v>
      </c>
      <c r="F2061" s="244">
        <v>79.900000000000006</v>
      </c>
      <c r="G2061" s="193">
        <v>0.3</v>
      </c>
      <c r="H2061" s="193">
        <v>256.89999999999998</v>
      </c>
    </row>
    <row r="2062" spans="2:8" x14ac:dyDescent="0.25">
      <c r="B2062" s="271">
        <v>43916.208333333336</v>
      </c>
      <c r="C2062" s="244">
        <v>489.6</v>
      </c>
      <c r="D2062" s="244">
        <v>0</v>
      </c>
      <c r="E2062" s="244">
        <v>7.6</v>
      </c>
      <c r="F2062" s="244">
        <v>81.3</v>
      </c>
      <c r="G2062" s="193">
        <v>0.6</v>
      </c>
      <c r="H2062" s="193">
        <v>275.39999999999998</v>
      </c>
    </row>
    <row r="2063" spans="2:8" x14ac:dyDescent="0.25">
      <c r="B2063" s="271">
        <v>43916.25</v>
      </c>
      <c r="C2063" s="244">
        <v>489.9</v>
      </c>
      <c r="D2063" s="244">
        <v>0</v>
      </c>
      <c r="E2063" s="244">
        <v>7.7</v>
      </c>
      <c r="F2063" s="244">
        <v>81.599999999999994</v>
      </c>
      <c r="G2063" s="193">
        <v>0.5</v>
      </c>
      <c r="H2063" s="193">
        <v>275.39999999999998</v>
      </c>
    </row>
    <row r="2064" spans="2:8" x14ac:dyDescent="0.25">
      <c r="B2064" s="271">
        <v>43916.291666666664</v>
      </c>
      <c r="C2064" s="244">
        <v>490.2</v>
      </c>
      <c r="D2064" s="244">
        <v>0</v>
      </c>
      <c r="E2064" s="244">
        <v>8.6999999999999993</v>
      </c>
      <c r="F2064" s="244">
        <v>76.599999999999994</v>
      </c>
      <c r="G2064" s="193">
        <v>0.4</v>
      </c>
      <c r="H2064" s="193">
        <v>238.9</v>
      </c>
    </row>
    <row r="2065" spans="2:8" x14ac:dyDescent="0.25">
      <c r="B2065" s="271">
        <v>43916.333333333336</v>
      </c>
      <c r="C2065" s="244">
        <v>490.5</v>
      </c>
      <c r="D2065" s="244">
        <v>0</v>
      </c>
      <c r="E2065" s="244">
        <v>9.9</v>
      </c>
      <c r="F2065" s="244">
        <v>69.3</v>
      </c>
      <c r="G2065" s="193">
        <v>0.5</v>
      </c>
      <c r="H2065" s="193">
        <v>121.4</v>
      </c>
    </row>
    <row r="2066" spans="2:8" x14ac:dyDescent="0.25">
      <c r="B2066" s="271">
        <v>43916.375</v>
      </c>
      <c r="C2066" s="244">
        <v>490.5</v>
      </c>
      <c r="D2066" s="244">
        <v>0</v>
      </c>
      <c r="E2066" s="244">
        <v>12.3</v>
      </c>
      <c r="F2066" s="244">
        <v>59.4</v>
      </c>
      <c r="G2066" s="193">
        <v>1.1000000000000001</v>
      </c>
      <c r="H2066" s="193">
        <v>145.9</v>
      </c>
    </row>
    <row r="2067" spans="2:8" x14ac:dyDescent="0.25">
      <c r="B2067" s="271">
        <v>43916.416666666664</v>
      </c>
      <c r="C2067" s="244">
        <v>490.1</v>
      </c>
      <c r="D2067" s="244">
        <v>0</v>
      </c>
      <c r="E2067" s="244">
        <v>15</v>
      </c>
      <c r="F2067" s="244">
        <v>50.6</v>
      </c>
      <c r="G2067" s="193">
        <v>2</v>
      </c>
      <c r="H2067" s="193">
        <v>141.19999999999999</v>
      </c>
    </row>
    <row r="2068" spans="2:8" x14ac:dyDescent="0.25">
      <c r="B2068" s="271">
        <v>43916.458333333336</v>
      </c>
      <c r="C2068" s="244">
        <v>489.7</v>
      </c>
      <c r="D2068" s="244">
        <v>0</v>
      </c>
      <c r="E2068" s="244">
        <v>16.399999999999999</v>
      </c>
      <c r="F2068" s="244">
        <v>43.6</v>
      </c>
      <c r="G2068" s="193">
        <v>2.6</v>
      </c>
      <c r="H2068" s="193">
        <v>94.8</v>
      </c>
    </row>
    <row r="2069" spans="2:8" x14ac:dyDescent="0.25">
      <c r="B2069" s="271">
        <v>43916.5</v>
      </c>
      <c r="C2069" s="244">
        <v>489.4</v>
      </c>
      <c r="D2069" s="244">
        <v>0</v>
      </c>
      <c r="E2069" s="244">
        <v>16</v>
      </c>
      <c r="F2069" s="244">
        <v>47.7</v>
      </c>
      <c r="G2069" s="193">
        <v>2.7</v>
      </c>
      <c r="H2069" s="193">
        <v>68.5</v>
      </c>
    </row>
    <row r="2070" spans="2:8" x14ac:dyDescent="0.25">
      <c r="B2070" s="271">
        <v>43916.541666666664</v>
      </c>
      <c r="C2070" s="244">
        <v>489</v>
      </c>
      <c r="D2070" s="244">
        <v>0</v>
      </c>
      <c r="E2070" s="244">
        <v>13.4</v>
      </c>
      <c r="F2070" s="244">
        <v>52.8</v>
      </c>
      <c r="G2070" s="193">
        <v>2.5</v>
      </c>
      <c r="H2070" s="193">
        <v>270.8</v>
      </c>
    </row>
    <row r="2071" spans="2:8" x14ac:dyDescent="0.25">
      <c r="B2071" s="271">
        <v>43916.583333333336</v>
      </c>
      <c r="C2071" s="244">
        <v>488.6</v>
      </c>
      <c r="D2071" s="244">
        <v>0</v>
      </c>
      <c r="E2071" s="244">
        <v>12.7</v>
      </c>
      <c r="F2071" s="244">
        <v>56.4</v>
      </c>
      <c r="G2071" s="193">
        <v>1.6</v>
      </c>
      <c r="H2071" s="193">
        <v>271.39999999999998</v>
      </c>
    </row>
    <row r="2072" spans="2:8" x14ac:dyDescent="0.25">
      <c r="B2072" s="271">
        <v>43916.625</v>
      </c>
      <c r="C2072" s="244">
        <v>488.7</v>
      </c>
      <c r="D2072" s="244">
        <v>0</v>
      </c>
      <c r="E2072" s="244">
        <v>11.4</v>
      </c>
      <c r="F2072" s="244">
        <v>65.3</v>
      </c>
      <c r="G2072" s="193">
        <v>2.1</v>
      </c>
      <c r="H2072" s="193">
        <v>186.8</v>
      </c>
    </row>
    <row r="2073" spans="2:8" x14ac:dyDescent="0.25">
      <c r="B2073" s="271">
        <v>43916.666666666664</v>
      </c>
      <c r="C2073" s="244">
        <v>488.9</v>
      </c>
      <c r="D2073" s="244">
        <v>0</v>
      </c>
      <c r="E2073" s="244">
        <v>9.3000000000000007</v>
      </c>
      <c r="F2073" s="244">
        <v>79.8</v>
      </c>
      <c r="G2073" s="193">
        <v>1.5</v>
      </c>
      <c r="H2073" s="193">
        <v>188.9</v>
      </c>
    </row>
    <row r="2074" spans="2:8" x14ac:dyDescent="0.25">
      <c r="B2074" s="271">
        <v>43916.708333333336</v>
      </c>
      <c r="C2074" s="244">
        <v>489.1</v>
      </c>
      <c r="D2074" s="244">
        <v>2</v>
      </c>
      <c r="E2074" s="244">
        <v>8.6</v>
      </c>
      <c r="F2074" s="244">
        <v>88.6</v>
      </c>
      <c r="G2074" s="193">
        <v>1.5</v>
      </c>
      <c r="H2074" s="193">
        <v>231.1</v>
      </c>
    </row>
    <row r="2075" spans="2:8" x14ac:dyDescent="0.25">
      <c r="B2075" s="271">
        <v>43916.75</v>
      </c>
      <c r="C2075" s="244">
        <v>489.5</v>
      </c>
      <c r="D2075" s="244">
        <v>0.8</v>
      </c>
      <c r="E2075" s="244">
        <v>7.2</v>
      </c>
      <c r="F2075" s="244">
        <v>86.2</v>
      </c>
      <c r="G2075" s="193">
        <v>2.6</v>
      </c>
      <c r="H2075" s="193">
        <v>264.2</v>
      </c>
    </row>
    <row r="2076" spans="2:8" x14ac:dyDescent="0.25">
      <c r="B2076" s="271">
        <v>43916.791666666664</v>
      </c>
      <c r="C2076" s="244">
        <v>489.9</v>
      </c>
      <c r="D2076" s="244">
        <v>0</v>
      </c>
      <c r="E2076" s="244">
        <v>6.6</v>
      </c>
      <c r="F2076" s="244">
        <v>87.1</v>
      </c>
      <c r="G2076" s="193">
        <v>2.1</v>
      </c>
      <c r="H2076" s="193">
        <v>265.2</v>
      </c>
    </row>
    <row r="2077" spans="2:8" x14ac:dyDescent="0.25">
      <c r="B2077" s="271">
        <v>43916.833333333336</v>
      </c>
      <c r="C2077" s="244">
        <v>490.2</v>
      </c>
      <c r="D2077" s="244">
        <v>0</v>
      </c>
      <c r="E2077" s="244">
        <v>6.8</v>
      </c>
      <c r="F2077" s="244">
        <v>85.3</v>
      </c>
      <c r="G2077" s="193">
        <v>0.7</v>
      </c>
      <c r="H2077" s="193">
        <v>273.10000000000002</v>
      </c>
    </row>
    <row r="2078" spans="2:8" x14ac:dyDescent="0.25">
      <c r="B2078" s="271">
        <v>43916.875</v>
      </c>
      <c r="C2078" s="244">
        <v>490.5</v>
      </c>
      <c r="D2078" s="244">
        <v>0</v>
      </c>
      <c r="E2078" s="244">
        <v>6.9</v>
      </c>
      <c r="F2078" s="244">
        <v>84.7</v>
      </c>
      <c r="G2078" s="193">
        <v>0.7</v>
      </c>
      <c r="H2078" s="193">
        <v>263.8</v>
      </c>
    </row>
    <row r="2079" spans="2:8" x14ac:dyDescent="0.25">
      <c r="B2079" s="271">
        <v>43916.916666666664</v>
      </c>
      <c r="C2079" s="244">
        <v>490.5</v>
      </c>
      <c r="D2079" s="244">
        <v>0</v>
      </c>
      <c r="E2079" s="244">
        <v>7</v>
      </c>
      <c r="F2079" s="244">
        <v>84.6</v>
      </c>
      <c r="G2079" s="193">
        <v>0.7</v>
      </c>
      <c r="H2079" s="193">
        <v>266.39999999999998</v>
      </c>
    </row>
    <row r="2080" spans="2:8" x14ac:dyDescent="0.25">
      <c r="B2080" s="271">
        <v>43916.958333333336</v>
      </c>
      <c r="C2080" s="244">
        <v>490.4</v>
      </c>
      <c r="D2080" s="244">
        <v>0</v>
      </c>
      <c r="E2080" s="244">
        <v>7.1</v>
      </c>
      <c r="F2080" s="244">
        <v>84.4</v>
      </c>
      <c r="G2080" s="193">
        <v>0.8</v>
      </c>
      <c r="H2080" s="193">
        <v>265.5</v>
      </c>
    </row>
    <row r="2081" spans="2:8" x14ac:dyDescent="0.25">
      <c r="B2081" s="271">
        <v>43917</v>
      </c>
      <c r="C2081" s="244">
        <v>490.1</v>
      </c>
      <c r="D2081" s="244">
        <v>0</v>
      </c>
      <c r="E2081" s="244">
        <v>7.2</v>
      </c>
      <c r="F2081" s="244">
        <v>83.9</v>
      </c>
      <c r="G2081" s="193">
        <v>0.3</v>
      </c>
      <c r="H2081" s="193">
        <v>276.60000000000002</v>
      </c>
    </row>
    <row r="2082" spans="2:8" x14ac:dyDescent="0.25">
      <c r="B2082" s="271">
        <v>43917.041666666664</v>
      </c>
      <c r="C2082" s="244">
        <v>489.5</v>
      </c>
      <c r="D2082" s="244">
        <v>0</v>
      </c>
      <c r="E2082" s="244">
        <v>6.9</v>
      </c>
      <c r="F2082" s="244">
        <v>85.5</v>
      </c>
      <c r="G2082" s="193">
        <v>0.3</v>
      </c>
      <c r="H2082" s="193">
        <v>266.2</v>
      </c>
    </row>
    <row r="2083" spans="2:8" x14ac:dyDescent="0.25">
      <c r="B2083" s="271">
        <v>43917.083333333336</v>
      </c>
      <c r="C2083" s="244">
        <v>489.3</v>
      </c>
      <c r="D2083" s="244">
        <v>0</v>
      </c>
      <c r="E2083" s="244">
        <v>6.6</v>
      </c>
      <c r="F2083" s="244">
        <v>87.4</v>
      </c>
      <c r="G2083" s="193">
        <v>0.4</v>
      </c>
      <c r="H2083" s="193">
        <v>268.60000000000002</v>
      </c>
    </row>
    <row r="2084" spans="2:8" x14ac:dyDescent="0.25">
      <c r="B2084" s="271">
        <v>43917.125</v>
      </c>
      <c r="C2084" s="244">
        <v>489.2</v>
      </c>
      <c r="D2084" s="244">
        <v>0</v>
      </c>
      <c r="E2084" s="244">
        <v>6.3</v>
      </c>
      <c r="F2084" s="244">
        <v>89.1</v>
      </c>
      <c r="G2084" s="193">
        <v>0.5</v>
      </c>
      <c r="H2084" s="193">
        <v>300.5</v>
      </c>
    </row>
    <row r="2085" spans="2:8" x14ac:dyDescent="0.25">
      <c r="B2085" s="271">
        <v>43917.166666666664</v>
      </c>
      <c r="C2085" s="244">
        <v>489.1</v>
      </c>
      <c r="D2085" s="244">
        <v>0</v>
      </c>
      <c r="E2085" s="244">
        <v>6.2</v>
      </c>
      <c r="F2085" s="244">
        <v>89.8</v>
      </c>
      <c r="G2085" s="193">
        <v>0.4</v>
      </c>
      <c r="H2085" s="193">
        <v>270.10000000000002</v>
      </c>
    </row>
    <row r="2086" spans="2:8" x14ac:dyDescent="0.25">
      <c r="B2086" s="271">
        <v>43917.208333333336</v>
      </c>
      <c r="C2086" s="244">
        <v>489.3</v>
      </c>
      <c r="D2086" s="244">
        <v>0</v>
      </c>
      <c r="E2086" s="244">
        <v>6.3</v>
      </c>
      <c r="F2086" s="244">
        <v>89.5</v>
      </c>
      <c r="G2086" s="193">
        <v>0.1</v>
      </c>
      <c r="H2086" s="193">
        <v>172.2</v>
      </c>
    </row>
    <row r="2087" spans="2:8" x14ac:dyDescent="0.25">
      <c r="B2087" s="271">
        <v>43917.25</v>
      </c>
      <c r="C2087" s="244">
        <v>489.5</v>
      </c>
      <c r="D2087" s="244">
        <v>0</v>
      </c>
      <c r="E2087" s="244">
        <v>6.6</v>
      </c>
      <c r="F2087" s="244">
        <v>89.2</v>
      </c>
      <c r="G2087" s="193">
        <v>0.6</v>
      </c>
      <c r="H2087" s="193">
        <v>232</v>
      </c>
    </row>
    <row r="2088" spans="2:8" x14ac:dyDescent="0.25">
      <c r="B2088" s="271">
        <v>43917.291666666664</v>
      </c>
      <c r="C2088" s="244">
        <v>489.9</v>
      </c>
      <c r="D2088" s="244">
        <v>0</v>
      </c>
      <c r="E2088" s="244">
        <v>7.9</v>
      </c>
      <c r="F2088" s="244">
        <v>81.5</v>
      </c>
      <c r="G2088" s="193">
        <v>0.4</v>
      </c>
      <c r="H2088" s="193">
        <v>141.1</v>
      </c>
    </row>
    <row r="2089" spans="2:8" x14ac:dyDescent="0.25">
      <c r="B2089" s="271">
        <v>43917.333333333336</v>
      </c>
      <c r="C2089" s="244">
        <v>490.1</v>
      </c>
      <c r="D2089" s="244">
        <v>0</v>
      </c>
      <c r="E2089" s="244">
        <v>9.6999999999999993</v>
      </c>
      <c r="F2089" s="244">
        <v>72.099999999999994</v>
      </c>
      <c r="G2089" s="193">
        <v>0.5</v>
      </c>
      <c r="H2089" s="193">
        <v>208.1</v>
      </c>
    </row>
    <row r="2090" spans="2:8" x14ac:dyDescent="0.25">
      <c r="B2090" s="271">
        <v>43917.375</v>
      </c>
      <c r="C2090" s="244">
        <v>490.1</v>
      </c>
      <c r="D2090" s="244">
        <v>0</v>
      </c>
      <c r="E2090" s="244">
        <v>11.3</v>
      </c>
      <c r="F2090" s="244">
        <v>63.8</v>
      </c>
      <c r="G2090" s="193">
        <v>0.9</v>
      </c>
      <c r="H2090" s="193">
        <v>142.4</v>
      </c>
    </row>
    <row r="2091" spans="2:8" x14ac:dyDescent="0.25">
      <c r="B2091" s="271">
        <v>43917.416666666664</v>
      </c>
      <c r="C2091" s="244">
        <v>489.9</v>
      </c>
      <c r="D2091" s="244">
        <v>0</v>
      </c>
      <c r="E2091" s="244">
        <v>12.2</v>
      </c>
      <c r="F2091" s="244">
        <v>60.5</v>
      </c>
      <c r="G2091" s="193">
        <v>0.9</v>
      </c>
      <c r="H2091" s="193">
        <v>146.9</v>
      </c>
    </row>
    <row r="2092" spans="2:8" x14ac:dyDescent="0.25">
      <c r="B2092" s="271">
        <v>43917.458333333336</v>
      </c>
      <c r="C2092" s="244">
        <v>489.5</v>
      </c>
      <c r="D2092" s="244">
        <v>0</v>
      </c>
      <c r="E2092" s="244">
        <v>13.8</v>
      </c>
      <c r="F2092" s="244">
        <v>51.1</v>
      </c>
      <c r="G2092" s="193">
        <v>0.9</v>
      </c>
      <c r="H2092" s="193">
        <v>141.30000000000001</v>
      </c>
    </row>
    <row r="2093" spans="2:8" x14ac:dyDescent="0.25">
      <c r="B2093" s="271">
        <v>43917.5</v>
      </c>
      <c r="C2093" s="244">
        <v>488.9</v>
      </c>
      <c r="D2093" s="244">
        <v>0</v>
      </c>
      <c r="E2093" s="244">
        <v>15.3</v>
      </c>
      <c r="F2093" s="244">
        <v>45.5</v>
      </c>
      <c r="G2093" s="193">
        <v>1.1000000000000001</v>
      </c>
      <c r="H2093" s="193">
        <v>131.4</v>
      </c>
    </row>
    <row r="2094" spans="2:8" x14ac:dyDescent="0.25">
      <c r="B2094" s="271">
        <v>43917.541666666664</v>
      </c>
      <c r="C2094" s="244">
        <v>488.2</v>
      </c>
      <c r="D2094" s="244">
        <v>0.2</v>
      </c>
      <c r="E2094" s="244">
        <v>16.3</v>
      </c>
      <c r="F2094" s="244">
        <v>45.8</v>
      </c>
      <c r="G2094" s="193">
        <v>1.8</v>
      </c>
      <c r="H2094" s="193">
        <v>20.9</v>
      </c>
    </row>
    <row r="2095" spans="2:8" x14ac:dyDescent="0.25">
      <c r="B2095" s="271">
        <v>43917.583333333336</v>
      </c>
      <c r="C2095" s="244">
        <v>487.4</v>
      </c>
      <c r="D2095" s="244">
        <v>0</v>
      </c>
      <c r="E2095" s="244">
        <v>16</v>
      </c>
      <c r="F2095" s="244">
        <v>47.3</v>
      </c>
      <c r="G2095" s="193">
        <v>1.5</v>
      </c>
      <c r="H2095" s="193">
        <v>20.399999999999999</v>
      </c>
    </row>
    <row r="2096" spans="2:8" x14ac:dyDescent="0.25">
      <c r="B2096" s="271">
        <v>43917.625</v>
      </c>
      <c r="C2096" s="244">
        <v>486.9</v>
      </c>
      <c r="D2096" s="244">
        <v>0</v>
      </c>
      <c r="E2096" s="244">
        <v>17.3</v>
      </c>
      <c r="F2096" s="244">
        <v>44</v>
      </c>
      <c r="G2096" s="193">
        <v>2</v>
      </c>
      <c r="H2096" s="193">
        <v>100</v>
      </c>
    </row>
    <row r="2097" spans="2:8" x14ac:dyDescent="0.25">
      <c r="B2097" s="271">
        <v>43917.666666666664</v>
      </c>
      <c r="C2097" s="244">
        <v>487.1</v>
      </c>
      <c r="D2097" s="244">
        <v>0</v>
      </c>
      <c r="E2097" s="244">
        <v>14.7</v>
      </c>
      <c r="F2097" s="244">
        <v>57.5</v>
      </c>
      <c r="G2097" s="193">
        <v>2.4</v>
      </c>
      <c r="H2097" s="193">
        <v>85</v>
      </c>
    </row>
    <row r="2098" spans="2:8" x14ac:dyDescent="0.25">
      <c r="B2098" s="271">
        <v>43917.708333333336</v>
      </c>
      <c r="C2098" s="244">
        <v>487.7</v>
      </c>
      <c r="D2098" s="244">
        <v>0</v>
      </c>
      <c r="E2098" s="244">
        <v>12.9</v>
      </c>
      <c r="F2098" s="244">
        <v>61.9</v>
      </c>
      <c r="G2098" s="193">
        <v>2.1</v>
      </c>
      <c r="H2098" s="193">
        <v>54.8</v>
      </c>
    </row>
    <row r="2099" spans="2:8" x14ac:dyDescent="0.25">
      <c r="B2099" s="271">
        <v>43917.75</v>
      </c>
      <c r="C2099" s="244">
        <v>488.3</v>
      </c>
      <c r="D2099" s="244">
        <v>0.8</v>
      </c>
      <c r="E2099" s="244">
        <v>10.9</v>
      </c>
      <c r="F2099" s="244">
        <v>73.7</v>
      </c>
      <c r="G2099" s="193">
        <v>2.1</v>
      </c>
      <c r="H2099" s="193">
        <v>291.89999999999998</v>
      </c>
    </row>
    <row r="2100" spans="2:8" x14ac:dyDescent="0.25">
      <c r="B2100" s="271">
        <v>43917.791666666664</v>
      </c>
      <c r="C2100" s="244">
        <v>489</v>
      </c>
      <c r="D2100" s="244">
        <v>0</v>
      </c>
      <c r="E2100" s="244">
        <v>10.1</v>
      </c>
      <c r="F2100" s="244">
        <v>74</v>
      </c>
      <c r="G2100" s="193">
        <v>1.6</v>
      </c>
      <c r="H2100" s="193">
        <v>294.89999999999998</v>
      </c>
    </row>
    <row r="2101" spans="2:8" x14ac:dyDescent="0.25">
      <c r="B2101" s="271">
        <v>43917.833333333336</v>
      </c>
      <c r="C2101" s="244">
        <v>489.6</v>
      </c>
      <c r="D2101" s="244">
        <v>0</v>
      </c>
      <c r="E2101" s="244">
        <v>9</v>
      </c>
      <c r="F2101" s="244">
        <v>84.2</v>
      </c>
      <c r="G2101" s="193">
        <v>1.2</v>
      </c>
      <c r="H2101" s="193">
        <v>261.2</v>
      </c>
    </row>
    <row r="2102" spans="2:8" x14ac:dyDescent="0.25">
      <c r="B2102" s="271">
        <v>43917.875</v>
      </c>
      <c r="C2102" s="244">
        <v>489.9</v>
      </c>
      <c r="D2102" s="244">
        <v>0.2</v>
      </c>
      <c r="E2102" s="244">
        <v>9</v>
      </c>
      <c r="F2102" s="244">
        <v>85.5</v>
      </c>
      <c r="G2102" s="193">
        <v>0.3</v>
      </c>
      <c r="H2102" s="193">
        <v>191.1</v>
      </c>
    </row>
    <row r="2103" spans="2:8" x14ac:dyDescent="0.25">
      <c r="B2103" s="271">
        <v>43917.916666666664</v>
      </c>
      <c r="C2103" s="244">
        <v>490.1</v>
      </c>
      <c r="D2103" s="244">
        <v>0.4</v>
      </c>
      <c r="E2103" s="244">
        <v>9.1</v>
      </c>
      <c r="F2103" s="244">
        <v>83.9</v>
      </c>
      <c r="G2103" s="193">
        <v>0.5</v>
      </c>
      <c r="H2103" s="193">
        <v>272.3</v>
      </c>
    </row>
    <row r="2104" spans="2:8" x14ac:dyDescent="0.25">
      <c r="B2104" s="271">
        <v>43917.958333333336</v>
      </c>
      <c r="C2104" s="244">
        <v>490</v>
      </c>
      <c r="D2104" s="244">
        <v>0.2</v>
      </c>
      <c r="E2104" s="244">
        <v>8.6999999999999993</v>
      </c>
      <c r="F2104" s="244">
        <v>85.3</v>
      </c>
      <c r="G2104" s="193">
        <v>0.6</v>
      </c>
      <c r="H2104" s="193">
        <v>264.5</v>
      </c>
    </row>
    <row r="2105" spans="2:8" x14ac:dyDescent="0.25">
      <c r="B2105" s="271">
        <v>43918</v>
      </c>
      <c r="C2105" s="244">
        <v>489.8</v>
      </c>
      <c r="D2105" s="244">
        <v>0.6</v>
      </c>
      <c r="E2105" s="244">
        <v>8</v>
      </c>
      <c r="F2105" s="244">
        <v>92.2</v>
      </c>
      <c r="G2105" s="193">
        <v>0.8</v>
      </c>
      <c r="H2105" s="193">
        <v>269.89999999999998</v>
      </c>
    </row>
    <row r="2106" spans="2:8" x14ac:dyDescent="0.25">
      <c r="B2106" s="271">
        <v>43918.041666666664</v>
      </c>
      <c r="C2106" s="244">
        <v>489.3</v>
      </c>
      <c r="D2106" s="244">
        <v>0.4</v>
      </c>
      <c r="E2106" s="244">
        <v>7.6</v>
      </c>
      <c r="F2106" s="244">
        <v>95.7</v>
      </c>
      <c r="G2106" s="193">
        <v>0.7</v>
      </c>
      <c r="H2106" s="193">
        <v>265</v>
      </c>
    </row>
    <row r="2107" spans="2:8" x14ac:dyDescent="0.25">
      <c r="B2107" s="271">
        <v>43918.083333333336</v>
      </c>
      <c r="C2107" s="244">
        <v>488.8</v>
      </c>
      <c r="D2107" s="244">
        <v>0</v>
      </c>
      <c r="E2107" s="244">
        <v>7.5</v>
      </c>
      <c r="F2107" s="244">
        <v>96.2</v>
      </c>
      <c r="G2107" s="193">
        <v>0.5</v>
      </c>
      <c r="H2107" s="193">
        <v>267.7</v>
      </c>
    </row>
    <row r="2108" spans="2:8" x14ac:dyDescent="0.25">
      <c r="B2108" s="271">
        <v>43918.125</v>
      </c>
      <c r="C2108" s="244">
        <v>488.6</v>
      </c>
      <c r="D2108" s="244">
        <v>0</v>
      </c>
      <c r="E2108" s="244">
        <v>7.6</v>
      </c>
      <c r="F2108" s="244">
        <v>94.8</v>
      </c>
      <c r="G2108" s="193">
        <v>0.8</v>
      </c>
      <c r="H2108" s="193">
        <v>272.8</v>
      </c>
    </row>
    <row r="2109" spans="2:8" x14ac:dyDescent="0.25">
      <c r="B2109" s="271">
        <v>43918.166666666664</v>
      </c>
      <c r="C2109" s="244">
        <v>488.5</v>
      </c>
      <c r="D2109" s="244">
        <v>0</v>
      </c>
      <c r="E2109" s="244">
        <v>7.8</v>
      </c>
      <c r="F2109" s="244">
        <v>92.8</v>
      </c>
      <c r="G2109" s="193">
        <v>0.6</v>
      </c>
      <c r="H2109" s="193">
        <v>269.5</v>
      </c>
    </row>
    <row r="2110" spans="2:8" x14ac:dyDescent="0.25">
      <c r="B2110" s="271">
        <v>43918.208333333336</v>
      </c>
      <c r="C2110" s="244">
        <v>488.8</v>
      </c>
      <c r="D2110" s="244">
        <v>0.4</v>
      </c>
      <c r="E2110" s="244">
        <v>8</v>
      </c>
      <c r="F2110" s="244">
        <v>90</v>
      </c>
      <c r="G2110" s="193">
        <v>0.3</v>
      </c>
      <c r="H2110" s="193">
        <v>287.2</v>
      </c>
    </row>
    <row r="2111" spans="2:8" x14ac:dyDescent="0.25">
      <c r="B2111" s="271">
        <v>43918.25</v>
      </c>
      <c r="C2111" s="244">
        <v>489.3</v>
      </c>
      <c r="D2111" s="244">
        <v>0</v>
      </c>
      <c r="E2111" s="244">
        <v>7.9</v>
      </c>
      <c r="F2111" s="244">
        <v>90.9</v>
      </c>
      <c r="G2111" s="193">
        <v>0.5</v>
      </c>
      <c r="H2111" s="193">
        <v>270.7</v>
      </c>
    </row>
    <row r="2112" spans="2:8" x14ac:dyDescent="0.25">
      <c r="B2112" s="271">
        <v>43918.291666666664</v>
      </c>
      <c r="C2112" s="244">
        <v>489.5</v>
      </c>
      <c r="D2112" s="244">
        <v>0</v>
      </c>
      <c r="E2112" s="244">
        <v>8.8000000000000007</v>
      </c>
      <c r="F2112" s="244">
        <v>85.5</v>
      </c>
      <c r="G2112" s="193">
        <v>0.3</v>
      </c>
      <c r="H2112" s="193">
        <v>196.4</v>
      </c>
    </row>
    <row r="2113" spans="2:8" x14ac:dyDescent="0.25">
      <c r="B2113" s="271">
        <v>43918.333333333336</v>
      </c>
      <c r="C2113" s="244">
        <v>489.8</v>
      </c>
      <c r="D2113" s="244">
        <v>0</v>
      </c>
      <c r="E2113" s="244">
        <v>10.6</v>
      </c>
      <c r="F2113" s="244">
        <v>74.599999999999994</v>
      </c>
      <c r="G2113" s="193">
        <v>0.3</v>
      </c>
      <c r="H2113" s="193">
        <v>211.3</v>
      </c>
    </row>
    <row r="2114" spans="2:8" x14ac:dyDescent="0.25">
      <c r="B2114" s="271">
        <v>43918.375</v>
      </c>
      <c r="C2114" s="244">
        <v>489.7</v>
      </c>
      <c r="D2114" s="244">
        <v>0</v>
      </c>
      <c r="E2114" s="244">
        <v>12.6</v>
      </c>
      <c r="F2114" s="244">
        <v>63.3</v>
      </c>
      <c r="G2114" s="193">
        <v>0.9</v>
      </c>
      <c r="H2114" s="193">
        <v>169</v>
      </c>
    </row>
    <row r="2115" spans="2:8" x14ac:dyDescent="0.25">
      <c r="B2115" s="271">
        <v>43918.416666666664</v>
      </c>
      <c r="C2115" s="244">
        <v>489.5</v>
      </c>
      <c r="D2115" s="244">
        <v>0</v>
      </c>
      <c r="E2115" s="244">
        <v>14.1</v>
      </c>
      <c r="F2115" s="244">
        <v>52.1</v>
      </c>
      <c r="G2115" s="193">
        <v>0.8</v>
      </c>
      <c r="H2115" s="193">
        <v>155.19999999999999</v>
      </c>
    </row>
    <row r="2116" spans="2:8" x14ac:dyDescent="0.25">
      <c r="B2116" s="271">
        <v>43918.458333333336</v>
      </c>
      <c r="C2116" s="244">
        <v>489.2</v>
      </c>
      <c r="D2116" s="244">
        <v>4.3</v>
      </c>
      <c r="E2116" s="244">
        <v>12.6</v>
      </c>
      <c r="F2116" s="244">
        <v>59.3</v>
      </c>
      <c r="G2116" s="193">
        <v>2</v>
      </c>
      <c r="H2116" s="193">
        <v>116</v>
      </c>
    </row>
    <row r="2117" spans="2:8" x14ac:dyDescent="0.25">
      <c r="B2117" s="271">
        <v>43918.5</v>
      </c>
      <c r="C2117" s="244">
        <v>488.9</v>
      </c>
      <c r="D2117" s="244">
        <v>1.4</v>
      </c>
      <c r="E2117" s="244">
        <v>9.9</v>
      </c>
      <c r="F2117" s="244">
        <v>77.400000000000006</v>
      </c>
      <c r="G2117" s="193">
        <v>2.2000000000000002</v>
      </c>
      <c r="H2117" s="193">
        <v>26.6</v>
      </c>
    </row>
    <row r="2118" spans="2:8" x14ac:dyDescent="0.25">
      <c r="B2118" s="271">
        <v>43918.541666666664</v>
      </c>
      <c r="C2118" s="244">
        <v>488.5</v>
      </c>
      <c r="D2118" s="244">
        <v>0.4</v>
      </c>
      <c r="E2118" s="244">
        <v>11.1</v>
      </c>
      <c r="F2118" s="244">
        <v>74.2</v>
      </c>
      <c r="G2118" s="193">
        <v>1.8</v>
      </c>
      <c r="H2118" s="193">
        <v>310.60000000000002</v>
      </c>
    </row>
    <row r="2119" spans="2:8" x14ac:dyDescent="0.25">
      <c r="B2119" s="271">
        <v>43918.583333333336</v>
      </c>
      <c r="C2119" s="244">
        <v>488.4</v>
      </c>
      <c r="D2119" s="244">
        <v>3.5</v>
      </c>
      <c r="E2119" s="244">
        <v>10.4</v>
      </c>
      <c r="F2119" s="244">
        <v>76.900000000000006</v>
      </c>
      <c r="G2119" s="193">
        <v>0.5</v>
      </c>
      <c r="H2119" s="193">
        <v>354.1</v>
      </c>
    </row>
    <row r="2120" spans="2:8" x14ac:dyDescent="0.25">
      <c r="B2120" s="271">
        <v>43918.625</v>
      </c>
      <c r="C2120" s="244">
        <v>488.5</v>
      </c>
      <c r="D2120" s="244">
        <v>1</v>
      </c>
      <c r="E2120" s="244">
        <v>9.4</v>
      </c>
      <c r="F2120" s="244">
        <v>86.9</v>
      </c>
      <c r="G2120" s="193">
        <v>1.3</v>
      </c>
      <c r="H2120" s="193">
        <v>196.5</v>
      </c>
    </row>
    <row r="2121" spans="2:8" x14ac:dyDescent="0.25">
      <c r="B2121" s="271">
        <v>43918.666666666664</v>
      </c>
      <c r="C2121" s="244">
        <v>488.7</v>
      </c>
      <c r="D2121" s="244">
        <v>4</v>
      </c>
      <c r="E2121" s="244">
        <v>8.1999999999999993</v>
      </c>
      <c r="F2121" s="244">
        <v>94</v>
      </c>
      <c r="G2121" s="193">
        <v>1.3</v>
      </c>
      <c r="H2121" s="193">
        <v>191.7</v>
      </c>
    </row>
    <row r="2122" spans="2:8" x14ac:dyDescent="0.25">
      <c r="B2122" s="271">
        <v>43918.708333333336</v>
      </c>
      <c r="C2122" s="244">
        <v>489.1</v>
      </c>
      <c r="D2122" s="244">
        <v>2.2000000000000002</v>
      </c>
      <c r="E2122" s="244">
        <v>7.7</v>
      </c>
      <c r="F2122" s="244">
        <v>90</v>
      </c>
      <c r="G2122" s="193">
        <v>1.8</v>
      </c>
      <c r="H2122" s="193">
        <v>196.4</v>
      </c>
    </row>
    <row r="2123" spans="2:8" x14ac:dyDescent="0.25">
      <c r="B2123" s="271">
        <v>43918.75</v>
      </c>
      <c r="C2123" s="244">
        <v>489.7</v>
      </c>
      <c r="D2123" s="244">
        <v>1.4</v>
      </c>
      <c r="E2123" s="244">
        <v>6.7</v>
      </c>
      <c r="F2123" s="244">
        <v>86.1</v>
      </c>
      <c r="G2123" s="193">
        <v>1.8</v>
      </c>
      <c r="H2123" s="193">
        <v>188.2</v>
      </c>
    </row>
    <row r="2124" spans="2:8" x14ac:dyDescent="0.25">
      <c r="B2124" s="271">
        <v>43918.791666666664</v>
      </c>
      <c r="C2124" s="244">
        <v>490.2</v>
      </c>
      <c r="D2124" s="244">
        <v>2.2000000000000002</v>
      </c>
      <c r="E2124" s="244">
        <v>6.3</v>
      </c>
      <c r="F2124" s="244">
        <v>89.4</v>
      </c>
      <c r="G2124" s="193">
        <v>1.3</v>
      </c>
      <c r="H2124" s="193">
        <v>194.7</v>
      </c>
    </row>
    <row r="2125" spans="2:8" x14ac:dyDescent="0.25">
      <c r="B2125" s="271">
        <v>43918.833333333336</v>
      </c>
      <c r="C2125" s="244">
        <v>490.6</v>
      </c>
      <c r="D2125" s="244">
        <v>1.8</v>
      </c>
      <c r="E2125" s="244">
        <v>5.9</v>
      </c>
      <c r="F2125" s="244">
        <v>92.2</v>
      </c>
      <c r="G2125" s="193">
        <v>1.1000000000000001</v>
      </c>
      <c r="H2125" s="193">
        <v>192.5</v>
      </c>
    </row>
    <row r="2126" spans="2:8" x14ac:dyDescent="0.25">
      <c r="B2126" s="271">
        <v>43918.875</v>
      </c>
      <c r="C2126" s="244">
        <v>490.9</v>
      </c>
      <c r="D2126" s="244">
        <v>0.2</v>
      </c>
      <c r="E2126" s="244">
        <v>6.1</v>
      </c>
      <c r="F2126" s="244">
        <v>91.6</v>
      </c>
      <c r="G2126" s="193">
        <v>0.2</v>
      </c>
      <c r="H2126" s="193">
        <v>156.19999999999999</v>
      </c>
    </row>
    <row r="2127" spans="2:8" x14ac:dyDescent="0.25">
      <c r="B2127" s="271">
        <v>43918.916666666664</v>
      </c>
      <c r="C2127" s="244">
        <v>490.8</v>
      </c>
      <c r="D2127" s="244">
        <v>0.2</v>
      </c>
      <c r="E2127" s="244">
        <v>6.2</v>
      </c>
      <c r="F2127" s="244">
        <v>90.9</v>
      </c>
      <c r="G2127" s="193">
        <v>0.3</v>
      </c>
      <c r="H2127" s="193">
        <v>139.19999999999999</v>
      </c>
    </row>
    <row r="2128" spans="2:8" x14ac:dyDescent="0.25">
      <c r="B2128" s="271">
        <v>43918.958333333336</v>
      </c>
      <c r="C2128" s="244">
        <v>490.6</v>
      </c>
      <c r="D2128" s="244">
        <v>0</v>
      </c>
      <c r="E2128" s="244">
        <v>6.4</v>
      </c>
      <c r="F2128" s="244">
        <v>91.7</v>
      </c>
      <c r="G2128" s="193">
        <v>0.2</v>
      </c>
      <c r="H2128" s="193">
        <v>119.6</v>
      </c>
    </row>
    <row r="2129" spans="2:8" x14ac:dyDescent="0.25">
      <c r="B2129" s="271">
        <v>43919</v>
      </c>
      <c r="C2129" s="244">
        <v>490.3</v>
      </c>
      <c r="D2129" s="244">
        <v>0</v>
      </c>
      <c r="E2129" s="244">
        <v>6.5</v>
      </c>
      <c r="F2129" s="244">
        <v>91.3</v>
      </c>
      <c r="G2129" s="193">
        <v>0.3</v>
      </c>
      <c r="H2129" s="193">
        <v>170.7</v>
      </c>
    </row>
    <row r="2130" spans="2:8" x14ac:dyDescent="0.25">
      <c r="B2130" s="271">
        <v>43919.041666666664</v>
      </c>
      <c r="C2130" s="244">
        <v>490.1</v>
      </c>
      <c r="D2130" s="244">
        <v>0</v>
      </c>
      <c r="E2130" s="244">
        <v>6.4</v>
      </c>
      <c r="F2130" s="244">
        <v>90.6</v>
      </c>
      <c r="G2130" s="193">
        <v>0.4</v>
      </c>
      <c r="H2130" s="193">
        <v>58.1</v>
      </c>
    </row>
    <row r="2131" spans="2:8" x14ac:dyDescent="0.25">
      <c r="B2131" s="271">
        <v>43919.083333333336</v>
      </c>
      <c r="C2131" s="244">
        <v>489.9</v>
      </c>
      <c r="D2131" s="244">
        <v>0</v>
      </c>
      <c r="E2131" s="244">
        <v>6.5</v>
      </c>
      <c r="F2131" s="244">
        <v>90.2</v>
      </c>
      <c r="G2131" s="193">
        <v>0.2</v>
      </c>
      <c r="H2131" s="193">
        <v>143.4</v>
      </c>
    </row>
    <row r="2132" spans="2:8" x14ac:dyDescent="0.25">
      <c r="B2132" s="271">
        <v>43919.125</v>
      </c>
      <c r="C2132" s="244">
        <v>489.7</v>
      </c>
      <c r="D2132" s="244">
        <v>0</v>
      </c>
      <c r="E2132" s="244">
        <v>6.6</v>
      </c>
      <c r="F2132" s="244">
        <v>91.7</v>
      </c>
      <c r="G2132" s="193">
        <v>0.5</v>
      </c>
      <c r="H2132" s="193">
        <v>127.2</v>
      </c>
    </row>
    <row r="2133" spans="2:8" x14ac:dyDescent="0.25">
      <c r="B2133" s="271">
        <v>43919.166666666664</v>
      </c>
      <c r="C2133" s="244">
        <v>489.6</v>
      </c>
      <c r="D2133" s="244">
        <v>0</v>
      </c>
      <c r="E2133" s="244">
        <v>6.6</v>
      </c>
      <c r="F2133" s="244">
        <v>91.8</v>
      </c>
      <c r="G2133" s="193">
        <v>0.4</v>
      </c>
      <c r="H2133" s="193">
        <v>135.80000000000001</v>
      </c>
    </row>
    <row r="2134" spans="2:8" x14ac:dyDescent="0.25">
      <c r="B2134" s="271">
        <v>43919.208333333336</v>
      </c>
      <c r="C2134" s="244">
        <v>489.7</v>
      </c>
      <c r="D2134" s="244">
        <v>0</v>
      </c>
      <c r="E2134" s="244">
        <v>6.6</v>
      </c>
      <c r="F2134" s="244">
        <v>91.6</v>
      </c>
      <c r="G2134" s="193">
        <v>0.5</v>
      </c>
      <c r="H2134" s="193">
        <v>113.4</v>
      </c>
    </row>
    <row r="2135" spans="2:8" x14ac:dyDescent="0.25">
      <c r="B2135" s="271">
        <v>43919.25</v>
      </c>
      <c r="C2135" s="244">
        <v>490.1</v>
      </c>
      <c r="D2135" s="244">
        <v>0</v>
      </c>
      <c r="E2135" s="244">
        <v>6.5</v>
      </c>
      <c r="F2135" s="244">
        <v>92.3</v>
      </c>
      <c r="G2135" s="193">
        <v>0.5</v>
      </c>
      <c r="H2135" s="193">
        <v>138</v>
      </c>
    </row>
    <row r="2136" spans="2:8" x14ac:dyDescent="0.25">
      <c r="B2136" s="271">
        <v>43919.291666666664</v>
      </c>
      <c r="C2136" s="244">
        <v>490.6</v>
      </c>
      <c r="D2136" s="244">
        <v>0</v>
      </c>
      <c r="E2136" s="244">
        <v>6.9</v>
      </c>
      <c r="F2136" s="244">
        <v>90.2</v>
      </c>
      <c r="G2136" s="193">
        <v>0.5</v>
      </c>
      <c r="H2136" s="193">
        <v>116.4</v>
      </c>
    </row>
    <row r="2137" spans="2:8" x14ac:dyDescent="0.25">
      <c r="B2137" s="271">
        <v>43919.333333333336</v>
      </c>
      <c r="C2137" s="244">
        <v>490.8</v>
      </c>
      <c r="D2137" s="244">
        <v>0</v>
      </c>
      <c r="E2137" s="244">
        <v>8.8000000000000007</v>
      </c>
      <c r="F2137" s="244">
        <v>77.900000000000006</v>
      </c>
      <c r="G2137" s="193">
        <v>0.9</v>
      </c>
      <c r="H2137" s="193">
        <v>139.80000000000001</v>
      </c>
    </row>
    <row r="2138" spans="2:8" x14ac:dyDescent="0.25">
      <c r="B2138" s="271">
        <v>43919.375</v>
      </c>
      <c r="C2138" s="244">
        <v>490.9</v>
      </c>
      <c r="D2138" s="244">
        <v>0</v>
      </c>
      <c r="E2138" s="244">
        <v>10.199999999999999</v>
      </c>
      <c r="F2138" s="244">
        <v>68.8</v>
      </c>
      <c r="G2138" s="193">
        <v>1</v>
      </c>
      <c r="H2138" s="193">
        <v>145</v>
      </c>
    </row>
    <row r="2139" spans="2:8" x14ac:dyDescent="0.25">
      <c r="B2139" s="271">
        <v>43919.416666666664</v>
      </c>
      <c r="C2139" s="244">
        <v>490.7</v>
      </c>
      <c r="D2139" s="244">
        <v>0</v>
      </c>
      <c r="E2139" s="244">
        <v>11.7</v>
      </c>
      <c r="F2139" s="244">
        <v>61.3</v>
      </c>
      <c r="G2139" s="193">
        <v>0.9</v>
      </c>
      <c r="H2139" s="193">
        <v>153.30000000000001</v>
      </c>
    </row>
    <row r="2140" spans="2:8" x14ac:dyDescent="0.25">
      <c r="B2140" s="271">
        <v>43919.458333333336</v>
      </c>
      <c r="C2140" s="244">
        <v>490.2</v>
      </c>
      <c r="D2140" s="244">
        <v>0</v>
      </c>
      <c r="E2140" s="244">
        <v>13.7</v>
      </c>
      <c r="F2140" s="244">
        <v>52</v>
      </c>
      <c r="G2140" s="193">
        <v>0.9</v>
      </c>
      <c r="H2140" s="193">
        <v>153.30000000000001</v>
      </c>
    </row>
    <row r="2141" spans="2:8" x14ac:dyDescent="0.25">
      <c r="B2141" s="271">
        <v>43919.5</v>
      </c>
      <c r="C2141" s="244">
        <v>489.6</v>
      </c>
      <c r="D2141" s="244">
        <v>0</v>
      </c>
      <c r="E2141" s="244">
        <v>15.8</v>
      </c>
      <c r="F2141" s="244">
        <v>46.6</v>
      </c>
      <c r="G2141" s="193">
        <v>1.3</v>
      </c>
      <c r="H2141" s="193">
        <v>31.3</v>
      </c>
    </row>
    <row r="2142" spans="2:8" x14ac:dyDescent="0.25">
      <c r="B2142" s="271">
        <v>43919.541666666664</v>
      </c>
      <c r="C2142" s="244">
        <v>489.1</v>
      </c>
      <c r="D2142" s="244">
        <v>0</v>
      </c>
      <c r="E2142" s="244">
        <v>15.4</v>
      </c>
      <c r="F2142" s="244">
        <v>51.8</v>
      </c>
      <c r="G2142" s="193">
        <v>2.2000000000000002</v>
      </c>
      <c r="H2142" s="193">
        <v>58.3</v>
      </c>
    </row>
    <row r="2143" spans="2:8" x14ac:dyDescent="0.25">
      <c r="B2143" s="271">
        <v>43919.583333333336</v>
      </c>
      <c r="C2143" s="244">
        <v>488.7</v>
      </c>
      <c r="D2143" s="244">
        <v>0</v>
      </c>
      <c r="E2143" s="244">
        <v>14.6</v>
      </c>
      <c r="F2143" s="244">
        <v>53</v>
      </c>
      <c r="G2143" s="193">
        <v>2.1</v>
      </c>
      <c r="H2143" s="193">
        <v>85.2</v>
      </c>
    </row>
    <row r="2144" spans="2:8" x14ac:dyDescent="0.25">
      <c r="B2144" s="271">
        <v>43919.625</v>
      </c>
      <c r="C2144" s="244">
        <v>488.9</v>
      </c>
      <c r="D2144" s="244">
        <v>0</v>
      </c>
      <c r="E2144" s="244">
        <v>12.6</v>
      </c>
      <c r="F2144" s="244">
        <v>57.2</v>
      </c>
      <c r="G2144" s="193">
        <v>1.9</v>
      </c>
      <c r="H2144" s="193">
        <v>264.2</v>
      </c>
    </row>
    <row r="2145" spans="2:8" x14ac:dyDescent="0.25">
      <c r="B2145" s="271">
        <v>43919.666666666664</v>
      </c>
      <c r="C2145" s="244">
        <v>489.4</v>
      </c>
      <c r="D2145" s="244">
        <v>0</v>
      </c>
      <c r="E2145" s="244">
        <v>10.8</v>
      </c>
      <c r="F2145" s="244">
        <v>64</v>
      </c>
      <c r="G2145" s="193">
        <v>1.6</v>
      </c>
      <c r="H2145" s="193">
        <v>269.10000000000002</v>
      </c>
    </row>
    <row r="2146" spans="2:8" x14ac:dyDescent="0.25">
      <c r="B2146" s="271">
        <v>43919.708333333336</v>
      </c>
      <c r="C2146" s="244">
        <v>490</v>
      </c>
      <c r="D2146" s="244">
        <v>0</v>
      </c>
      <c r="E2146" s="244">
        <v>9.4</v>
      </c>
      <c r="F2146" s="244">
        <v>74.3</v>
      </c>
      <c r="G2146" s="193">
        <v>1.5</v>
      </c>
      <c r="H2146" s="193">
        <v>266.8</v>
      </c>
    </row>
    <row r="2147" spans="2:8" x14ac:dyDescent="0.25">
      <c r="B2147" s="271">
        <v>43919.75</v>
      </c>
      <c r="C2147" s="244">
        <v>490.5</v>
      </c>
      <c r="D2147" s="244">
        <v>0</v>
      </c>
      <c r="E2147" s="244">
        <v>8.1999999999999993</v>
      </c>
      <c r="F2147" s="244">
        <v>80.599999999999994</v>
      </c>
      <c r="G2147" s="193">
        <v>1.7</v>
      </c>
      <c r="H2147" s="193">
        <v>265.3</v>
      </c>
    </row>
    <row r="2148" spans="2:8" x14ac:dyDescent="0.25">
      <c r="B2148" s="271">
        <v>43919.791666666664</v>
      </c>
      <c r="C2148" s="244">
        <v>490.9</v>
      </c>
      <c r="D2148" s="244">
        <v>0</v>
      </c>
      <c r="E2148" s="244">
        <v>7.9</v>
      </c>
      <c r="F2148" s="244">
        <v>77.2</v>
      </c>
      <c r="G2148" s="193">
        <v>1.8</v>
      </c>
      <c r="H2148" s="193">
        <v>265.3</v>
      </c>
    </row>
    <row r="2149" spans="2:8" x14ac:dyDescent="0.25">
      <c r="B2149" s="271">
        <v>43919.833333333336</v>
      </c>
      <c r="C2149" s="244">
        <v>491.1</v>
      </c>
      <c r="D2149" s="244">
        <v>0</v>
      </c>
      <c r="E2149" s="244">
        <v>7.7</v>
      </c>
      <c r="F2149" s="244">
        <v>78.2</v>
      </c>
      <c r="G2149" s="193">
        <v>0.9</v>
      </c>
      <c r="H2149" s="193">
        <v>270.8</v>
      </c>
    </row>
    <row r="2150" spans="2:8" x14ac:dyDescent="0.25">
      <c r="B2150" s="271">
        <v>43919.875</v>
      </c>
      <c r="C2150" s="244">
        <v>491.3</v>
      </c>
      <c r="D2150" s="244">
        <v>0</v>
      </c>
      <c r="E2150" s="244">
        <v>8</v>
      </c>
      <c r="F2150" s="244">
        <v>77.3</v>
      </c>
      <c r="G2150" s="193">
        <v>0.3</v>
      </c>
      <c r="H2150" s="193">
        <v>21.6</v>
      </c>
    </row>
    <row r="2151" spans="2:8" x14ac:dyDescent="0.25">
      <c r="B2151" s="271">
        <v>43919.916666666664</v>
      </c>
      <c r="C2151" s="244">
        <v>491.5</v>
      </c>
      <c r="D2151" s="244">
        <v>0</v>
      </c>
      <c r="E2151" s="244">
        <v>8</v>
      </c>
      <c r="F2151" s="244">
        <v>77.5</v>
      </c>
      <c r="G2151" s="193">
        <v>0.7</v>
      </c>
      <c r="H2151" s="193">
        <v>271.39999999999998</v>
      </c>
    </row>
    <row r="2152" spans="2:8" x14ac:dyDescent="0.25">
      <c r="B2152" s="271">
        <v>43919.958333333336</v>
      </c>
      <c r="C2152" s="244">
        <v>491.4</v>
      </c>
      <c r="D2152" s="244">
        <v>0</v>
      </c>
      <c r="E2152" s="244">
        <v>7.9</v>
      </c>
      <c r="F2152" s="244">
        <v>80</v>
      </c>
      <c r="G2152" s="193">
        <v>0.3</v>
      </c>
      <c r="H2152" s="193">
        <v>266.60000000000002</v>
      </c>
    </row>
    <row r="2153" spans="2:8" x14ac:dyDescent="0.25">
      <c r="B2153" s="271">
        <v>43920</v>
      </c>
      <c r="C2153" s="244">
        <v>491.1</v>
      </c>
      <c r="D2153" s="244">
        <v>0.6</v>
      </c>
      <c r="E2153" s="244">
        <v>7.5</v>
      </c>
      <c r="F2153" s="244">
        <v>84.2</v>
      </c>
      <c r="G2153" s="193">
        <v>0.9</v>
      </c>
      <c r="H2153" s="193">
        <v>268.60000000000002</v>
      </c>
    </row>
    <row r="2154" spans="2:8" x14ac:dyDescent="0.25">
      <c r="B2154" s="271">
        <v>43920.041666666664</v>
      </c>
      <c r="C2154" s="244">
        <v>490.8</v>
      </c>
      <c r="D2154" s="244">
        <v>0.4</v>
      </c>
      <c r="E2154" s="244">
        <v>7</v>
      </c>
      <c r="F2154" s="244">
        <v>90.7</v>
      </c>
      <c r="G2154" s="193">
        <v>0.6</v>
      </c>
      <c r="H2154" s="193">
        <v>131.9</v>
      </c>
    </row>
    <row r="2155" spans="2:8" x14ac:dyDescent="0.25">
      <c r="B2155" s="271">
        <v>43920.083333333336</v>
      </c>
      <c r="C2155" s="244">
        <v>490.6</v>
      </c>
      <c r="D2155" s="244">
        <v>0</v>
      </c>
      <c r="E2155" s="244">
        <v>7.2</v>
      </c>
      <c r="F2155" s="244">
        <v>87.2</v>
      </c>
      <c r="G2155" s="193">
        <v>0.6</v>
      </c>
      <c r="H2155" s="193">
        <v>234.2</v>
      </c>
    </row>
    <row r="2156" spans="2:8" x14ac:dyDescent="0.25">
      <c r="B2156" s="271">
        <v>43920.125</v>
      </c>
      <c r="C2156" s="244">
        <v>490.5</v>
      </c>
      <c r="D2156" s="244">
        <v>0</v>
      </c>
      <c r="E2156" s="244">
        <v>7.3</v>
      </c>
      <c r="F2156" s="244">
        <v>86.6</v>
      </c>
      <c r="G2156" s="193">
        <v>0.2</v>
      </c>
      <c r="H2156" s="193">
        <v>125.1</v>
      </c>
    </row>
    <row r="2157" spans="2:8" x14ac:dyDescent="0.25">
      <c r="B2157" s="271">
        <v>43920.166666666664</v>
      </c>
      <c r="C2157" s="244">
        <v>490.3</v>
      </c>
      <c r="D2157" s="244">
        <v>0</v>
      </c>
      <c r="E2157" s="244">
        <v>7.2</v>
      </c>
      <c r="F2157" s="244">
        <v>88.8</v>
      </c>
      <c r="G2157" s="193">
        <v>0.8</v>
      </c>
      <c r="H2157" s="193">
        <v>193.7</v>
      </c>
    </row>
    <row r="2158" spans="2:8" x14ac:dyDescent="0.25">
      <c r="B2158" s="271">
        <v>43920.208333333336</v>
      </c>
      <c r="C2158" s="244">
        <v>490.6</v>
      </c>
      <c r="D2158" s="244">
        <v>0</v>
      </c>
      <c r="E2158" s="244">
        <v>7.3</v>
      </c>
      <c r="F2158" s="244">
        <v>85.8</v>
      </c>
      <c r="G2158" s="193">
        <v>0.8</v>
      </c>
      <c r="H2158" s="193">
        <v>175.2</v>
      </c>
    </row>
    <row r="2159" spans="2:8" x14ac:dyDescent="0.25">
      <c r="B2159" s="271">
        <v>43920.25</v>
      </c>
      <c r="C2159" s="244">
        <v>491</v>
      </c>
      <c r="D2159" s="244">
        <v>0</v>
      </c>
      <c r="E2159" s="244">
        <v>7.1</v>
      </c>
      <c r="F2159" s="244">
        <v>86.3</v>
      </c>
      <c r="G2159" s="193">
        <v>1</v>
      </c>
      <c r="H2159" s="193">
        <v>189.5</v>
      </c>
    </row>
    <row r="2160" spans="2:8" x14ac:dyDescent="0.25">
      <c r="B2160" s="271">
        <v>43920.291666666664</v>
      </c>
      <c r="C2160" s="244">
        <v>491.4</v>
      </c>
      <c r="D2160" s="244">
        <v>0</v>
      </c>
      <c r="E2160" s="244">
        <v>7.2</v>
      </c>
      <c r="F2160" s="244">
        <v>86.4</v>
      </c>
      <c r="G2160" s="193">
        <v>1.2</v>
      </c>
      <c r="H2160" s="193">
        <v>197.2</v>
      </c>
    </row>
    <row r="2161" spans="2:8" x14ac:dyDescent="0.25">
      <c r="B2161" s="271">
        <v>43920.333333333336</v>
      </c>
      <c r="C2161" s="244">
        <v>491.8</v>
      </c>
      <c r="D2161" s="244">
        <v>0</v>
      </c>
      <c r="E2161" s="244">
        <v>7.6</v>
      </c>
      <c r="F2161" s="244">
        <v>81.8</v>
      </c>
      <c r="G2161" s="193">
        <v>1.2</v>
      </c>
      <c r="H2161" s="193">
        <v>185.2</v>
      </c>
    </row>
    <row r="2162" spans="2:8" x14ac:dyDescent="0.25">
      <c r="B2162" s="271">
        <v>43920.375</v>
      </c>
      <c r="C2162" s="244">
        <v>492</v>
      </c>
      <c r="D2162" s="244">
        <v>0.2</v>
      </c>
      <c r="E2162" s="244">
        <v>7.7</v>
      </c>
      <c r="F2162" s="244">
        <v>85.6</v>
      </c>
      <c r="G2162" s="193">
        <v>0.9</v>
      </c>
      <c r="H2162" s="193">
        <v>174.6</v>
      </c>
    </row>
    <row r="2163" spans="2:8" x14ac:dyDescent="0.25">
      <c r="B2163" s="271">
        <v>43920.416666666664</v>
      </c>
      <c r="C2163" s="244">
        <v>491.9</v>
      </c>
      <c r="D2163" s="244">
        <v>1.2</v>
      </c>
      <c r="E2163" s="244">
        <v>8</v>
      </c>
      <c r="F2163" s="244">
        <v>86.4</v>
      </c>
      <c r="G2163" s="193">
        <v>0.9</v>
      </c>
      <c r="H2163" s="193">
        <v>186.2</v>
      </c>
    </row>
    <row r="2164" spans="2:8" x14ac:dyDescent="0.25">
      <c r="B2164" s="271">
        <v>43920.458333333336</v>
      </c>
      <c r="C2164" s="244">
        <v>491.7</v>
      </c>
      <c r="D2164" s="244">
        <v>0.2</v>
      </c>
      <c r="E2164" s="244">
        <v>8.1</v>
      </c>
      <c r="F2164" s="244">
        <v>85.5</v>
      </c>
      <c r="G2164" s="193">
        <v>1.6</v>
      </c>
      <c r="H2164" s="193">
        <v>193.8</v>
      </c>
    </row>
    <row r="2165" spans="2:8" x14ac:dyDescent="0.25">
      <c r="B2165" s="271">
        <v>43920.5</v>
      </c>
      <c r="C2165" s="244">
        <v>491.4</v>
      </c>
      <c r="D2165" s="244">
        <v>0</v>
      </c>
      <c r="E2165" s="244">
        <v>8.5</v>
      </c>
      <c r="F2165" s="244">
        <v>79.5</v>
      </c>
      <c r="G2165" s="193">
        <v>1.3</v>
      </c>
      <c r="H2165" s="193">
        <v>184.8</v>
      </c>
    </row>
    <row r="2166" spans="2:8" x14ac:dyDescent="0.25">
      <c r="B2166" s="271">
        <v>43920.541666666664</v>
      </c>
      <c r="C2166" s="244">
        <v>491.1</v>
      </c>
      <c r="D2166" s="244">
        <v>0</v>
      </c>
      <c r="E2166" s="244">
        <v>8.8000000000000007</v>
      </c>
      <c r="F2166" s="244">
        <v>77.400000000000006</v>
      </c>
      <c r="G2166" s="193">
        <v>1.3</v>
      </c>
      <c r="H2166" s="193">
        <v>187.8</v>
      </c>
    </row>
    <row r="2167" spans="2:8" x14ac:dyDescent="0.25">
      <c r="B2167" s="271">
        <v>43920.583333333336</v>
      </c>
      <c r="C2167" s="244">
        <v>490.5</v>
      </c>
      <c r="D2167" s="244">
        <v>0</v>
      </c>
      <c r="E2167" s="244">
        <v>10</v>
      </c>
      <c r="F2167" s="244">
        <v>70.400000000000006</v>
      </c>
      <c r="G2167" s="193">
        <v>1.3</v>
      </c>
      <c r="H2167" s="193">
        <v>187.5</v>
      </c>
    </row>
    <row r="2168" spans="2:8" x14ac:dyDescent="0.25">
      <c r="B2168" s="271">
        <v>43920.625</v>
      </c>
      <c r="C2168" s="244">
        <v>489.9</v>
      </c>
      <c r="D2168" s="244">
        <v>0</v>
      </c>
      <c r="E2168" s="244">
        <v>9.9</v>
      </c>
      <c r="F2168" s="244">
        <v>70.5</v>
      </c>
      <c r="G2168" s="193">
        <v>1.6</v>
      </c>
      <c r="H2168" s="193">
        <v>189.1</v>
      </c>
    </row>
    <row r="2169" spans="2:8" x14ac:dyDescent="0.25">
      <c r="B2169" s="271">
        <v>43920.666666666664</v>
      </c>
      <c r="C2169" s="244">
        <v>489.6</v>
      </c>
      <c r="D2169" s="244">
        <v>0</v>
      </c>
      <c r="E2169" s="244">
        <v>10.8</v>
      </c>
      <c r="F2169" s="244">
        <v>65.2</v>
      </c>
      <c r="G2169" s="193">
        <v>1.2</v>
      </c>
      <c r="H2169" s="193">
        <v>185.5</v>
      </c>
    </row>
    <row r="2170" spans="2:8" x14ac:dyDescent="0.25">
      <c r="B2170" s="271">
        <v>43920.708333333336</v>
      </c>
      <c r="C2170" s="244">
        <v>489.6</v>
      </c>
      <c r="D2170" s="244">
        <v>0</v>
      </c>
      <c r="E2170" s="244">
        <v>10.4</v>
      </c>
      <c r="F2170" s="244">
        <v>68.099999999999994</v>
      </c>
      <c r="G2170" s="193">
        <v>0.5</v>
      </c>
      <c r="H2170" s="193">
        <v>187.5</v>
      </c>
    </row>
    <row r="2171" spans="2:8" x14ac:dyDescent="0.25">
      <c r="B2171" s="271">
        <v>43920.75</v>
      </c>
      <c r="C2171" s="244">
        <v>489.9</v>
      </c>
      <c r="D2171" s="244">
        <v>0</v>
      </c>
      <c r="E2171" s="244">
        <v>9.3000000000000007</v>
      </c>
      <c r="F2171" s="244">
        <v>76.7</v>
      </c>
      <c r="G2171" s="193">
        <v>0.5</v>
      </c>
      <c r="H2171" s="193">
        <v>32.1</v>
      </c>
    </row>
    <row r="2172" spans="2:8" x14ac:dyDescent="0.25">
      <c r="B2172" s="271">
        <v>43920.791666666664</v>
      </c>
      <c r="C2172" s="244">
        <v>490.3</v>
      </c>
      <c r="D2172" s="244">
        <v>0</v>
      </c>
      <c r="E2172" s="244">
        <v>9.1</v>
      </c>
      <c r="F2172" s="244">
        <v>79</v>
      </c>
      <c r="G2172" s="193">
        <v>0.5</v>
      </c>
      <c r="H2172" s="193">
        <v>205.9</v>
      </c>
    </row>
    <row r="2173" spans="2:8" x14ac:dyDescent="0.25">
      <c r="B2173" s="271">
        <v>43920.833333333336</v>
      </c>
      <c r="C2173" s="244">
        <v>490.8</v>
      </c>
      <c r="D2173" s="244">
        <v>0</v>
      </c>
      <c r="E2173" s="244">
        <v>9</v>
      </c>
      <c r="F2173" s="244">
        <v>79.400000000000006</v>
      </c>
      <c r="G2173" s="193">
        <v>0.4</v>
      </c>
      <c r="H2173" s="193">
        <v>178.6</v>
      </c>
    </row>
    <row r="2174" spans="2:8" x14ac:dyDescent="0.25">
      <c r="B2174" s="271">
        <v>43920.875</v>
      </c>
      <c r="C2174" s="244">
        <v>491.2</v>
      </c>
      <c r="D2174" s="244">
        <v>0</v>
      </c>
      <c r="E2174" s="244">
        <v>8.9</v>
      </c>
      <c r="F2174" s="244">
        <v>80.400000000000006</v>
      </c>
      <c r="G2174" s="193">
        <v>0.4</v>
      </c>
      <c r="H2174" s="193">
        <v>157.4</v>
      </c>
    </row>
    <row r="2175" spans="2:8" x14ac:dyDescent="0.25">
      <c r="B2175" s="271">
        <v>43920.916666666664</v>
      </c>
      <c r="C2175" s="244">
        <v>491.3</v>
      </c>
      <c r="D2175" s="244">
        <v>0</v>
      </c>
      <c r="E2175" s="244">
        <v>8.6999999999999993</v>
      </c>
      <c r="F2175" s="244">
        <v>80.8</v>
      </c>
      <c r="G2175" s="193">
        <v>0.2</v>
      </c>
      <c r="H2175" s="193">
        <v>166.1</v>
      </c>
    </row>
    <row r="2176" spans="2:8" x14ac:dyDescent="0.25">
      <c r="B2176" s="271">
        <v>43920.958333333336</v>
      </c>
      <c r="C2176" s="244">
        <v>491.2</v>
      </c>
      <c r="D2176" s="244">
        <v>0</v>
      </c>
      <c r="E2176" s="244">
        <v>8.6</v>
      </c>
      <c r="F2176" s="244">
        <v>82.6</v>
      </c>
      <c r="G2176" s="193">
        <v>0.5</v>
      </c>
      <c r="H2176" s="193">
        <v>128.6</v>
      </c>
    </row>
    <row r="2177" spans="2:8" x14ac:dyDescent="0.25">
      <c r="B2177" s="271">
        <v>43921</v>
      </c>
      <c r="C2177" s="244">
        <v>490.9</v>
      </c>
      <c r="D2177" s="244">
        <v>0</v>
      </c>
      <c r="E2177" s="244">
        <v>8.5</v>
      </c>
      <c r="F2177" s="244">
        <v>83.6</v>
      </c>
      <c r="G2177" s="193">
        <v>0.5</v>
      </c>
      <c r="H2177" s="193">
        <v>95.5</v>
      </c>
    </row>
    <row r="2178" spans="2:8" x14ac:dyDescent="0.25">
      <c r="B2178" s="271">
        <v>43921.041666666664</v>
      </c>
      <c r="C2178" s="244">
        <v>490.6</v>
      </c>
      <c r="D2178" s="244">
        <v>0</v>
      </c>
      <c r="E2178" s="244">
        <v>8.5</v>
      </c>
      <c r="F2178" s="244">
        <v>82.4</v>
      </c>
      <c r="G2178" s="193">
        <v>0.3</v>
      </c>
      <c r="H2178" s="193">
        <v>75.7</v>
      </c>
    </row>
    <row r="2179" spans="2:8" x14ac:dyDescent="0.25">
      <c r="B2179" s="271">
        <v>43921.083333333336</v>
      </c>
      <c r="C2179" s="244">
        <v>490.3</v>
      </c>
      <c r="D2179" s="244">
        <v>0</v>
      </c>
      <c r="E2179" s="244">
        <v>8.6</v>
      </c>
      <c r="F2179" s="244">
        <v>81.2</v>
      </c>
      <c r="G2179" s="193">
        <v>0.9</v>
      </c>
      <c r="H2179" s="193">
        <v>85.3</v>
      </c>
    </row>
    <row r="2180" spans="2:8" x14ac:dyDescent="0.25">
      <c r="B2180" s="271">
        <v>43921.125</v>
      </c>
      <c r="C2180" s="244">
        <v>490.1</v>
      </c>
      <c r="D2180" s="244">
        <v>0</v>
      </c>
      <c r="E2180" s="244">
        <v>8.8000000000000007</v>
      </c>
      <c r="F2180" s="244">
        <v>78.5</v>
      </c>
      <c r="G2180" s="193">
        <v>0.5</v>
      </c>
      <c r="H2180" s="193">
        <v>115.8</v>
      </c>
    </row>
    <row r="2181" spans="2:8" x14ac:dyDescent="0.25">
      <c r="B2181" s="271">
        <v>43921.166666666664</v>
      </c>
      <c r="C2181" s="244">
        <v>490.1</v>
      </c>
      <c r="D2181" s="244">
        <v>0.2</v>
      </c>
      <c r="E2181" s="244">
        <v>8.5</v>
      </c>
      <c r="F2181" s="244">
        <v>84.1</v>
      </c>
      <c r="G2181" s="193">
        <v>0.2</v>
      </c>
      <c r="H2181" s="193">
        <v>313.39999999999998</v>
      </c>
    </row>
    <row r="2182" spans="2:8" x14ac:dyDescent="0.25">
      <c r="B2182" s="271">
        <v>43921.208333333336</v>
      </c>
      <c r="C2182" s="244">
        <v>490.3</v>
      </c>
      <c r="D2182" s="244">
        <v>0.2</v>
      </c>
      <c r="E2182" s="244">
        <v>8.1999999999999993</v>
      </c>
      <c r="F2182" s="244">
        <v>88.5</v>
      </c>
      <c r="G2182" s="193">
        <v>0.4</v>
      </c>
      <c r="H2182" s="193">
        <v>267</v>
      </c>
    </row>
    <row r="2183" spans="2:8" x14ac:dyDescent="0.25">
      <c r="B2183" s="271">
        <v>43921.25</v>
      </c>
      <c r="C2183" s="244">
        <v>490.6</v>
      </c>
      <c r="D2183" s="244">
        <v>0</v>
      </c>
      <c r="E2183" s="244">
        <v>8.1</v>
      </c>
      <c r="F2183" s="244">
        <v>89.6</v>
      </c>
      <c r="G2183" s="193">
        <v>0.3</v>
      </c>
      <c r="H2183" s="193">
        <v>125.6</v>
      </c>
    </row>
    <row r="2184" spans="2:8" x14ac:dyDescent="0.25">
      <c r="B2184" s="271">
        <v>43921.291666666664</v>
      </c>
      <c r="C2184" s="244">
        <v>491</v>
      </c>
      <c r="D2184" s="244">
        <v>0</v>
      </c>
      <c r="E2184" s="244">
        <v>8.4</v>
      </c>
      <c r="F2184" s="244">
        <v>88.4</v>
      </c>
      <c r="G2184" s="193">
        <v>0.6</v>
      </c>
      <c r="H2184" s="193">
        <v>260.2</v>
      </c>
    </row>
    <row r="2185" spans="2:8" x14ac:dyDescent="0.25">
      <c r="B2185" s="271">
        <v>43921.333333333336</v>
      </c>
      <c r="C2185" s="244">
        <v>491.3</v>
      </c>
      <c r="D2185" s="244">
        <v>0</v>
      </c>
      <c r="E2185" s="244">
        <v>9.3000000000000007</v>
      </c>
      <c r="F2185" s="244">
        <v>79.8</v>
      </c>
      <c r="G2185" s="193">
        <v>0.3</v>
      </c>
      <c r="H2185" s="193">
        <v>232.6</v>
      </c>
    </row>
    <row r="2186" spans="2:8" x14ac:dyDescent="0.25">
      <c r="B2186" s="271">
        <v>43921.375</v>
      </c>
      <c r="C2186" s="244">
        <v>491.4</v>
      </c>
      <c r="D2186" s="244">
        <v>0</v>
      </c>
      <c r="E2186" s="244">
        <v>11.2</v>
      </c>
      <c r="F2186" s="244">
        <v>68.5</v>
      </c>
      <c r="G2186" s="193">
        <v>0.9</v>
      </c>
      <c r="H2186" s="193">
        <v>270.3</v>
      </c>
    </row>
    <row r="2187" spans="2:8" x14ac:dyDescent="0.25">
      <c r="B2187" s="271">
        <v>43921.416666666664</v>
      </c>
      <c r="C2187" s="244">
        <v>491.2</v>
      </c>
      <c r="D2187" s="244">
        <v>0</v>
      </c>
      <c r="E2187" s="244">
        <v>12</v>
      </c>
      <c r="F2187" s="244">
        <v>61.1</v>
      </c>
      <c r="G2187" s="193">
        <v>1.8</v>
      </c>
      <c r="H2187" s="193">
        <v>126.9</v>
      </c>
    </row>
    <row r="2188" spans="2:8" x14ac:dyDescent="0.25">
      <c r="B2188" s="271">
        <v>43921.458333333336</v>
      </c>
      <c r="C2188" s="244">
        <v>490.8</v>
      </c>
      <c r="D2188" s="244">
        <v>0</v>
      </c>
      <c r="E2188" s="244">
        <v>12.9</v>
      </c>
      <c r="F2188" s="244">
        <v>57.4</v>
      </c>
      <c r="G2188" s="193">
        <v>1.7</v>
      </c>
      <c r="H2188" s="193">
        <v>84.9</v>
      </c>
    </row>
    <row r="2189" spans="2:8" x14ac:dyDescent="0.25">
      <c r="B2189" s="271">
        <v>43921.5</v>
      </c>
      <c r="C2189" s="244">
        <v>490.4</v>
      </c>
      <c r="D2189" s="244">
        <v>0</v>
      </c>
      <c r="E2189" s="244">
        <v>12.9</v>
      </c>
      <c r="F2189" s="244">
        <v>56</v>
      </c>
      <c r="G2189" s="193">
        <v>2.5</v>
      </c>
      <c r="H2189" s="193">
        <v>100.1</v>
      </c>
    </row>
    <row r="2190" spans="2:8" x14ac:dyDescent="0.25">
      <c r="B2190" s="271">
        <v>43921.541666666664</v>
      </c>
      <c r="C2190" s="244">
        <v>489.7</v>
      </c>
      <c r="D2190" s="244">
        <v>0</v>
      </c>
      <c r="E2190" s="244">
        <v>13.9</v>
      </c>
      <c r="F2190" s="244">
        <v>51.9</v>
      </c>
      <c r="G2190" s="193">
        <v>2</v>
      </c>
      <c r="H2190" s="193">
        <v>16.2</v>
      </c>
    </row>
    <row r="2191" spans="2:8" x14ac:dyDescent="0.25">
      <c r="B2191" s="271">
        <v>43921.583333333336</v>
      </c>
      <c r="C2191" s="244">
        <v>489.3</v>
      </c>
      <c r="D2191" s="244">
        <v>0</v>
      </c>
      <c r="E2191" s="244">
        <v>13.4</v>
      </c>
      <c r="F2191" s="244">
        <v>56.7</v>
      </c>
      <c r="G2191" s="193">
        <v>2.1</v>
      </c>
      <c r="H2191" s="193">
        <v>120.1</v>
      </c>
    </row>
    <row r="2192" spans="2:8" x14ac:dyDescent="0.25">
      <c r="B2192" s="271">
        <v>43921.625</v>
      </c>
      <c r="C2192" s="244">
        <v>489</v>
      </c>
      <c r="D2192" s="244">
        <v>0</v>
      </c>
      <c r="E2192" s="244">
        <v>14.2</v>
      </c>
      <c r="F2192" s="244">
        <v>51.5</v>
      </c>
      <c r="G2192" s="193">
        <v>1.7</v>
      </c>
      <c r="H2192" s="193">
        <v>36.5</v>
      </c>
    </row>
    <row r="2193" spans="2:8" x14ac:dyDescent="0.25">
      <c r="B2193" s="271">
        <v>43921.666666666664</v>
      </c>
      <c r="C2193" s="244">
        <v>489.1</v>
      </c>
      <c r="D2193" s="244">
        <v>0</v>
      </c>
      <c r="E2193" s="244">
        <v>12</v>
      </c>
      <c r="F2193" s="244">
        <v>66.900000000000006</v>
      </c>
      <c r="G2193" s="193">
        <v>2.2000000000000002</v>
      </c>
      <c r="H2193" s="193">
        <v>122.3</v>
      </c>
    </row>
    <row r="2194" spans="2:8" x14ac:dyDescent="0.25">
      <c r="B2194" s="271">
        <v>43921.708333333336</v>
      </c>
      <c r="C2194" s="244">
        <v>489.6</v>
      </c>
      <c r="D2194" s="244">
        <v>1.2</v>
      </c>
      <c r="E2194" s="244">
        <v>9.1999999999999993</v>
      </c>
      <c r="F2194" s="244">
        <v>86.6</v>
      </c>
      <c r="G2194" s="193">
        <v>1.6</v>
      </c>
      <c r="H2194" s="193">
        <v>191.8</v>
      </c>
    </row>
    <row r="2195" spans="2:8" x14ac:dyDescent="0.25">
      <c r="B2195" s="271">
        <v>43921.75</v>
      </c>
      <c r="C2195" s="244">
        <v>490</v>
      </c>
      <c r="D2195" s="244">
        <v>8.6</v>
      </c>
      <c r="E2195" s="244">
        <v>8.6</v>
      </c>
      <c r="F2195" s="244">
        <v>90.5</v>
      </c>
      <c r="G2195" s="193">
        <v>0.7</v>
      </c>
      <c r="H2195" s="193">
        <v>111</v>
      </c>
    </row>
    <row r="2196" spans="2:8" x14ac:dyDescent="0.25">
      <c r="B2196" s="271">
        <v>43921.791666666664</v>
      </c>
      <c r="C2196" s="244">
        <v>490.4</v>
      </c>
      <c r="D2196" s="244">
        <v>4</v>
      </c>
      <c r="E2196" s="244">
        <v>8.1</v>
      </c>
      <c r="F2196" s="244">
        <v>91.6</v>
      </c>
      <c r="G2196" s="193">
        <v>0.9</v>
      </c>
      <c r="H2196" s="193">
        <v>357</v>
      </c>
    </row>
    <row r="2197" spans="2:8" x14ac:dyDescent="0.25">
      <c r="B2197" s="271">
        <v>43921.833333333336</v>
      </c>
      <c r="C2197" s="244">
        <v>490.7</v>
      </c>
      <c r="D2197" s="244">
        <v>1.4</v>
      </c>
      <c r="E2197" s="244">
        <v>8.1</v>
      </c>
      <c r="F2197" s="244">
        <v>93.4</v>
      </c>
      <c r="G2197" s="193">
        <v>0.6</v>
      </c>
      <c r="H2197" s="193">
        <v>279.89999999999998</v>
      </c>
    </row>
    <row r="2198" spans="2:8" x14ac:dyDescent="0.25">
      <c r="B2198" s="271">
        <v>43921.875</v>
      </c>
      <c r="C2198" s="244">
        <v>491</v>
      </c>
      <c r="D2198" s="244">
        <v>3.8</v>
      </c>
      <c r="E2198" s="244">
        <v>8</v>
      </c>
      <c r="F2198" s="244">
        <v>94.2</v>
      </c>
      <c r="G2198" s="193">
        <v>0.5</v>
      </c>
      <c r="H2198" s="193">
        <v>310.2</v>
      </c>
    </row>
    <row r="2199" spans="2:8" x14ac:dyDescent="0.25">
      <c r="B2199" s="271">
        <v>43921.916666666664</v>
      </c>
      <c r="C2199" s="244">
        <v>491.1</v>
      </c>
      <c r="D2199" s="244">
        <v>1.4</v>
      </c>
      <c r="E2199" s="244">
        <v>8</v>
      </c>
      <c r="F2199" s="244">
        <v>94</v>
      </c>
      <c r="G2199" s="193">
        <v>0.4</v>
      </c>
      <c r="H2199" s="193">
        <v>314.60000000000002</v>
      </c>
    </row>
    <row r="2200" spans="2:8" x14ac:dyDescent="0.25">
      <c r="B2200" s="271">
        <v>43921.958333333336</v>
      </c>
      <c r="C2200" s="244">
        <v>491.1</v>
      </c>
      <c r="D2200" s="244">
        <v>1.4</v>
      </c>
      <c r="E2200" s="244">
        <v>8</v>
      </c>
      <c r="F2200" s="244">
        <v>91.4</v>
      </c>
      <c r="G2200" s="193">
        <v>0.6</v>
      </c>
      <c r="H2200" s="193">
        <v>309.89999999999998</v>
      </c>
    </row>
    <row r="2201" spans="2:8" x14ac:dyDescent="0.25">
      <c r="B2201" s="271">
        <v>43922</v>
      </c>
      <c r="C2201" s="244">
        <v>490.8</v>
      </c>
      <c r="D2201" s="244">
        <v>0</v>
      </c>
      <c r="E2201" s="244">
        <v>7.7</v>
      </c>
      <c r="F2201" s="244">
        <v>94.2</v>
      </c>
      <c r="G2201" s="193">
        <v>0.7</v>
      </c>
      <c r="H2201" s="193">
        <v>276.7</v>
      </c>
    </row>
    <row r="2202" spans="2:8" x14ac:dyDescent="0.25">
      <c r="B2202" s="271">
        <v>43922.041666666664</v>
      </c>
      <c r="C2202" s="244">
        <v>490.4</v>
      </c>
      <c r="D2202" s="244">
        <v>0.2</v>
      </c>
      <c r="E2202" s="244">
        <v>7.8</v>
      </c>
      <c r="F2202" s="244">
        <v>92.7</v>
      </c>
      <c r="G2202" s="193">
        <v>0.2</v>
      </c>
      <c r="H2202" s="193">
        <v>318.7</v>
      </c>
    </row>
    <row r="2203" spans="2:8" x14ac:dyDescent="0.25">
      <c r="B2203" s="271">
        <v>43922.083333333336</v>
      </c>
      <c r="C2203" s="244">
        <v>490.1</v>
      </c>
      <c r="D2203" s="244">
        <v>1.6</v>
      </c>
      <c r="E2203" s="244">
        <v>7.6</v>
      </c>
      <c r="F2203" s="244">
        <v>93.5</v>
      </c>
      <c r="G2203" s="193">
        <v>0.1</v>
      </c>
      <c r="H2203" s="193">
        <v>265.7</v>
      </c>
    </row>
    <row r="2204" spans="2:8" x14ac:dyDescent="0.25">
      <c r="B2204" s="271">
        <v>43922.125</v>
      </c>
      <c r="C2204" s="244">
        <v>490</v>
      </c>
      <c r="D2204" s="244">
        <v>0.6</v>
      </c>
      <c r="E2204" s="244">
        <v>7.2</v>
      </c>
      <c r="F2204" s="244">
        <v>98.5</v>
      </c>
      <c r="G2204" s="193">
        <v>0.3</v>
      </c>
      <c r="H2204" s="193">
        <v>268.8</v>
      </c>
    </row>
    <row r="2205" spans="2:8" x14ac:dyDescent="0.25">
      <c r="B2205" s="271">
        <v>43922.166666666664</v>
      </c>
      <c r="C2205" s="244">
        <v>490.1</v>
      </c>
      <c r="D2205" s="244">
        <v>0.8</v>
      </c>
      <c r="E2205" s="244">
        <v>7.3</v>
      </c>
      <c r="F2205" s="244">
        <v>98.2</v>
      </c>
      <c r="G2205" s="193">
        <v>0.1</v>
      </c>
      <c r="H2205" s="193">
        <v>160.6</v>
      </c>
    </row>
    <row r="2206" spans="2:8" x14ac:dyDescent="0.25">
      <c r="B2206" s="271">
        <v>43922.208333333336</v>
      </c>
      <c r="C2206" s="244">
        <v>490.3</v>
      </c>
      <c r="D2206" s="244">
        <v>0.8</v>
      </c>
      <c r="E2206" s="244">
        <v>7.4</v>
      </c>
      <c r="F2206" s="244">
        <v>95.6</v>
      </c>
      <c r="G2206" s="193">
        <v>0.2</v>
      </c>
      <c r="H2206" s="193">
        <v>277.39999999999998</v>
      </c>
    </row>
    <row r="2207" spans="2:8" x14ac:dyDescent="0.25">
      <c r="B2207" s="271">
        <v>43922.25</v>
      </c>
      <c r="C2207" s="244">
        <v>490.8</v>
      </c>
      <c r="D2207" s="244">
        <v>1.8</v>
      </c>
      <c r="E2207" s="244">
        <v>6.8</v>
      </c>
      <c r="F2207" s="244">
        <v>96</v>
      </c>
      <c r="G2207" s="193">
        <v>1</v>
      </c>
      <c r="H2207" s="193">
        <v>270.8</v>
      </c>
    </row>
    <row r="2208" spans="2:8" x14ac:dyDescent="0.25">
      <c r="B2208" s="271">
        <v>43922.291666666664</v>
      </c>
      <c r="C2208" s="244">
        <v>491.4</v>
      </c>
      <c r="D2208" s="244">
        <v>2</v>
      </c>
      <c r="E2208" s="244">
        <v>6.6</v>
      </c>
      <c r="F2208" s="244">
        <v>93.7</v>
      </c>
      <c r="G2208" s="193">
        <v>0.7</v>
      </c>
      <c r="H2208" s="193">
        <v>259.7</v>
      </c>
    </row>
    <row r="2209" spans="2:8" x14ac:dyDescent="0.25">
      <c r="B2209" s="271">
        <v>43922.333333333336</v>
      </c>
      <c r="C2209" s="244">
        <v>492</v>
      </c>
      <c r="D2209" s="244">
        <v>3.8</v>
      </c>
      <c r="E2209" s="244">
        <v>6.2</v>
      </c>
      <c r="F2209" s="244">
        <v>85.5</v>
      </c>
      <c r="G2209" s="193">
        <v>1.3</v>
      </c>
      <c r="H2209" s="193">
        <v>39.4</v>
      </c>
    </row>
    <row r="2210" spans="2:8" x14ac:dyDescent="0.25">
      <c r="B2210" s="271">
        <v>43922.375</v>
      </c>
      <c r="C2210" s="244">
        <v>492.2</v>
      </c>
      <c r="D2210" s="244">
        <v>3.4</v>
      </c>
      <c r="E2210" s="244">
        <v>6.2</v>
      </c>
      <c r="F2210" s="244">
        <v>86.8</v>
      </c>
      <c r="G2210" s="193">
        <v>0.6</v>
      </c>
      <c r="H2210" s="193">
        <v>34.299999999999997</v>
      </c>
    </row>
    <row r="2211" spans="2:8" x14ac:dyDescent="0.25">
      <c r="B2211" s="271">
        <v>43922.416666666664</v>
      </c>
      <c r="C2211" s="244">
        <v>492</v>
      </c>
      <c r="D2211" s="244">
        <v>0.2</v>
      </c>
      <c r="E2211" s="244">
        <v>6.8</v>
      </c>
      <c r="F2211" s="244">
        <v>81.2</v>
      </c>
      <c r="G2211" s="193">
        <v>1.1000000000000001</v>
      </c>
      <c r="H2211" s="193">
        <v>276.7</v>
      </c>
    </row>
    <row r="2212" spans="2:8" x14ac:dyDescent="0.25">
      <c r="B2212" s="271">
        <v>43922.458333333336</v>
      </c>
      <c r="C2212" s="244">
        <v>491.7</v>
      </c>
      <c r="D2212" s="244">
        <v>2.4</v>
      </c>
      <c r="E2212" s="244">
        <v>7.7</v>
      </c>
      <c r="F2212" s="244">
        <v>83.5</v>
      </c>
      <c r="G2212" s="193">
        <v>0.6</v>
      </c>
      <c r="H2212" s="193">
        <v>261.5</v>
      </c>
    </row>
    <row r="2213" spans="2:8" x14ac:dyDescent="0.25">
      <c r="B2213" s="271">
        <v>43922.5</v>
      </c>
      <c r="C2213" s="244">
        <v>491.4</v>
      </c>
      <c r="D2213" s="244">
        <v>1.2</v>
      </c>
      <c r="E2213" s="244">
        <v>8.5</v>
      </c>
      <c r="F2213" s="244">
        <v>82.8</v>
      </c>
      <c r="G2213" s="193">
        <v>0.9</v>
      </c>
      <c r="H2213" s="193">
        <v>318.3</v>
      </c>
    </row>
    <row r="2214" spans="2:8" x14ac:dyDescent="0.25">
      <c r="B2214" s="271">
        <v>43922.541666666664</v>
      </c>
      <c r="C2214" s="244">
        <v>491.1</v>
      </c>
      <c r="D2214" s="244">
        <v>0.4</v>
      </c>
      <c r="E2214" s="244">
        <v>8.8000000000000007</v>
      </c>
      <c r="F2214" s="244">
        <v>75.7</v>
      </c>
      <c r="G2214" s="193">
        <v>1.1000000000000001</v>
      </c>
      <c r="H2214" s="193">
        <v>40.299999999999997</v>
      </c>
    </row>
    <row r="2215" spans="2:8" x14ac:dyDescent="0.25">
      <c r="B2215" s="271">
        <v>43922.583333333336</v>
      </c>
      <c r="C2215" s="244">
        <v>490.6</v>
      </c>
      <c r="D2215" s="244">
        <v>0</v>
      </c>
      <c r="E2215" s="244">
        <v>9.3000000000000007</v>
      </c>
      <c r="F2215" s="244">
        <v>73.8</v>
      </c>
      <c r="G2215" s="193">
        <v>1.6</v>
      </c>
      <c r="H2215" s="193">
        <v>286.10000000000002</v>
      </c>
    </row>
    <row r="2216" spans="2:8" x14ac:dyDescent="0.25">
      <c r="B2216" s="271">
        <v>43922.625</v>
      </c>
      <c r="C2216" s="244">
        <v>490.4</v>
      </c>
      <c r="D2216" s="244">
        <v>0</v>
      </c>
      <c r="E2216" s="244">
        <v>10.1</v>
      </c>
      <c r="F2216" s="244">
        <v>66.8</v>
      </c>
      <c r="G2216" s="193">
        <v>1.5</v>
      </c>
      <c r="H2216" s="193">
        <v>7.6</v>
      </c>
    </row>
    <row r="2217" spans="2:8" x14ac:dyDescent="0.25">
      <c r="B2217" s="271">
        <v>43922.666666666664</v>
      </c>
      <c r="C2217" s="244">
        <v>490.4</v>
      </c>
      <c r="D2217" s="244">
        <v>0</v>
      </c>
      <c r="E2217" s="244">
        <v>9.6999999999999993</v>
      </c>
      <c r="F2217" s="244">
        <v>65.099999999999994</v>
      </c>
      <c r="G2217" s="193">
        <v>2</v>
      </c>
      <c r="H2217" s="193">
        <v>19.2</v>
      </c>
    </row>
    <row r="2218" spans="2:8" x14ac:dyDescent="0.25">
      <c r="B2218" s="271">
        <v>43922.708333333336</v>
      </c>
      <c r="C2218" s="244">
        <v>490.6</v>
      </c>
      <c r="D2218" s="244">
        <v>0</v>
      </c>
      <c r="E2218" s="244">
        <v>9.3000000000000007</v>
      </c>
      <c r="F2218" s="244">
        <v>64.900000000000006</v>
      </c>
      <c r="G2218" s="193">
        <v>1.5</v>
      </c>
      <c r="H2218" s="193">
        <v>24</v>
      </c>
    </row>
    <row r="2219" spans="2:8" x14ac:dyDescent="0.25">
      <c r="B2219" s="271">
        <v>43922.75</v>
      </c>
      <c r="C2219" s="244">
        <v>491.1</v>
      </c>
      <c r="D2219" s="244">
        <v>0</v>
      </c>
      <c r="E2219" s="244">
        <v>8.6999999999999993</v>
      </c>
      <c r="F2219" s="244">
        <v>68.599999999999994</v>
      </c>
      <c r="G2219" s="193">
        <v>0.6</v>
      </c>
      <c r="H2219" s="193">
        <v>37.700000000000003</v>
      </c>
    </row>
    <row r="2220" spans="2:8" x14ac:dyDescent="0.25">
      <c r="B2220" s="271">
        <v>43922.791666666664</v>
      </c>
      <c r="C2220" s="244">
        <v>491.4</v>
      </c>
      <c r="D2220" s="244">
        <v>0</v>
      </c>
      <c r="E2220" s="244">
        <v>8.4</v>
      </c>
      <c r="F2220" s="244">
        <v>70.599999999999994</v>
      </c>
      <c r="G2220" s="193">
        <v>0.8</v>
      </c>
      <c r="H2220" s="193">
        <v>353.6</v>
      </c>
    </row>
    <row r="2221" spans="2:8" x14ac:dyDescent="0.25">
      <c r="B2221" s="271">
        <v>43922.833333333336</v>
      </c>
      <c r="C2221" s="244">
        <v>491.9</v>
      </c>
      <c r="D2221" s="244">
        <v>0</v>
      </c>
      <c r="E2221" s="244">
        <v>8.1</v>
      </c>
      <c r="F2221" s="244">
        <v>73.2</v>
      </c>
      <c r="G2221" s="193">
        <v>0.9</v>
      </c>
      <c r="H2221" s="193">
        <v>273.89999999999998</v>
      </c>
    </row>
    <row r="2222" spans="2:8" x14ac:dyDescent="0.25">
      <c r="B2222" s="271">
        <v>43922.875</v>
      </c>
      <c r="C2222" s="244">
        <v>492.2</v>
      </c>
      <c r="D2222" s="244">
        <v>0</v>
      </c>
      <c r="E2222" s="244">
        <v>7.6</v>
      </c>
      <c r="F2222" s="244">
        <v>77.099999999999994</v>
      </c>
      <c r="G2222" s="193">
        <v>0.8</v>
      </c>
      <c r="H2222" s="193">
        <v>261.10000000000002</v>
      </c>
    </row>
    <row r="2223" spans="2:8" x14ac:dyDescent="0.25">
      <c r="B2223" s="271">
        <v>43922.916666666664</v>
      </c>
      <c r="C2223" s="244">
        <v>492.4</v>
      </c>
      <c r="D2223" s="244">
        <v>0</v>
      </c>
      <c r="E2223" s="244">
        <v>7.6</v>
      </c>
      <c r="F2223" s="244">
        <v>76.7</v>
      </c>
      <c r="G2223" s="193">
        <v>0.3</v>
      </c>
      <c r="H2223" s="193">
        <v>281.5</v>
      </c>
    </row>
    <row r="2224" spans="2:8" x14ac:dyDescent="0.25">
      <c r="B2224" s="271">
        <v>43922.958333333336</v>
      </c>
      <c r="C2224" s="244">
        <v>492.4</v>
      </c>
      <c r="D2224" s="244">
        <v>0</v>
      </c>
      <c r="E2224" s="244">
        <v>7.6</v>
      </c>
      <c r="F2224" s="244">
        <v>77.8</v>
      </c>
      <c r="G2224" s="193">
        <v>0.3</v>
      </c>
      <c r="H2224" s="193">
        <v>287.2</v>
      </c>
    </row>
    <row r="2225" spans="2:8" x14ac:dyDescent="0.25">
      <c r="B2225" s="271">
        <v>43923</v>
      </c>
      <c r="C2225" s="244">
        <v>492.3</v>
      </c>
      <c r="D2225" s="244">
        <v>0</v>
      </c>
      <c r="E2225" s="244">
        <v>7.4</v>
      </c>
      <c r="F2225" s="244">
        <v>80.2</v>
      </c>
      <c r="G2225" s="193">
        <v>0.3</v>
      </c>
      <c r="H2225" s="193">
        <v>168.8</v>
      </c>
    </row>
    <row r="2226" spans="2:8" x14ac:dyDescent="0.25">
      <c r="B2226" s="271">
        <v>43923.041666666664</v>
      </c>
      <c r="C2226" s="244">
        <v>492.1</v>
      </c>
      <c r="D2226" s="244">
        <v>0</v>
      </c>
      <c r="E2226" s="244">
        <v>7.4</v>
      </c>
      <c r="F2226" s="244">
        <v>81</v>
      </c>
      <c r="G2226" s="193">
        <v>0.3</v>
      </c>
      <c r="H2226" s="193">
        <v>273.10000000000002</v>
      </c>
    </row>
    <row r="2227" spans="2:8" x14ac:dyDescent="0.25">
      <c r="B2227" s="271">
        <v>43923.083333333336</v>
      </c>
      <c r="C2227" s="244">
        <v>492</v>
      </c>
      <c r="D2227" s="244">
        <v>0</v>
      </c>
      <c r="E2227" s="244">
        <v>7.4</v>
      </c>
      <c r="F2227" s="244">
        <v>83.1</v>
      </c>
      <c r="G2227" s="193">
        <v>0.3</v>
      </c>
      <c r="H2227" s="193">
        <v>283.39999999999998</v>
      </c>
    </row>
    <row r="2228" spans="2:8" x14ac:dyDescent="0.25">
      <c r="B2228" s="271">
        <v>43923.125</v>
      </c>
      <c r="C2228" s="244">
        <v>491.8</v>
      </c>
      <c r="D2228" s="244">
        <v>0</v>
      </c>
      <c r="E2228" s="244">
        <v>7.2</v>
      </c>
      <c r="F2228" s="244">
        <v>81.5</v>
      </c>
      <c r="G2228" s="193">
        <v>0.5</v>
      </c>
      <c r="H2228" s="193">
        <v>294.7</v>
      </c>
    </row>
    <row r="2229" spans="2:8" x14ac:dyDescent="0.25">
      <c r="B2229" s="271">
        <v>43923.166666666664</v>
      </c>
      <c r="C2229" s="244">
        <v>491.9</v>
      </c>
      <c r="D2229" s="244">
        <v>0</v>
      </c>
      <c r="E2229" s="244">
        <v>6.7</v>
      </c>
      <c r="F2229" s="244">
        <v>86</v>
      </c>
      <c r="G2229" s="193">
        <v>0.3</v>
      </c>
      <c r="H2229" s="193">
        <v>274.7</v>
      </c>
    </row>
    <row r="2230" spans="2:8" x14ac:dyDescent="0.25">
      <c r="B2230" s="271">
        <v>43923.208333333336</v>
      </c>
      <c r="C2230" s="244">
        <v>492.2</v>
      </c>
      <c r="D2230" s="244">
        <v>0</v>
      </c>
      <c r="E2230" s="244">
        <v>6.2</v>
      </c>
      <c r="F2230" s="244">
        <v>89.5</v>
      </c>
      <c r="G2230" s="193">
        <v>0.6</v>
      </c>
      <c r="H2230" s="193">
        <v>279.39999999999998</v>
      </c>
    </row>
    <row r="2231" spans="2:8" x14ac:dyDescent="0.25">
      <c r="B2231" s="271">
        <v>43923.25</v>
      </c>
      <c r="C2231" s="244">
        <v>492.6</v>
      </c>
      <c r="D2231" s="244">
        <v>0</v>
      </c>
      <c r="E2231" s="244">
        <v>6.2</v>
      </c>
      <c r="F2231" s="244">
        <v>88.2</v>
      </c>
      <c r="G2231" s="193">
        <v>0.3</v>
      </c>
      <c r="H2231" s="193">
        <v>231.7</v>
      </c>
    </row>
    <row r="2232" spans="2:8" x14ac:dyDescent="0.25">
      <c r="B2232" s="271">
        <v>43923.291666666664</v>
      </c>
      <c r="C2232" s="244">
        <v>493</v>
      </c>
      <c r="D2232" s="244">
        <v>0</v>
      </c>
      <c r="E2232" s="244">
        <v>7</v>
      </c>
      <c r="F2232" s="244">
        <v>82.6</v>
      </c>
      <c r="G2232" s="193">
        <v>0.3</v>
      </c>
      <c r="H2232" s="193">
        <v>142.9</v>
      </c>
    </row>
    <row r="2233" spans="2:8" x14ac:dyDescent="0.25">
      <c r="B2233" s="271">
        <v>43923.333333333336</v>
      </c>
      <c r="C2233" s="244">
        <v>493.3</v>
      </c>
      <c r="D2233" s="244">
        <v>0</v>
      </c>
      <c r="E2233" s="244">
        <v>8.6999999999999993</v>
      </c>
      <c r="F2233" s="244">
        <v>72.3</v>
      </c>
      <c r="G2233" s="193">
        <v>0.4</v>
      </c>
      <c r="H2233" s="193">
        <v>151.5</v>
      </c>
    </row>
    <row r="2234" spans="2:8" x14ac:dyDescent="0.25">
      <c r="B2234" s="271">
        <v>43923.375</v>
      </c>
      <c r="C2234" s="244">
        <v>493.3</v>
      </c>
      <c r="D2234" s="244">
        <v>0</v>
      </c>
      <c r="E2234" s="244">
        <v>10.1</v>
      </c>
      <c r="F2234" s="244">
        <v>63.3</v>
      </c>
      <c r="G2234" s="193">
        <v>1.4</v>
      </c>
      <c r="H2234" s="193">
        <v>135.4</v>
      </c>
    </row>
    <row r="2235" spans="2:8" x14ac:dyDescent="0.25">
      <c r="B2235" s="271">
        <v>43923.416666666664</v>
      </c>
      <c r="C2235" s="244">
        <v>493.1</v>
      </c>
      <c r="D2235" s="244">
        <v>0</v>
      </c>
      <c r="E2235" s="244">
        <v>12.4</v>
      </c>
      <c r="F2235" s="244">
        <v>50.6</v>
      </c>
      <c r="G2235" s="193">
        <v>1.3</v>
      </c>
      <c r="H2235" s="193">
        <v>128.6</v>
      </c>
    </row>
    <row r="2236" spans="2:8" x14ac:dyDescent="0.25">
      <c r="B2236" s="271">
        <v>43923.458333333336</v>
      </c>
      <c r="C2236" s="244">
        <v>492.5</v>
      </c>
      <c r="D2236" s="244">
        <v>0</v>
      </c>
      <c r="E2236" s="244">
        <v>14.5</v>
      </c>
      <c r="F2236" s="244">
        <v>37</v>
      </c>
      <c r="G2236" s="193">
        <v>1.6</v>
      </c>
      <c r="H2236" s="193">
        <v>12.5</v>
      </c>
    </row>
    <row r="2237" spans="2:8" x14ac:dyDescent="0.25">
      <c r="B2237" s="271">
        <v>43923.5</v>
      </c>
      <c r="C2237" s="244">
        <v>492</v>
      </c>
      <c r="D2237" s="244">
        <v>0</v>
      </c>
      <c r="E2237" s="244">
        <v>14.8</v>
      </c>
      <c r="F2237" s="244">
        <v>34.4</v>
      </c>
      <c r="G2237" s="193">
        <v>2.7</v>
      </c>
      <c r="H2237" s="193">
        <v>9</v>
      </c>
    </row>
    <row r="2238" spans="2:8" x14ac:dyDescent="0.25">
      <c r="B2238" s="271">
        <v>43923.541666666664</v>
      </c>
      <c r="C2238" s="244">
        <v>491.6</v>
      </c>
      <c r="D2238" s="244">
        <v>0</v>
      </c>
      <c r="E2238" s="244">
        <v>14.7</v>
      </c>
      <c r="F2238" s="244">
        <v>38.1</v>
      </c>
      <c r="G2238" s="193">
        <v>1.7</v>
      </c>
      <c r="H2238" s="193">
        <v>57.9</v>
      </c>
    </row>
    <row r="2239" spans="2:8" x14ac:dyDescent="0.25">
      <c r="B2239" s="271">
        <v>43923.583333333336</v>
      </c>
      <c r="C2239" s="244">
        <v>491</v>
      </c>
      <c r="D2239" s="244">
        <v>0</v>
      </c>
      <c r="E2239" s="244">
        <v>14.2</v>
      </c>
      <c r="F2239" s="244">
        <v>42.9</v>
      </c>
      <c r="G2239" s="193">
        <v>2.8</v>
      </c>
      <c r="H2239" s="193">
        <v>111.7</v>
      </c>
    </row>
    <row r="2240" spans="2:8" x14ac:dyDescent="0.25">
      <c r="B2240" s="271">
        <v>43923.625</v>
      </c>
      <c r="C2240" s="244">
        <v>490.7</v>
      </c>
      <c r="D2240" s="244">
        <v>0</v>
      </c>
      <c r="E2240" s="244">
        <v>14.2</v>
      </c>
      <c r="F2240" s="244">
        <v>41.9</v>
      </c>
      <c r="G2240" s="193">
        <v>2.2999999999999998</v>
      </c>
      <c r="H2240" s="193">
        <v>34</v>
      </c>
    </row>
    <row r="2241" spans="2:8" x14ac:dyDescent="0.25">
      <c r="B2241" s="271">
        <v>43923.666666666664</v>
      </c>
      <c r="C2241" s="244">
        <v>490.7</v>
      </c>
      <c r="D2241" s="244">
        <v>0</v>
      </c>
      <c r="E2241" s="244">
        <v>13.3</v>
      </c>
      <c r="F2241" s="244">
        <v>48.7</v>
      </c>
      <c r="G2241" s="193">
        <v>1.8</v>
      </c>
      <c r="H2241" s="193">
        <v>40.9</v>
      </c>
    </row>
    <row r="2242" spans="2:8" x14ac:dyDescent="0.25">
      <c r="B2242" s="271">
        <v>43923.708333333336</v>
      </c>
      <c r="C2242" s="244">
        <v>491</v>
      </c>
      <c r="D2242" s="244">
        <v>0</v>
      </c>
      <c r="E2242" s="244">
        <v>11.5</v>
      </c>
      <c r="F2242" s="244">
        <v>55.9</v>
      </c>
      <c r="G2242" s="193">
        <v>1.8</v>
      </c>
      <c r="H2242" s="193">
        <v>41.1</v>
      </c>
    </row>
    <row r="2243" spans="2:8" x14ac:dyDescent="0.25">
      <c r="B2243" s="271">
        <v>43923.75</v>
      </c>
      <c r="C2243" s="244">
        <v>491.3</v>
      </c>
      <c r="D2243" s="244">
        <v>0</v>
      </c>
      <c r="E2243" s="244">
        <v>10.4</v>
      </c>
      <c r="F2243" s="244">
        <v>60.7</v>
      </c>
      <c r="G2243" s="193">
        <v>1.1000000000000001</v>
      </c>
      <c r="H2243" s="193">
        <v>47.5</v>
      </c>
    </row>
    <row r="2244" spans="2:8" x14ac:dyDescent="0.25">
      <c r="B2244" s="271">
        <v>43923.791666666664</v>
      </c>
      <c r="C2244" s="244">
        <v>491.8</v>
      </c>
      <c r="D2244" s="244">
        <v>0</v>
      </c>
      <c r="E2244" s="244">
        <v>9.9</v>
      </c>
      <c r="F2244" s="244">
        <v>61.5</v>
      </c>
      <c r="G2244" s="193">
        <v>1</v>
      </c>
      <c r="H2244" s="193">
        <v>71.3</v>
      </c>
    </row>
    <row r="2245" spans="2:8" x14ac:dyDescent="0.25">
      <c r="B2245" s="271">
        <v>43923.833333333336</v>
      </c>
      <c r="C2245" s="244">
        <v>492.2</v>
      </c>
      <c r="D2245" s="244">
        <v>0</v>
      </c>
      <c r="E2245" s="244">
        <v>9.4</v>
      </c>
      <c r="F2245" s="244">
        <v>64.599999999999994</v>
      </c>
      <c r="G2245" s="193">
        <v>0.6</v>
      </c>
      <c r="H2245" s="193">
        <v>303.8</v>
      </c>
    </row>
    <row r="2246" spans="2:8" x14ac:dyDescent="0.25">
      <c r="B2246" s="271">
        <v>43923.875</v>
      </c>
      <c r="C2246" s="244">
        <v>492.6</v>
      </c>
      <c r="D2246" s="244">
        <v>0</v>
      </c>
      <c r="E2246" s="244">
        <v>8.8000000000000007</v>
      </c>
      <c r="F2246" s="244">
        <v>68.5</v>
      </c>
      <c r="G2246" s="193">
        <v>0.8</v>
      </c>
      <c r="H2246" s="193">
        <v>282</v>
      </c>
    </row>
    <row r="2247" spans="2:8" x14ac:dyDescent="0.25">
      <c r="B2247" s="271">
        <v>43923.916666666664</v>
      </c>
      <c r="C2247" s="244">
        <v>492.7</v>
      </c>
      <c r="D2247" s="244">
        <v>0</v>
      </c>
      <c r="E2247" s="244">
        <v>7.8</v>
      </c>
      <c r="F2247" s="244">
        <v>69.599999999999994</v>
      </c>
      <c r="G2247" s="193">
        <v>1.4</v>
      </c>
      <c r="H2247" s="193">
        <v>335.5</v>
      </c>
    </row>
    <row r="2248" spans="2:8" x14ac:dyDescent="0.25">
      <c r="B2248" s="271">
        <v>43923.958333333336</v>
      </c>
      <c r="C2248" s="244">
        <v>492.8</v>
      </c>
      <c r="D2248" s="244">
        <v>0</v>
      </c>
      <c r="E2248" s="244">
        <v>6.8</v>
      </c>
      <c r="F2248" s="244">
        <v>76.099999999999994</v>
      </c>
      <c r="G2248" s="193">
        <v>1.1000000000000001</v>
      </c>
      <c r="H2248" s="193">
        <v>283.60000000000002</v>
      </c>
    </row>
    <row r="2249" spans="2:8" x14ac:dyDescent="0.25">
      <c r="B2249" s="271">
        <v>43924</v>
      </c>
      <c r="C2249" s="244">
        <v>492.5</v>
      </c>
      <c r="D2249" s="244">
        <v>0</v>
      </c>
      <c r="E2249" s="244">
        <v>5.8</v>
      </c>
      <c r="F2249" s="244">
        <v>80.400000000000006</v>
      </c>
      <c r="G2249" s="193">
        <v>1</v>
      </c>
      <c r="H2249" s="193">
        <v>269.3</v>
      </c>
    </row>
    <row r="2250" spans="2:8" x14ac:dyDescent="0.25">
      <c r="B2250" s="271">
        <v>43924.041666666664</v>
      </c>
      <c r="C2250" s="244">
        <v>492.2</v>
      </c>
      <c r="D2250" s="244">
        <v>0</v>
      </c>
      <c r="E2250" s="244">
        <v>5.2</v>
      </c>
      <c r="F2250" s="244">
        <v>81.099999999999994</v>
      </c>
      <c r="G2250" s="193">
        <v>0.7</v>
      </c>
      <c r="H2250" s="193">
        <v>269.7</v>
      </c>
    </row>
    <row r="2251" spans="2:8" x14ac:dyDescent="0.25">
      <c r="B2251" s="271">
        <v>43924.083333333336</v>
      </c>
      <c r="C2251" s="244">
        <v>492</v>
      </c>
      <c r="D2251" s="244">
        <v>0</v>
      </c>
      <c r="E2251" s="244">
        <v>5.0999999999999996</v>
      </c>
      <c r="F2251" s="244">
        <v>80.8</v>
      </c>
      <c r="G2251" s="193">
        <v>1</v>
      </c>
      <c r="H2251" s="193">
        <v>259.2</v>
      </c>
    </row>
    <row r="2252" spans="2:8" x14ac:dyDescent="0.25">
      <c r="B2252" s="271">
        <v>43924.125</v>
      </c>
      <c r="C2252" s="244">
        <v>491.9</v>
      </c>
      <c r="D2252" s="244">
        <v>0</v>
      </c>
      <c r="E2252" s="244">
        <v>5.0999999999999996</v>
      </c>
      <c r="F2252" s="244">
        <v>81.2</v>
      </c>
      <c r="G2252" s="193">
        <v>0.7</v>
      </c>
      <c r="H2252" s="193">
        <v>249.9</v>
      </c>
    </row>
    <row r="2253" spans="2:8" x14ac:dyDescent="0.25">
      <c r="B2253" s="271">
        <v>43924.166666666664</v>
      </c>
      <c r="C2253" s="244">
        <v>491.7</v>
      </c>
      <c r="D2253" s="244">
        <v>0</v>
      </c>
      <c r="E2253" s="244">
        <v>5.4</v>
      </c>
      <c r="F2253" s="244">
        <v>82</v>
      </c>
      <c r="G2253" s="193">
        <v>0.4</v>
      </c>
      <c r="H2253" s="193">
        <v>262.7</v>
      </c>
    </row>
    <row r="2254" spans="2:8" x14ac:dyDescent="0.25">
      <c r="B2254" s="271">
        <v>43924.208333333336</v>
      </c>
      <c r="C2254" s="244">
        <v>491.8</v>
      </c>
      <c r="D2254" s="244">
        <v>0</v>
      </c>
      <c r="E2254" s="244">
        <v>5.6</v>
      </c>
      <c r="F2254" s="244">
        <v>82.8</v>
      </c>
      <c r="G2254" s="193">
        <v>0.7</v>
      </c>
      <c r="H2254" s="193">
        <v>270.7</v>
      </c>
    </row>
    <row r="2255" spans="2:8" x14ac:dyDescent="0.25">
      <c r="B2255" s="271">
        <v>43924.25</v>
      </c>
      <c r="C2255" s="244">
        <v>492</v>
      </c>
      <c r="D2255" s="244">
        <v>0</v>
      </c>
      <c r="E2255" s="244">
        <v>5.8</v>
      </c>
      <c r="F2255" s="244">
        <v>82</v>
      </c>
      <c r="G2255" s="193">
        <v>0.5</v>
      </c>
      <c r="H2255" s="193">
        <v>275.10000000000002</v>
      </c>
    </row>
    <row r="2256" spans="2:8" x14ac:dyDescent="0.25">
      <c r="B2256" s="271">
        <v>43924.291666666664</v>
      </c>
      <c r="C2256" s="244">
        <v>492.5</v>
      </c>
      <c r="D2256" s="244">
        <v>0</v>
      </c>
      <c r="E2256" s="244">
        <v>6.6</v>
      </c>
      <c r="F2256" s="244">
        <v>79.599999999999994</v>
      </c>
      <c r="G2256" s="193">
        <v>0.4</v>
      </c>
      <c r="H2256" s="193">
        <v>260.10000000000002</v>
      </c>
    </row>
    <row r="2257" spans="2:8" x14ac:dyDescent="0.25">
      <c r="B2257" s="271">
        <v>43924.333333333336</v>
      </c>
      <c r="C2257" s="244">
        <v>492.9</v>
      </c>
      <c r="D2257" s="244">
        <v>0.2</v>
      </c>
      <c r="E2257" s="244">
        <v>7.3</v>
      </c>
      <c r="F2257" s="244">
        <v>79</v>
      </c>
      <c r="G2257" s="193">
        <v>0.2</v>
      </c>
      <c r="H2257" s="193">
        <v>231.8</v>
      </c>
    </row>
    <row r="2258" spans="2:8" x14ac:dyDescent="0.25">
      <c r="B2258" s="271">
        <v>43924.375</v>
      </c>
      <c r="C2258" s="244">
        <v>492.9</v>
      </c>
      <c r="D2258" s="244">
        <v>0</v>
      </c>
      <c r="E2258" s="244">
        <v>8.8000000000000007</v>
      </c>
      <c r="F2258" s="244">
        <v>73.400000000000006</v>
      </c>
      <c r="G2258" s="193">
        <v>0.3</v>
      </c>
      <c r="H2258" s="193">
        <v>298.5</v>
      </c>
    </row>
    <row r="2259" spans="2:8" x14ac:dyDescent="0.25">
      <c r="B2259" s="271">
        <v>43924.416666666664</v>
      </c>
      <c r="C2259" s="244">
        <v>492.7</v>
      </c>
      <c r="D2259" s="244">
        <v>0</v>
      </c>
      <c r="E2259" s="244">
        <v>10.199999999999999</v>
      </c>
      <c r="F2259" s="244">
        <v>64.5</v>
      </c>
      <c r="G2259" s="193">
        <v>0.7</v>
      </c>
      <c r="H2259" s="193">
        <v>165</v>
      </c>
    </row>
    <row r="2260" spans="2:8" x14ac:dyDescent="0.25">
      <c r="B2260" s="271">
        <v>43924.458333333336</v>
      </c>
      <c r="C2260" s="244">
        <v>492.3</v>
      </c>
      <c r="D2260" s="244">
        <v>0</v>
      </c>
      <c r="E2260" s="244">
        <v>11.3</v>
      </c>
      <c r="F2260" s="244">
        <v>60.8</v>
      </c>
      <c r="G2260" s="193">
        <v>1</v>
      </c>
      <c r="H2260" s="193">
        <v>154.4</v>
      </c>
    </row>
    <row r="2261" spans="2:8" x14ac:dyDescent="0.25">
      <c r="B2261" s="271">
        <v>43924.5</v>
      </c>
      <c r="C2261" s="244">
        <v>491.9</v>
      </c>
      <c r="D2261" s="244">
        <v>0</v>
      </c>
      <c r="E2261" s="244">
        <v>12.5</v>
      </c>
      <c r="F2261" s="244">
        <v>57.4</v>
      </c>
      <c r="G2261" s="193">
        <v>1.7</v>
      </c>
      <c r="H2261" s="193">
        <v>103.3</v>
      </c>
    </row>
    <row r="2262" spans="2:8" x14ac:dyDescent="0.25">
      <c r="B2262" s="271">
        <v>43924.541666666664</v>
      </c>
      <c r="C2262" s="244">
        <v>491.2</v>
      </c>
      <c r="D2262" s="244">
        <v>0</v>
      </c>
      <c r="E2262" s="244">
        <v>13.7</v>
      </c>
      <c r="F2262" s="244">
        <v>50.8</v>
      </c>
      <c r="G2262" s="193">
        <v>1.9</v>
      </c>
      <c r="H2262" s="193">
        <v>69.2</v>
      </c>
    </row>
    <row r="2263" spans="2:8" x14ac:dyDescent="0.25">
      <c r="B2263" s="271">
        <v>43924.583333333336</v>
      </c>
      <c r="C2263" s="244">
        <v>490.5</v>
      </c>
      <c r="D2263" s="244">
        <v>0</v>
      </c>
      <c r="E2263" s="244">
        <v>14.5</v>
      </c>
      <c r="F2263" s="244">
        <v>48</v>
      </c>
      <c r="G2263" s="193">
        <v>2.1</v>
      </c>
      <c r="H2263" s="193">
        <v>28.7</v>
      </c>
    </row>
    <row r="2264" spans="2:8" x14ac:dyDescent="0.25">
      <c r="B2264" s="271">
        <v>43924.625</v>
      </c>
      <c r="C2264" s="244">
        <v>489.9</v>
      </c>
      <c r="D2264" s="244">
        <v>0</v>
      </c>
      <c r="E2264" s="244">
        <v>14.3</v>
      </c>
      <c r="F2264" s="244">
        <v>47.6</v>
      </c>
      <c r="G2264" s="193">
        <v>1.7</v>
      </c>
      <c r="H2264" s="193">
        <v>73.900000000000006</v>
      </c>
    </row>
    <row r="2265" spans="2:8" x14ac:dyDescent="0.25">
      <c r="B2265" s="271">
        <v>43924.666666666664</v>
      </c>
      <c r="C2265" s="244">
        <v>489.6</v>
      </c>
      <c r="D2265" s="244">
        <v>0</v>
      </c>
      <c r="E2265" s="244">
        <v>14.3</v>
      </c>
      <c r="F2265" s="244">
        <v>45.6</v>
      </c>
      <c r="G2265" s="193">
        <v>1.4</v>
      </c>
      <c r="H2265" s="193">
        <v>82.9</v>
      </c>
    </row>
    <row r="2266" spans="2:8" x14ac:dyDescent="0.25">
      <c r="B2266" s="271">
        <v>43924.708333333336</v>
      </c>
      <c r="C2266" s="244">
        <v>489.8</v>
      </c>
      <c r="D2266" s="244">
        <v>0</v>
      </c>
      <c r="E2266" s="244">
        <v>13.5</v>
      </c>
      <c r="F2266" s="244">
        <v>50.9</v>
      </c>
      <c r="G2266" s="193">
        <v>1.1000000000000001</v>
      </c>
      <c r="H2266" s="193">
        <v>31.5</v>
      </c>
    </row>
    <row r="2267" spans="2:8" x14ac:dyDescent="0.25">
      <c r="B2267" s="271">
        <v>43924.75</v>
      </c>
      <c r="C2267" s="244">
        <v>490.2</v>
      </c>
      <c r="D2267" s="244">
        <v>0</v>
      </c>
      <c r="E2267" s="244">
        <v>12</v>
      </c>
      <c r="F2267" s="244">
        <v>58.7</v>
      </c>
      <c r="G2267" s="193">
        <v>1.4</v>
      </c>
      <c r="H2267" s="193">
        <v>65.8</v>
      </c>
    </row>
    <row r="2268" spans="2:8" x14ac:dyDescent="0.25">
      <c r="B2268" s="271">
        <v>43924.791666666664</v>
      </c>
      <c r="C2268" s="244">
        <v>490.7</v>
      </c>
      <c r="D2268" s="244">
        <v>0</v>
      </c>
      <c r="E2268" s="244">
        <v>10.7</v>
      </c>
      <c r="F2268" s="244">
        <v>66.8</v>
      </c>
      <c r="G2268" s="193">
        <v>1.8</v>
      </c>
      <c r="H2268" s="193">
        <v>73.400000000000006</v>
      </c>
    </row>
    <row r="2269" spans="2:8" x14ac:dyDescent="0.25">
      <c r="B2269" s="271">
        <v>43924.833333333336</v>
      </c>
      <c r="C2269" s="244">
        <v>491.3</v>
      </c>
      <c r="D2269" s="244">
        <v>0</v>
      </c>
      <c r="E2269" s="244">
        <v>9.6999999999999993</v>
      </c>
      <c r="F2269" s="244">
        <v>72.900000000000006</v>
      </c>
      <c r="G2269" s="193">
        <v>1.6</v>
      </c>
      <c r="H2269" s="193">
        <v>56.2</v>
      </c>
    </row>
    <row r="2270" spans="2:8" x14ac:dyDescent="0.25">
      <c r="B2270" s="271">
        <v>43924.875</v>
      </c>
      <c r="C2270" s="244">
        <v>491.6</v>
      </c>
      <c r="D2270" s="244">
        <v>0</v>
      </c>
      <c r="E2270" s="244">
        <v>9.9</v>
      </c>
      <c r="F2270" s="244">
        <v>70.099999999999994</v>
      </c>
      <c r="G2270" s="193">
        <v>1.2</v>
      </c>
      <c r="H2270" s="193">
        <v>6</v>
      </c>
    </row>
    <row r="2271" spans="2:8" x14ac:dyDescent="0.25">
      <c r="B2271" s="271">
        <v>43924.916666666664</v>
      </c>
      <c r="C2271" s="244">
        <v>491.6</v>
      </c>
      <c r="D2271" s="244">
        <v>0</v>
      </c>
      <c r="E2271" s="244">
        <v>9.6999999999999993</v>
      </c>
      <c r="F2271" s="244">
        <v>69.7</v>
      </c>
      <c r="G2271" s="193">
        <v>1.1000000000000001</v>
      </c>
      <c r="H2271" s="193">
        <v>32.700000000000003</v>
      </c>
    </row>
    <row r="2272" spans="2:8" x14ac:dyDescent="0.25">
      <c r="B2272" s="271">
        <v>43924.958333333336</v>
      </c>
      <c r="C2272" s="244">
        <v>491.4</v>
      </c>
      <c r="D2272" s="244">
        <v>0</v>
      </c>
      <c r="E2272" s="244">
        <v>9.1999999999999993</v>
      </c>
      <c r="F2272" s="244">
        <v>69.099999999999994</v>
      </c>
      <c r="G2272" s="193">
        <v>0.7</v>
      </c>
      <c r="H2272" s="193">
        <v>349</v>
      </c>
    </row>
    <row r="2273" spans="2:8" x14ac:dyDescent="0.25">
      <c r="B2273" s="271">
        <v>43925</v>
      </c>
      <c r="C2273" s="244">
        <v>491.1</v>
      </c>
      <c r="D2273" s="244">
        <v>0</v>
      </c>
      <c r="E2273" s="244">
        <v>9.1</v>
      </c>
      <c r="F2273" s="244">
        <v>69.7</v>
      </c>
      <c r="G2273" s="193">
        <v>0.6</v>
      </c>
      <c r="H2273" s="193">
        <v>319.60000000000002</v>
      </c>
    </row>
    <row r="2274" spans="2:8" x14ac:dyDescent="0.25">
      <c r="B2274" s="271">
        <v>43925.041666666664</v>
      </c>
      <c r="C2274" s="244">
        <v>490.8</v>
      </c>
      <c r="D2274" s="244">
        <v>0</v>
      </c>
      <c r="E2274" s="244">
        <v>8.4</v>
      </c>
      <c r="F2274" s="244">
        <v>73.2</v>
      </c>
      <c r="G2274" s="193">
        <v>1.4</v>
      </c>
      <c r="H2274" s="193">
        <v>349.4</v>
      </c>
    </row>
    <row r="2275" spans="2:8" x14ac:dyDescent="0.25">
      <c r="B2275" s="271">
        <v>43925.083333333336</v>
      </c>
      <c r="C2275" s="244">
        <v>490.6</v>
      </c>
      <c r="D2275" s="244">
        <v>0</v>
      </c>
      <c r="E2275" s="244">
        <v>7.8</v>
      </c>
      <c r="F2275" s="244">
        <v>74.7</v>
      </c>
      <c r="G2275" s="193">
        <v>1.5</v>
      </c>
      <c r="H2275" s="193">
        <v>351.3</v>
      </c>
    </row>
    <row r="2276" spans="2:8" x14ac:dyDescent="0.25">
      <c r="B2276" s="271">
        <v>43925.125</v>
      </c>
      <c r="C2276" s="244">
        <v>490.2</v>
      </c>
      <c r="D2276" s="244">
        <v>0</v>
      </c>
      <c r="E2276" s="244">
        <v>7.5</v>
      </c>
      <c r="F2276" s="244">
        <v>80.400000000000006</v>
      </c>
      <c r="G2276" s="193">
        <v>1</v>
      </c>
      <c r="H2276" s="193">
        <v>278.7</v>
      </c>
    </row>
    <row r="2277" spans="2:8" x14ac:dyDescent="0.25">
      <c r="B2277" s="271">
        <v>43925.166666666664</v>
      </c>
      <c r="C2277" s="244">
        <v>490.3</v>
      </c>
      <c r="D2277" s="244">
        <v>0</v>
      </c>
      <c r="E2277" s="244">
        <v>6.5</v>
      </c>
      <c r="F2277" s="244">
        <v>84.1</v>
      </c>
      <c r="G2277" s="193">
        <v>0.8</v>
      </c>
      <c r="H2277" s="193">
        <v>272.10000000000002</v>
      </c>
    </row>
    <row r="2278" spans="2:8" x14ac:dyDescent="0.25">
      <c r="B2278" s="271">
        <v>43925.208333333336</v>
      </c>
      <c r="C2278" s="244">
        <v>490.7</v>
      </c>
      <c r="D2278" s="244">
        <v>0</v>
      </c>
      <c r="E2278" s="244">
        <v>6.1</v>
      </c>
      <c r="F2278" s="244">
        <v>82.3</v>
      </c>
      <c r="G2278" s="193">
        <v>0.7</v>
      </c>
      <c r="H2278" s="193">
        <v>265.89999999999998</v>
      </c>
    </row>
    <row r="2279" spans="2:8" x14ac:dyDescent="0.25">
      <c r="B2279" s="271">
        <v>43925.25</v>
      </c>
      <c r="C2279" s="244">
        <v>491.1</v>
      </c>
      <c r="D2279" s="244">
        <v>0</v>
      </c>
      <c r="E2279" s="244">
        <v>6.3</v>
      </c>
      <c r="F2279" s="244">
        <v>81.099999999999994</v>
      </c>
      <c r="G2279" s="193">
        <v>0.5</v>
      </c>
      <c r="H2279" s="193">
        <v>267</v>
      </c>
    </row>
    <row r="2280" spans="2:8" x14ac:dyDescent="0.25">
      <c r="B2280" s="271">
        <v>43925.291666666664</v>
      </c>
      <c r="C2280" s="244">
        <v>491.5</v>
      </c>
      <c r="D2280" s="244">
        <v>0</v>
      </c>
      <c r="E2280" s="244">
        <v>7</v>
      </c>
      <c r="F2280" s="244">
        <v>78</v>
      </c>
      <c r="G2280" s="193">
        <v>0.5</v>
      </c>
      <c r="H2280" s="193">
        <v>270</v>
      </c>
    </row>
    <row r="2281" spans="2:8" x14ac:dyDescent="0.25">
      <c r="B2281" s="271">
        <v>43925.333333333336</v>
      </c>
      <c r="C2281" s="244">
        <v>491.9</v>
      </c>
      <c r="D2281" s="244">
        <v>0</v>
      </c>
      <c r="E2281" s="244">
        <v>8.1999999999999993</v>
      </c>
      <c r="F2281" s="244">
        <v>73.2</v>
      </c>
      <c r="G2281" s="193">
        <v>0.4</v>
      </c>
      <c r="H2281" s="193">
        <v>300.39999999999998</v>
      </c>
    </row>
    <row r="2282" spans="2:8" x14ac:dyDescent="0.25">
      <c r="B2282" s="271">
        <v>43925.375</v>
      </c>
      <c r="C2282" s="244">
        <v>491.9</v>
      </c>
      <c r="D2282" s="244">
        <v>0</v>
      </c>
      <c r="E2282" s="244">
        <v>10.7</v>
      </c>
      <c r="F2282" s="244">
        <v>61.8</v>
      </c>
      <c r="G2282" s="193">
        <v>0.6</v>
      </c>
      <c r="H2282" s="193">
        <v>261.3</v>
      </c>
    </row>
    <row r="2283" spans="2:8" x14ac:dyDescent="0.25">
      <c r="B2283" s="271">
        <v>43925.416666666664</v>
      </c>
      <c r="C2283" s="244">
        <v>491.7</v>
      </c>
      <c r="D2283" s="244">
        <v>0</v>
      </c>
      <c r="E2283" s="244">
        <v>12.2</v>
      </c>
      <c r="F2283" s="244">
        <v>51.7</v>
      </c>
      <c r="G2283" s="193">
        <v>0.7</v>
      </c>
      <c r="H2283" s="193">
        <v>256.3</v>
      </c>
    </row>
    <row r="2284" spans="2:8" x14ac:dyDescent="0.25">
      <c r="B2284" s="271">
        <v>43925.458333333336</v>
      </c>
      <c r="C2284" s="244">
        <v>491.2</v>
      </c>
      <c r="D2284" s="244">
        <v>0</v>
      </c>
      <c r="E2284" s="244">
        <v>13.3</v>
      </c>
      <c r="F2284" s="244">
        <v>49.9</v>
      </c>
      <c r="G2284" s="193">
        <v>0.7</v>
      </c>
      <c r="H2284" s="193">
        <v>187.2</v>
      </c>
    </row>
    <row r="2285" spans="2:8" x14ac:dyDescent="0.25">
      <c r="B2285" s="271">
        <v>43925.5</v>
      </c>
      <c r="C2285" s="244">
        <v>490.7</v>
      </c>
      <c r="D2285" s="244">
        <v>0</v>
      </c>
      <c r="E2285" s="244">
        <v>13.2</v>
      </c>
      <c r="F2285" s="244">
        <v>57.2</v>
      </c>
      <c r="G2285" s="193">
        <v>2.2999999999999998</v>
      </c>
      <c r="H2285" s="193">
        <v>91.5</v>
      </c>
    </row>
    <row r="2286" spans="2:8" x14ac:dyDescent="0.25">
      <c r="B2286" s="271">
        <v>43925.541666666664</v>
      </c>
      <c r="C2286" s="244">
        <v>489.9</v>
      </c>
      <c r="D2286" s="244">
        <v>0</v>
      </c>
      <c r="E2286" s="244">
        <v>14.9</v>
      </c>
      <c r="F2286" s="244">
        <v>47.3</v>
      </c>
      <c r="G2286" s="193">
        <v>1.8</v>
      </c>
      <c r="H2286" s="193">
        <v>90.6</v>
      </c>
    </row>
    <row r="2287" spans="2:8" x14ac:dyDescent="0.25">
      <c r="B2287" s="271">
        <v>43925.583333333336</v>
      </c>
      <c r="C2287" s="244">
        <v>489.2</v>
      </c>
      <c r="D2287" s="244">
        <v>0</v>
      </c>
      <c r="E2287" s="244">
        <v>15.9</v>
      </c>
      <c r="F2287" s="244">
        <v>43.4</v>
      </c>
      <c r="G2287" s="193">
        <v>1.9</v>
      </c>
      <c r="H2287" s="193">
        <v>106.6</v>
      </c>
    </row>
    <row r="2288" spans="2:8" x14ac:dyDescent="0.25">
      <c r="B2288" s="271">
        <v>43925.625</v>
      </c>
      <c r="C2288" s="244">
        <v>488.8</v>
      </c>
      <c r="D2288" s="244">
        <v>0</v>
      </c>
      <c r="E2288" s="244">
        <v>16.2</v>
      </c>
      <c r="F2288" s="244">
        <v>41.9</v>
      </c>
      <c r="G2288" s="193">
        <v>1.8</v>
      </c>
      <c r="H2288" s="193">
        <v>87.7</v>
      </c>
    </row>
    <row r="2289" spans="2:8" x14ac:dyDescent="0.25">
      <c r="B2289" s="271">
        <v>43925.666666666664</v>
      </c>
      <c r="C2289" s="244">
        <v>488.9</v>
      </c>
      <c r="D2289" s="244">
        <v>0</v>
      </c>
      <c r="E2289" s="244">
        <v>14.6</v>
      </c>
      <c r="F2289" s="244">
        <v>47.4</v>
      </c>
      <c r="G2289" s="193">
        <v>1.4</v>
      </c>
      <c r="H2289" s="193">
        <v>68.900000000000006</v>
      </c>
    </row>
    <row r="2290" spans="2:8" x14ac:dyDescent="0.25">
      <c r="B2290" s="271">
        <v>43925.708333333336</v>
      </c>
      <c r="C2290" s="244">
        <v>489</v>
      </c>
      <c r="D2290" s="244">
        <v>0</v>
      </c>
      <c r="E2290" s="244">
        <v>13.2</v>
      </c>
      <c r="F2290" s="244">
        <v>54</v>
      </c>
      <c r="G2290" s="193">
        <v>1.5</v>
      </c>
      <c r="H2290" s="193">
        <v>23.1</v>
      </c>
    </row>
    <row r="2291" spans="2:8" x14ac:dyDescent="0.25">
      <c r="B2291" s="271">
        <v>43925.75</v>
      </c>
      <c r="C2291" s="244">
        <v>489.5</v>
      </c>
      <c r="D2291" s="244">
        <v>0</v>
      </c>
      <c r="E2291" s="244">
        <v>11.9</v>
      </c>
      <c r="F2291" s="244">
        <v>60.5</v>
      </c>
      <c r="G2291" s="193">
        <v>1.7</v>
      </c>
      <c r="H2291" s="193">
        <v>30.1</v>
      </c>
    </row>
    <row r="2292" spans="2:8" x14ac:dyDescent="0.25">
      <c r="B2292" s="271">
        <v>43925.791666666664</v>
      </c>
      <c r="C2292" s="244">
        <v>490.1</v>
      </c>
      <c r="D2292" s="244">
        <v>0</v>
      </c>
      <c r="E2292" s="244">
        <v>10.7</v>
      </c>
      <c r="F2292" s="244">
        <v>68.3</v>
      </c>
      <c r="G2292" s="193">
        <v>2.1</v>
      </c>
      <c r="H2292" s="193">
        <v>72.8</v>
      </c>
    </row>
    <row r="2293" spans="2:8" x14ac:dyDescent="0.25">
      <c r="B2293" s="271">
        <v>43925.833333333336</v>
      </c>
      <c r="C2293" s="244">
        <v>490.7</v>
      </c>
      <c r="D2293" s="244">
        <v>0</v>
      </c>
      <c r="E2293" s="244">
        <v>9.6</v>
      </c>
      <c r="F2293" s="244">
        <v>71.900000000000006</v>
      </c>
      <c r="G2293" s="193">
        <v>2.7</v>
      </c>
      <c r="H2293" s="193">
        <v>59.7</v>
      </c>
    </row>
    <row r="2294" spans="2:8" x14ac:dyDescent="0.25">
      <c r="B2294" s="271">
        <v>43925.875</v>
      </c>
      <c r="C2294" s="244">
        <v>491.2</v>
      </c>
      <c r="D2294" s="244">
        <v>0</v>
      </c>
      <c r="E2294" s="244">
        <v>9.4</v>
      </c>
      <c r="F2294" s="244">
        <v>73.2</v>
      </c>
      <c r="G2294" s="193">
        <v>1.3</v>
      </c>
      <c r="H2294" s="193">
        <v>17.3</v>
      </c>
    </row>
    <row r="2295" spans="2:8" x14ac:dyDescent="0.25">
      <c r="B2295" s="271">
        <v>43925.916666666664</v>
      </c>
      <c r="C2295" s="244">
        <v>491.2</v>
      </c>
      <c r="D2295" s="244">
        <v>0</v>
      </c>
      <c r="E2295" s="244">
        <v>8.9</v>
      </c>
      <c r="F2295" s="244">
        <v>78.3</v>
      </c>
      <c r="G2295" s="193">
        <v>0.7</v>
      </c>
      <c r="H2295" s="193">
        <v>281.89999999999998</v>
      </c>
    </row>
    <row r="2296" spans="2:8" x14ac:dyDescent="0.25">
      <c r="B2296" s="271">
        <v>43925.958333333336</v>
      </c>
      <c r="C2296" s="244">
        <v>491.1</v>
      </c>
      <c r="D2296" s="244">
        <v>0</v>
      </c>
      <c r="E2296" s="244">
        <v>8</v>
      </c>
      <c r="F2296" s="244">
        <v>83.8</v>
      </c>
      <c r="G2296" s="193">
        <v>0.4</v>
      </c>
      <c r="H2296" s="193">
        <v>273.7</v>
      </c>
    </row>
    <row r="2297" spans="2:8" x14ac:dyDescent="0.25">
      <c r="B2297" s="271">
        <v>43926</v>
      </c>
      <c r="C2297" s="244">
        <v>491</v>
      </c>
      <c r="D2297" s="244">
        <v>0</v>
      </c>
      <c r="E2297" s="244">
        <v>7.3</v>
      </c>
      <c r="F2297" s="244">
        <v>86.7</v>
      </c>
      <c r="G2297" s="193">
        <v>0.8</v>
      </c>
      <c r="H2297" s="193">
        <v>289</v>
      </c>
    </row>
    <row r="2298" spans="2:8" x14ac:dyDescent="0.25">
      <c r="B2298" s="271">
        <v>43926.041666666664</v>
      </c>
      <c r="C2298" s="244">
        <v>490.8</v>
      </c>
      <c r="D2298" s="244">
        <v>0</v>
      </c>
      <c r="E2298" s="244">
        <v>6.6</v>
      </c>
      <c r="F2298" s="244">
        <v>88.6</v>
      </c>
      <c r="G2298" s="193">
        <v>0.6</v>
      </c>
      <c r="H2298" s="193">
        <v>287</v>
      </c>
    </row>
    <row r="2299" spans="2:8" x14ac:dyDescent="0.25">
      <c r="B2299" s="271">
        <v>43926.083333333336</v>
      </c>
      <c r="C2299" s="244">
        <v>490.5</v>
      </c>
      <c r="D2299" s="244">
        <v>0</v>
      </c>
      <c r="E2299" s="244">
        <v>6.5</v>
      </c>
      <c r="F2299" s="244">
        <v>88.7</v>
      </c>
      <c r="G2299" s="193">
        <v>0.8</v>
      </c>
      <c r="H2299" s="193">
        <v>268.8</v>
      </c>
    </row>
    <row r="2300" spans="2:8" x14ac:dyDescent="0.25">
      <c r="B2300" s="271">
        <v>43926.125</v>
      </c>
      <c r="C2300" s="244">
        <v>490.4</v>
      </c>
      <c r="D2300" s="244">
        <v>0</v>
      </c>
      <c r="E2300" s="244">
        <v>6.8</v>
      </c>
      <c r="F2300" s="244">
        <v>88.1</v>
      </c>
      <c r="G2300" s="193">
        <v>0.6</v>
      </c>
      <c r="H2300" s="193">
        <v>276.5</v>
      </c>
    </row>
    <row r="2301" spans="2:8" x14ac:dyDescent="0.25">
      <c r="B2301" s="271">
        <v>43926.166666666664</v>
      </c>
      <c r="C2301" s="244">
        <v>490.4</v>
      </c>
      <c r="D2301" s="244">
        <v>0</v>
      </c>
      <c r="E2301" s="244">
        <v>7</v>
      </c>
      <c r="F2301" s="244">
        <v>88.2</v>
      </c>
      <c r="G2301" s="193">
        <v>0.3</v>
      </c>
      <c r="H2301" s="193">
        <v>271.10000000000002</v>
      </c>
    </row>
    <row r="2302" spans="2:8" x14ac:dyDescent="0.25">
      <c r="B2302" s="271">
        <v>43926.208333333336</v>
      </c>
      <c r="C2302" s="244">
        <v>490.6</v>
      </c>
      <c r="D2302" s="244">
        <v>0</v>
      </c>
      <c r="E2302" s="244">
        <v>7.1</v>
      </c>
      <c r="F2302" s="244">
        <v>88.1</v>
      </c>
      <c r="G2302" s="193">
        <v>0.2</v>
      </c>
      <c r="H2302" s="193">
        <v>304.89999999999998</v>
      </c>
    </row>
    <row r="2303" spans="2:8" x14ac:dyDescent="0.25">
      <c r="B2303" s="271">
        <v>43926.25</v>
      </c>
      <c r="C2303" s="244">
        <v>490.8</v>
      </c>
      <c r="D2303" s="244">
        <v>0</v>
      </c>
      <c r="E2303" s="244">
        <v>7.2</v>
      </c>
      <c r="F2303" s="244">
        <v>87.1</v>
      </c>
      <c r="G2303" s="193">
        <v>0.1</v>
      </c>
      <c r="H2303" s="193">
        <v>285.3</v>
      </c>
    </row>
    <row r="2304" spans="2:8" x14ac:dyDescent="0.25">
      <c r="B2304" s="271">
        <v>43926.291666666664</v>
      </c>
      <c r="C2304" s="244">
        <v>491.3</v>
      </c>
      <c r="D2304" s="244">
        <v>0</v>
      </c>
      <c r="E2304" s="244">
        <v>8</v>
      </c>
      <c r="F2304" s="244">
        <v>82.7</v>
      </c>
      <c r="G2304" s="193">
        <v>0.4</v>
      </c>
      <c r="H2304" s="193">
        <v>283.10000000000002</v>
      </c>
    </row>
    <row r="2305" spans="2:8" x14ac:dyDescent="0.25">
      <c r="B2305" s="271">
        <v>43926.333333333336</v>
      </c>
      <c r="C2305" s="244">
        <v>491.6</v>
      </c>
      <c r="D2305" s="244">
        <v>0</v>
      </c>
      <c r="E2305" s="244">
        <v>10</v>
      </c>
      <c r="F2305" s="244">
        <v>73.5</v>
      </c>
      <c r="G2305" s="193">
        <v>0.3</v>
      </c>
      <c r="H2305" s="193">
        <v>225.6</v>
      </c>
    </row>
    <row r="2306" spans="2:8" x14ac:dyDescent="0.25">
      <c r="B2306" s="271">
        <v>43926.375</v>
      </c>
      <c r="C2306" s="244">
        <v>491.8</v>
      </c>
      <c r="D2306" s="244">
        <v>0</v>
      </c>
      <c r="E2306" s="244">
        <v>11.8</v>
      </c>
      <c r="F2306" s="244">
        <v>64.900000000000006</v>
      </c>
      <c r="G2306" s="193">
        <v>0.8</v>
      </c>
      <c r="H2306" s="193">
        <v>160.4</v>
      </c>
    </row>
    <row r="2307" spans="2:8" x14ac:dyDescent="0.25">
      <c r="B2307" s="271">
        <v>43926.416666666664</v>
      </c>
      <c r="C2307" s="244">
        <v>491.6</v>
      </c>
      <c r="D2307" s="244">
        <v>0</v>
      </c>
      <c r="E2307" s="244">
        <v>14.4</v>
      </c>
      <c r="F2307" s="244">
        <v>50.4</v>
      </c>
      <c r="G2307" s="193">
        <v>1.1000000000000001</v>
      </c>
      <c r="H2307" s="193">
        <v>76.599999999999994</v>
      </c>
    </row>
    <row r="2308" spans="2:8" x14ac:dyDescent="0.25">
      <c r="B2308" s="271">
        <v>43926.458333333336</v>
      </c>
      <c r="C2308" s="244">
        <v>491.3</v>
      </c>
      <c r="D2308" s="244">
        <v>0</v>
      </c>
      <c r="E2308" s="244">
        <v>14</v>
      </c>
      <c r="F2308" s="244">
        <v>50.4</v>
      </c>
      <c r="G2308" s="193">
        <v>2.2000000000000002</v>
      </c>
      <c r="H2308" s="193">
        <v>297.39999999999998</v>
      </c>
    </row>
    <row r="2309" spans="2:8" x14ac:dyDescent="0.25">
      <c r="B2309" s="271">
        <v>43926.5</v>
      </c>
      <c r="C2309" s="244">
        <v>490.9</v>
      </c>
      <c r="D2309" s="244">
        <v>0</v>
      </c>
      <c r="E2309" s="244">
        <v>14.2</v>
      </c>
      <c r="F2309" s="244">
        <v>47.8</v>
      </c>
      <c r="G2309" s="193">
        <v>2.2999999999999998</v>
      </c>
      <c r="H2309" s="193">
        <v>291.2</v>
      </c>
    </row>
    <row r="2310" spans="2:8" x14ac:dyDescent="0.25">
      <c r="B2310" s="271">
        <v>43926.541666666664</v>
      </c>
      <c r="C2310" s="244">
        <v>490.4</v>
      </c>
      <c r="D2310" s="244">
        <v>0</v>
      </c>
      <c r="E2310" s="244">
        <v>14.9</v>
      </c>
      <c r="F2310" s="244">
        <v>48.2</v>
      </c>
      <c r="G2310" s="193">
        <v>2.6</v>
      </c>
      <c r="H2310" s="193">
        <v>25.3</v>
      </c>
    </row>
    <row r="2311" spans="2:8" x14ac:dyDescent="0.25">
      <c r="B2311" s="271">
        <v>43926.583333333336</v>
      </c>
      <c r="C2311" s="244">
        <v>489.8</v>
      </c>
      <c r="D2311" s="244">
        <v>0</v>
      </c>
      <c r="E2311" s="244">
        <v>14.8</v>
      </c>
      <c r="F2311" s="244">
        <v>45.7</v>
      </c>
      <c r="G2311" s="193">
        <v>2.4</v>
      </c>
      <c r="H2311" s="193">
        <v>33.1</v>
      </c>
    </row>
    <row r="2312" spans="2:8" x14ac:dyDescent="0.25">
      <c r="B2312" s="271">
        <v>43926.625</v>
      </c>
      <c r="C2312" s="244">
        <v>489.7</v>
      </c>
      <c r="D2312" s="244">
        <v>0</v>
      </c>
      <c r="E2312" s="244">
        <v>14</v>
      </c>
      <c r="F2312" s="244">
        <v>45.8</v>
      </c>
      <c r="G2312" s="193">
        <v>1.6</v>
      </c>
      <c r="H2312" s="193">
        <v>3.5</v>
      </c>
    </row>
    <row r="2313" spans="2:8" x14ac:dyDescent="0.25">
      <c r="B2313" s="271">
        <v>43926.666666666664</v>
      </c>
      <c r="C2313" s="244">
        <v>490</v>
      </c>
      <c r="D2313" s="244">
        <v>0</v>
      </c>
      <c r="E2313" s="244">
        <v>13.3</v>
      </c>
      <c r="F2313" s="244">
        <v>51.3</v>
      </c>
      <c r="G2313" s="193">
        <v>0.8</v>
      </c>
      <c r="H2313" s="193">
        <v>282.8</v>
      </c>
    </row>
    <row r="2314" spans="2:8" x14ac:dyDescent="0.25">
      <c r="B2314" s="271">
        <v>43926.708333333336</v>
      </c>
      <c r="C2314" s="244">
        <v>490.3</v>
      </c>
      <c r="D2314" s="244">
        <v>0</v>
      </c>
      <c r="E2314" s="244">
        <v>13.1</v>
      </c>
      <c r="F2314" s="244">
        <v>52.4</v>
      </c>
      <c r="G2314" s="193">
        <v>0.7</v>
      </c>
      <c r="H2314" s="193">
        <v>284.5</v>
      </c>
    </row>
    <row r="2315" spans="2:8" x14ac:dyDescent="0.25">
      <c r="B2315" s="271">
        <v>43926.75</v>
      </c>
      <c r="C2315" s="244">
        <v>490.7</v>
      </c>
      <c r="D2315" s="244">
        <v>0</v>
      </c>
      <c r="E2315" s="244">
        <v>12.1</v>
      </c>
      <c r="F2315" s="244">
        <v>55.6</v>
      </c>
      <c r="G2315" s="193">
        <v>0.5</v>
      </c>
      <c r="H2315" s="193">
        <v>333.2</v>
      </c>
    </row>
    <row r="2316" spans="2:8" x14ac:dyDescent="0.25">
      <c r="B2316" s="271">
        <v>43926.791666666664</v>
      </c>
      <c r="C2316" s="244">
        <v>491.2</v>
      </c>
      <c r="D2316" s="244">
        <v>0</v>
      </c>
      <c r="E2316" s="244">
        <v>11.3</v>
      </c>
      <c r="F2316" s="244">
        <v>62</v>
      </c>
      <c r="G2316" s="193">
        <v>0.5</v>
      </c>
      <c r="H2316" s="193">
        <v>178.1</v>
      </c>
    </row>
    <row r="2317" spans="2:8" x14ac:dyDescent="0.25">
      <c r="B2317" s="271">
        <v>43926.833333333336</v>
      </c>
      <c r="C2317" s="244">
        <v>491.7</v>
      </c>
      <c r="D2317" s="244">
        <v>0</v>
      </c>
      <c r="E2317" s="244">
        <v>9.9</v>
      </c>
      <c r="F2317" s="244">
        <v>69.8</v>
      </c>
      <c r="G2317" s="193">
        <v>0.7</v>
      </c>
      <c r="H2317" s="193">
        <v>174.2</v>
      </c>
    </row>
    <row r="2318" spans="2:8" x14ac:dyDescent="0.25">
      <c r="B2318" s="271">
        <v>43926.875</v>
      </c>
      <c r="C2318" s="244">
        <v>492.2</v>
      </c>
      <c r="D2318" s="244">
        <v>0</v>
      </c>
      <c r="E2318" s="244">
        <v>9.4</v>
      </c>
      <c r="F2318" s="244">
        <v>71.900000000000006</v>
      </c>
      <c r="G2318" s="193">
        <v>0.7</v>
      </c>
      <c r="H2318" s="193">
        <v>185</v>
      </c>
    </row>
    <row r="2319" spans="2:8" x14ac:dyDescent="0.25">
      <c r="B2319" s="271">
        <v>43926.916666666664</v>
      </c>
      <c r="C2319" s="244">
        <v>492.4</v>
      </c>
      <c r="D2319" s="244">
        <v>0</v>
      </c>
      <c r="E2319" s="244">
        <v>9.1999999999999993</v>
      </c>
      <c r="F2319" s="244">
        <v>74</v>
      </c>
      <c r="G2319" s="193">
        <v>0.3</v>
      </c>
      <c r="H2319" s="193">
        <v>120.5</v>
      </c>
    </row>
    <row r="2320" spans="2:8" x14ac:dyDescent="0.25">
      <c r="B2320" s="271">
        <v>43926.958333333336</v>
      </c>
      <c r="C2320" s="244">
        <v>492.4</v>
      </c>
      <c r="D2320" s="244">
        <v>0</v>
      </c>
      <c r="E2320" s="244">
        <v>9.1999999999999993</v>
      </c>
      <c r="F2320" s="244">
        <v>73.599999999999994</v>
      </c>
      <c r="G2320" s="193">
        <v>0.3</v>
      </c>
      <c r="H2320" s="193">
        <v>228.3</v>
      </c>
    </row>
    <row r="2321" spans="2:8" x14ac:dyDescent="0.25">
      <c r="B2321" s="271">
        <v>43927</v>
      </c>
      <c r="C2321" s="244">
        <v>492.2</v>
      </c>
      <c r="D2321" s="244">
        <v>0</v>
      </c>
      <c r="E2321" s="244">
        <v>9.1999999999999993</v>
      </c>
      <c r="F2321" s="244">
        <v>73.099999999999994</v>
      </c>
      <c r="G2321" s="193">
        <v>0.2</v>
      </c>
      <c r="H2321" s="193">
        <v>130.9</v>
      </c>
    </row>
    <row r="2322" spans="2:8" x14ac:dyDescent="0.25">
      <c r="B2322" s="271">
        <v>43927.041666666664</v>
      </c>
      <c r="C2322" s="244">
        <v>491.8</v>
      </c>
      <c r="D2322" s="244">
        <v>0</v>
      </c>
      <c r="E2322" s="244">
        <v>8.6999999999999993</v>
      </c>
      <c r="F2322" s="244">
        <v>79.7</v>
      </c>
      <c r="G2322" s="193">
        <v>0.5</v>
      </c>
      <c r="H2322" s="193">
        <v>136.6</v>
      </c>
    </row>
    <row r="2323" spans="2:8" x14ac:dyDescent="0.25">
      <c r="B2323" s="271">
        <v>43927.083333333336</v>
      </c>
      <c r="C2323" s="244">
        <v>491.4</v>
      </c>
      <c r="D2323" s="244">
        <v>0</v>
      </c>
      <c r="E2323" s="244">
        <v>8.6</v>
      </c>
      <c r="F2323" s="244">
        <v>80.5</v>
      </c>
      <c r="G2323" s="193">
        <v>0.5</v>
      </c>
      <c r="H2323" s="193">
        <v>138.80000000000001</v>
      </c>
    </row>
    <row r="2324" spans="2:8" x14ac:dyDescent="0.25">
      <c r="B2324" s="271">
        <v>43927.125</v>
      </c>
      <c r="C2324" s="244">
        <v>491.4</v>
      </c>
      <c r="D2324" s="244">
        <v>0</v>
      </c>
      <c r="E2324" s="244">
        <v>8.5</v>
      </c>
      <c r="F2324" s="244">
        <v>80.099999999999994</v>
      </c>
      <c r="G2324" s="193">
        <v>0.5</v>
      </c>
      <c r="H2324" s="193">
        <v>118.9</v>
      </c>
    </row>
    <row r="2325" spans="2:8" x14ac:dyDescent="0.25">
      <c r="B2325" s="271">
        <v>43927.166666666664</v>
      </c>
      <c r="C2325" s="244">
        <v>491.4</v>
      </c>
      <c r="D2325" s="244">
        <v>0</v>
      </c>
      <c r="E2325" s="244">
        <v>8.4</v>
      </c>
      <c r="F2325" s="244">
        <v>81.5</v>
      </c>
      <c r="G2325" s="193">
        <v>0.6</v>
      </c>
      <c r="H2325" s="193">
        <v>125.7</v>
      </c>
    </row>
    <row r="2326" spans="2:8" x14ac:dyDescent="0.25">
      <c r="B2326" s="271">
        <v>43927.208333333336</v>
      </c>
      <c r="C2326" s="244">
        <v>491.7</v>
      </c>
      <c r="D2326" s="244">
        <v>0</v>
      </c>
      <c r="E2326" s="244">
        <v>8.5</v>
      </c>
      <c r="F2326" s="244">
        <v>80.599999999999994</v>
      </c>
      <c r="G2326" s="193">
        <v>0.5</v>
      </c>
      <c r="H2326" s="193">
        <v>137</v>
      </c>
    </row>
    <row r="2327" spans="2:8" x14ac:dyDescent="0.25">
      <c r="B2327" s="271">
        <v>43927.25</v>
      </c>
      <c r="C2327" s="244">
        <v>492</v>
      </c>
      <c r="D2327" s="244">
        <v>0</v>
      </c>
      <c r="E2327" s="244">
        <v>8.4</v>
      </c>
      <c r="F2327" s="244">
        <v>82.3</v>
      </c>
      <c r="G2327" s="193">
        <v>0.5</v>
      </c>
      <c r="H2327" s="193">
        <v>118.4</v>
      </c>
    </row>
    <row r="2328" spans="2:8" x14ac:dyDescent="0.25">
      <c r="B2328" s="271">
        <v>43927.291666666664</v>
      </c>
      <c r="C2328" s="244">
        <v>492.4</v>
      </c>
      <c r="D2328" s="244">
        <v>0</v>
      </c>
      <c r="E2328" s="244">
        <v>9.1999999999999993</v>
      </c>
      <c r="F2328" s="244">
        <v>79</v>
      </c>
      <c r="G2328" s="193">
        <v>0.7</v>
      </c>
      <c r="H2328" s="193">
        <v>248.8</v>
      </c>
    </row>
    <row r="2329" spans="2:8" x14ac:dyDescent="0.25">
      <c r="B2329" s="271">
        <v>43927.333333333336</v>
      </c>
      <c r="C2329" s="244">
        <v>492.5</v>
      </c>
      <c r="D2329" s="244">
        <v>0</v>
      </c>
      <c r="E2329" s="244">
        <v>12.1</v>
      </c>
      <c r="F2329" s="244">
        <v>64.3</v>
      </c>
      <c r="G2329" s="193">
        <v>0.6</v>
      </c>
      <c r="H2329" s="193">
        <v>255.5</v>
      </c>
    </row>
    <row r="2330" spans="2:8" x14ac:dyDescent="0.25">
      <c r="B2330" s="271">
        <v>43927.375</v>
      </c>
      <c r="C2330" s="244">
        <v>492.4</v>
      </c>
      <c r="D2330" s="244">
        <v>0</v>
      </c>
      <c r="E2330" s="244">
        <v>12.8</v>
      </c>
      <c r="F2330" s="244">
        <v>54.8</v>
      </c>
      <c r="G2330" s="193">
        <v>1.2</v>
      </c>
      <c r="H2330" s="193">
        <v>147.69999999999999</v>
      </c>
    </row>
    <row r="2331" spans="2:8" x14ac:dyDescent="0.25">
      <c r="B2331" s="271">
        <v>43927.416666666664</v>
      </c>
      <c r="C2331" s="244">
        <v>492.2</v>
      </c>
      <c r="D2331" s="244">
        <v>0</v>
      </c>
      <c r="E2331" s="244">
        <v>13.9</v>
      </c>
      <c r="F2331" s="244">
        <v>47.9</v>
      </c>
      <c r="G2331" s="193">
        <v>0.8</v>
      </c>
      <c r="H2331" s="193">
        <v>164.9</v>
      </c>
    </row>
    <row r="2332" spans="2:8" x14ac:dyDescent="0.25">
      <c r="B2332" s="271">
        <v>43927.458333333336</v>
      </c>
      <c r="C2332" s="244">
        <v>491.7</v>
      </c>
      <c r="D2332" s="244">
        <v>0</v>
      </c>
      <c r="E2332" s="244">
        <v>16</v>
      </c>
      <c r="F2332" s="244">
        <v>42.3</v>
      </c>
      <c r="G2332" s="193">
        <v>1.5</v>
      </c>
      <c r="H2332" s="193">
        <v>16.899999999999999</v>
      </c>
    </row>
    <row r="2333" spans="2:8" x14ac:dyDescent="0.25">
      <c r="B2333" s="271">
        <v>43927.5</v>
      </c>
      <c r="C2333" s="244">
        <v>491.5</v>
      </c>
      <c r="D2333" s="244">
        <v>0</v>
      </c>
      <c r="E2333" s="244">
        <v>15</v>
      </c>
      <c r="F2333" s="244">
        <v>50.7</v>
      </c>
      <c r="G2333" s="193">
        <v>3</v>
      </c>
      <c r="H2333" s="193">
        <v>59.7</v>
      </c>
    </row>
    <row r="2334" spans="2:8" x14ac:dyDescent="0.25">
      <c r="B2334" s="271">
        <v>43927.541666666664</v>
      </c>
      <c r="C2334" s="244">
        <v>491.2</v>
      </c>
      <c r="D2334" s="244">
        <v>0</v>
      </c>
      <c r="E2334" s="244">
        <v>14.8</v>
      </c>
      <c r="F2334" s="244">
        <v>51.2</v>
      </c>
      <c r="G2334" s="193">
        <v>2.4</v>
      </c>
      <c r="H2334" s="193">
        <v>30.2</v>
      </c>
    </row>
    <row r="2335" spans="2:8" x14ac:dyDescent="0.25">
      <c r="B2335" s="271">
        <v>43927.583333333336</v>
      </c>
      <c r="C2335" s="244">
        <v>490.7</v>
      </c>
      <c r="D2335" s="244">
        <v>0</v>
      </c>
      <c r="E2335" s="244">
        <v>15.6</v>
      </c>
      <c r="F2335" s="244">
        <v>46.3</v>
      </c>
      <c r="G2335" s="193">
        <v>2.1</v>
      </c>
      <c r="H2335" s="193">
        <v>40.1</v>
      </c>
    </row>
    <row r="2336" spans="2:8" x14ac:dyDescent="0.25">
      <c r="B2336" s="271">
        <v>43927.625</v>
      </c>
      <c r="C2336" s="244">
        <v>490.3</v>
      </c>
      <c r="D2336" s="244">
        <v>0</v>
      </c>
      <c r="E2336" s="244">
        <v>15.6</v>
      </c>
      <c r="F2336" s="244">
        <v>45.5</v>
      </c>
      <c r="G2336" s="193">
        <v>2.2000000000000002</v>
      </c>
      <c r="H2336" s="193">
        <v>65.5</v>
      </c>
    </row>
    <row r="2337" spans="2:8" x14ac:dyDescent="0.25">
      <c r="B2337" s="271">
        <v>43927.666666666664</v>
      </c>
      <c r="C2337" s="244">
        <v>490.3</v>
      </c>
      <c r="D2337" s="244">
        <v>0</v>
      </c>
      <c r="E2337" s="244">
        <v>14.3</v>
      </c>
      <c r="F2337" s="244">
        <v>47.1</v>
      </c>
      <c r="G2337" s="193">
        <v>2.2000000000000002</v>
      </c>
      <c r="H2337" s="193">
        <v>14.2</v>
      </c>
    </row>
    <row r="2338" spans="2:8" x14ac:dyDescent="0.25">
      <c r="B2338" s="271">
        <v>43927.708333333336</v>
      </c>
      <c r="C2338" s="244">
        <v>490.3</v>
      </c>
      <c r="D2338" s="244">
        <v>0</v>
      </c>
      <c r="E2338" s="244">
        <v>12.9</v>
      </c>
      <c r="F2338" s="244">
        <v>54.5</v>
      </c>
      <c r="G2338" s="193">
        <v>1.5</v>
      </c>
      <c r="H2338" s="193">
        <v>41.4</v>
      </c>
    </row>
    <row r="2339" spans="2:8" x14ac:dyDescent="0.25">
      <c r="B2339" s="271">
        <v>43927.75</v>
      </c>
      <c r="C2339" s="244">
        <v>490.8</v>
      </c>
      <c r="D2339" s="244">
        <v>0</v>
      </c>
      <c r="E2339" s="244">
        <v>11.5</v>
      </c>
      <c r="F2339" s="244">
        <v>64.8</v>
      </c>
      <c r="G2339" s="193">
        <v>1.6</v>
      </c>
      <c r="H2339" s="193">
        <v>62.6</v>
      </c>
    </row>
    <row r="2340" spans="2:8" x14ac:dyDescent="0.25">
      <c r="B2340" s="271">
        <v>43927.791666666664</v>
      </c>
      <c r="C2340" s="244">
        <v>491.4</v>
      </c>
      <c r="D2340" s="244">
        <v>0</v>
      </c>
      <c r="E2340" s="244">
        <v>11</v>
      </c>
      <c r="F2340" s="244">
        <v>69.2</v>
      </c>
      <c r="G2340" s="193">
        <v>1.1000000000000001</v>
      </c>
      <c r="H2340" s="193">
        <v>8.4</v>
      </c>
    </row>
    <row r="2341" spans="2:8" x14ac:dyDescent="0.25">
      <c r="B2341" s="271">
        <v>43927.833333333336</v>
      </c>
      <c r="C2341" s="244">
        <v>491.8</v>
      </c>
      <c r="D2341" s="244">
        <v>0</v>
      </c>
      <c r="E2341" s="244">
        <v>11.2</v>
      </c>
      <c r="F2341" s="244">
        <v>68.8</v>
      </c>
      <c r="G2341" s="193">
        <v>1.1000000000000001</v>
      </c>
      <c r="H2341" s="193">
        <v>331.1</v>
      </c>
    </row>
    <row r="2342" spans="2:8" x14ac:dyDescent="0.25">
      <c r="B2342" s="271">
        <v>43927.875</v>
      </c>
      <c r="C2342" s="244">
        <v>492.3</v>
      </c>
      <c r="D2342" s="244">
        <v>0</v>
      </c>
      <c r="E2342" s="244">
        <v>11</v>
      </c>
      <c r="F2342" s="244">
        <v>69.8</v>
      </c>
      <c r="G2342" s="193">
        <v>0.9</v>
      </c>
      <c r="H2342" s="193">
        <v>11.6</v>
      </c>
    </row>
    <row r="2343" spans="2:8" x14ac:dyDescent="0.25">
      <c r="B2343" s="271">
        <v>43927.916666666664</v>
      </c>
      <c r="C2343" s="244">
        <v>492.4</v>
      </c>
      <c r="D2343" s="244">
        <v>0</v>
      </c>
      <c r="E2343" s="244">
        <v>10.199999999999999</v>
      </c>
      <c r="F2343" s="244">
        <v>71.900000000000006</v>
      </c>
      <c r="G2343" s="193">
        <v>1.5</v>
      </c>
      <c r="H2343" s="193">
        <v>51.4</v>
      </c>
    </row>
    <row r="2344" spans="2:8" x14ac:dyDescent="0.25">
      <c r="B2344" s="271">
        <v>43927.958333333336</v>
      </c>
      <c r="C2344" s="244">
        <v>492.6</v>
      </c>
      <c r="D2344" s="244">
        <v>0</v>
      </c>
      <c r="E2344" s="244">
        <v>9.9</v>
      </c>
      <c r="F2344" s="244">
        <v>71</v>
      </c>
      <c r="G2344" s="193">
        <v>1</v>
      </c>
      <c r="H2344" s="193">
        <v>46.6</v>
      </c>
    </row>
    <row r="2345" spans="2:8" x14ac:dyDescent="0.25">
      <c r="B2345" s="271">
        <v>43928</v>
      </c>
      <c r="C2345" s="244">
        <v>492.6</v>
      </c>
      <c r="D2345" s="244">
        <v>0</v>
      </c>
      <c r="E2345" s="244">
        <v>9.9</v>
      </c>
      <c r="F2345" s="244">
        <v>70.099999999999994</v>
      </c>
      <c r="G2345" s="193">
        <v>0.9</v>
      </c>
      <c r="H2345" s="193">
        <v>46.9</v>
      </c>
    </row>
    <row r="2346" spans="2:8" x14ac:dyDescent="0.25">
      <c r="B2346" s="271">
        <v>43928.041666666664</v>
      </c>
      <c r="C2346" s="244">
        <v>492.3</v>
      </c>
      <c r="D2346" s="244">
        <v>0</v>
      </c>
      <c r="E2346" s="244">
        <v>9.8000000000000007</v>
      </c>
      <c r="F2346" s="244">
        <v>70.7</v>
      </c>
      <c r="G2346" s="193">
        <v>0.7</v>
      </c>
      <c r="H2346" s="193">
        <v>0</v>
      </c>
    </row>
    <row r="2347" spans="2:8" x14ac:dyDescent="0.25">
      <c r="B2347" s="271">
        <v>43928.083333333336</v>
      </c>
      <c r="C2347" s="244">
        <v>492</v>
      </c>
      <c r="D2347" s="244">
        <v>0</v>
      </c>
      <c r="E2347" s="244">
        <v>8.8000000000000007</v>
      </c>
      <c r="F2347" s="244">
        <v>74.5</v>
      </c>
      <c r="G2347" s="193">
        <v>1.4</v>
      </c>
      <c r="H2347" s="193">
        <v>352</v>
      </c>
    </row>
    <row r="2348" spans="2:8" x14ac:dyDescent="0.25">
      <c r="B2348" s="271">
        <v>43928.125</v>
      </c>
      <c r="C2348" s="244">
        <v>491.8</v>
      </c>
      <c r="D2348" s="244">
        <v>0</v>
      </c>
      <c r="E2348" s="244">
        <v>7.8</v>
      </c>
      <c r="F2348" s="244">
        <v>76.3</v>
      </c>
      <c r="G2348" s="193">
        <v>1.7</v>
      </c>
      <c r="H2348" s="193">
        <v>346.1</v>
      </c>
    </row>
    <row r="2349" spans="2:8" x14ac:dyDescent="0.25">
      <c r="B2349" s="271">
        <v>43928.166666666664</v>
      </c>
      <c r="C2349" s="244">
        <v>491.6</v>
      </c>
      <c r="D2349" s="244">
        <v>0</v>
      </c>
      <c r="E2349" s="244">
        <v>7</v>
      </c>
      <c r="F2349" s="244">
        <v>79</v>
      </c>
      <c r="G2349" s="193">
        <v>0.8</v>
      </c>
      <c r="H2349" s="193">
        <v>326.39999999999998</v>
      </c>
    </row>
    <row r="2350" spans="2:8" x14ac:dyDescent="0.25">
      <c r="B2350" s="271">
        <v>43928.208333333336</v>
      </c>
      <c r="C2350" s="244">
        <v>491.8</v>
      </c>
      <c r="D2350" s="244">
        <v>0</v>
      </c>
      <c r="E2350" s="244">
        <v>6.2</v>
      </c>
      <c r="F2350" s="244">
        <v>85.5</v>
      </c>
      <c r="G2350" s="193">
        <v>0.9</v>
      </c>
      <c r="H2350" s="193">
        <v>282.7</v>
      </c>
    </row>
    <row r="2351" spans="2:8" x14ac:dyDescent="0.25">
      <c r="B2351" s="271">
        <v>43928.25</v>
      </c>
      <c r="C2351" s="244">
        <v>492.3</v>
      </c>
      <c r="D2351" s="244">
        <v>0</v>
      </c>
      <c r="E2351" s="244">
        <v>5.6</v>
      </c>
      <c r="F2351" s="244">
        <v>87.3</v>
      </c>
      <c r="G2351" s="193">
        <v>0.8</v>
      </c>
      <c r="H2351" s="193">
        <v>284.5</v>
      </c>
    </row>
    <row r="2352" spans="2:8" x14ac:dyDescent="0.25">
      <c r="B2352" s="271">
        <v>43928.291666666664</v>
      </c>
      <c r="C2352" s="244">
        <v>492.8</v>
      </c>
      <c r="D2352" s="244">
        <v>0</v>
      </c>
      <c r="E2352" s="244">
        <v>6.4</v>
      </c>
      <c r="F2352" s="244">
        <v>81.3</v>
      </c>
      <c r="G2352" s="193">
        <v>0.9</v>
      </c>
      <c r="H2352" s="193">
        <v>281.3</v>
      </c>
    </row>
    <row r="2353" spans="2:8" x14ac:dyDescent="0.25">
      <c r="B2353" s="271">
        <v>43928.333333333336</v>
      </c>
      <c r="C2353" s="244">
        <v>493.1</v>
      </c>
      <c r="D2353" s="244">
        <v>0</v>
      </c>
      <c r="E2353" s="244">
        <v>8.6</v>
      </c>
      <c r="F2353" s="244">
        <v>72.599999999999994</v>
      </c>
      <c r="G2353" s="193">
        <v>0.9</v>
      </c>
      <c r="H2353" s="193">
        <v>267.89999999999998</v>
      </c>
    </row>
    <row r="2354" spans="2:8" x14ac:dyDescent="0.25">
      <c r="B2354" s="271">
        <v>43928.375</v>
      </c>
      <c r="C2354" s="244">
        <v>493.2</v>
      </c>
      <c r="D2354" s="244">
        <v>0</v>
      </c>
      <c r="E2354" s="244">
        <v>10.5</v>
      </c>
      <c r="F2354" s="244">
        <v>66.8</v>
      </c>
      <c r="G2354" s="193">
        <v>0.6</v>
      </c>
      <c r="H2354" s="193">
        <v>166.4</v>
      </c>
    </row>
    <row r="2355" spans="2:8" x14ac:dyDescent="0.25">
      <c r="B2355" s="271">
        <v>43928.416666666664</v>
      </c>
      <c r="C2355" s="244">
        <v>493.2</v>
      </c>
      <c r="D2355" s="244">
        <v>0</v>
      </c>
      <c r="E2355" s="244">
        <v>12.4</v>
      </c>
      <c r="F2355" s="244">
        <v>58.9</v>
      </c>
      <c r="G2355" s="193">
        <v>0.4</v>
      </c>
      <c r="H2355" s="193">
        <v>241</v>
      </c>
    </row>
    <row r="2356" spans="2:8" x14ac:dyDescent="0.25">
      <c r="B2356" s="271">
        <v>43928.458333333336</v>
      </c>
      <c r="C2356" s="244">
        <v>492.7</v>
      </c>
      <c r="D2356" s="244">
        <v>0</v>
      </c>
      <c r="E2356" s="244">
        <v>14.1</v>
      </c>
      <c r="F2356" s="244">
        <v>50.1</v>
      </c>
      <c r="G2356" s="193">
        <v>1.2</v>
      </c>
      <c r="H2356" s="193">
        <v>281.10000000000002</v>
      </c>
    </row>
    <row r="2357" spans="2:8" x14ac:dyDescent="0.25">
      <c r="B2357" s="271">
        <v>43928.5</v>
      </c>
      <c r="C2357" s="244">
        <v>492.2</v>
      </c>
      <c r="D2357" s="244">
        <v>0</v>
      </c>
      <c r="E2357" s="244">
        <v>16</v>
      </c>
      <c r="F2357" s="244">
        <v>40.700000000000003</v>
      </c>
      <c r="G2357" s="193">
        <v>1.2</v>
      </c>
      <c r="H2357" s="193">
        <v>263.3</v>
      </c>
    </row>
    <row r="2358" spans="2:8" x14ac:dyDescent="0.25">
      <c r="B2358" s="271">
        <v>43928.541666666664</v>
      </c>
      <c r="C2358" s="244">
        <v>491.6</v>
      </c>
      <c r="D2358" s="244">
        <v>0</v>
      </c>
      <c r="E2358" s="244">
        <v>16.5</v>
      </c>
      <c r="F2358" s="244">
        <v>38.299999999999997</v>
      </c>
      <c r="G2358" s="193">
        <v>1.5</v>
      </c>
      <c r="H2358" s="193">
        <v>274.10000000000002</v>
      </c>
    </row>
    <row r="2359" spans="2:8" x14ac:dyDescent="0.25">
      <c r="B2359" s="271">
        <v>43928.583333333336</v>
      </c>
      <c r="C2359" s="244">
        <v>490.9</v>
      </c>
      <c r="D2359" s="244">
        <v>0</v>
      </c>
      <c r="E2359" s="244">
        <v>17.2</v>
      </c>
      <c r="F2359" s="244">
        <v>34.9</v>
      </c>
      <c r="G2359" s="193">
        <v>1</v>
      </c>
      <c r="H2359" s="193">
        <v>288.60000000000002</v>
      </c>
    </row>
    <row r="2360" spans="2:8" x14ac:dyDescent="0.25">
      <c r="B2360" s="271">
        <v>43928.625</v>
      </c>
      <c r="C2360" s="244">
        <v>490.3</v>
      </c>
      <c r="D2360" s="244">
        <v>0</v>
      </c>
      <c r="E2360" s="244">
        <v>17.8</v>
      </c>
      <c r="F2360" s="244">
        <v>33.799999999999997</v>
      </c>
      <c r="G2360" s="193">
        <v>1.2</v>
      </c>
      <c r="H2360" s="193">
        <v>356</v>
      </c>
    </row>
    <row r="2361" spans="2:8" x14ac:dyDescent="0.25">
      <c r="B2361" s="271">
        <v>43928.666666666664</v>
      </c>
      <c r="C2361" s="244">
        <v>489.9</v>
      </c>
      <c r="D2361" s="244">
        <v>0</v>
      </c>
      <c r="E2361" s="244">
        <v>16.399999999999999</v>
      </c>
      <c r="F2361" s="244">
        <v>39.9</v>
      </c>
      <c r="G2361" s="193">
        <v>1.5</v>
      </c>
      <c r="H2361" s="193">
        <v>16.7</v>
      </c>
    </row>
    <row r="2362" spans="2:8" x14ac:dyDescent="0.25">
      <c r="B2362" s="271">
        <v>43928.708333333336</v>
      </c>
      <c r="C2362" s="244">
        <v>490.1</v>
      </c>
      <c r="D2362" s="244">
        <v>0</v>
      </c>
      <c r="E2362" s="244">
        <v>14.7</v>
      </c>
      <c r="F2362" s="244">
        <v>50.8</v>
      </c>
      <c r="G2362" s="193">
        <v>1.7</v>
      </c>
      <c r="H2362" s="193">
        <v>60.9</v>
      </c>
    </row>
    <row r="2363" spans="2:8" x14ac:dyDescent="0.25">
      <c r="B2363" s="271">
        <v>43928.75</v>
      </c>
      <c r="C2363" s="244">
        <v>490.6</v>
      </c>
      <c r="D2363" s="244">
        <v>0</v>
      </c>
      <c r="E2363" s="244">
        <v>12.7</v>
      </c>
      <c r="F2363" s="244">
        <v>63</v>
      </c>
      <c r="G2363" s="193">
        <v>1.8</v>
      </c>
      <c r="H2363" s="193">
        <v>55.4</v>
      </c>
    </row>
    <row r="2364" spans="2:8" x14ac:dyDescent="0.25">
      <c r="B2364" s="271">
        <v>43928.791666666664</v>
      </c>
      <c r="C2364" s="244">
        <v>491.3</v>
      </c>
      <c r="D2364" s="244">
        <v>0</v>
      </c>
      <c r="E2364" s="244">
        <v>11.1</v>
      </c>
      <c r="F2364" s="244">
        <v>70.7</v>
      </c>
      <c r="G2364" s="193">
        <v>1.6</v>
      </c>
      <c r="H2364" s="193">
        <v>65.7</v>
      </c>
    </row>
    <row r="2365" spans="2:8" x14ac:dyDescent="0.25">
      <c r="B2365" s="271">
        <v>43928.833333333336</v>
      </c>
      <c r="C2365" s="244">
        <v>492</v>
      </c>
      <c r="D2365" s="244">
        <v>0</v>
      </c>
      <c r="E2365" s="244">
        <v>10.8</v>
      </c>
      <c r="F2365" s="244">
        <v>69.5</v>
      </c>
      <c r="G2365" s="193">
        <v>1</v>
      </c>
      <c r="H2365" s="193">
        <v>93.3</v>
      </c>
    </row>
    <row r="2366" spans="2:8" x14ac:dyDescent="0.25">
      <c r="B2366" s="271">
        <v>43928.875</v>
      </c>
      <c r="C2366" s="244">
        <v>492.3</v>
      </c>
      <c r="D2366" s="244">
        <v>0</v>
      </c>
      <c r="E2366" s="244">
        <v>10.9</v>
      </c>
      <c r="F2366" s="244">
        <v>67.099999999999994</v>
      </c>
      <c r="G2366" s="193">
        <v>0.6</v>
      </c>
      <c r="H2366" s="193">
        <v>37.4</v>
      </c>
    </row>
    <row r="2367" spans="2:8" x14ac:dyDescent="0.25">
      <c r="B2367" s="271">
        <v>43928.916666666664</v>
      </c>
      <c r="C2367" s="244">
        <v>492.4</v>
      </c>
      <c r="D2367" s="244">
        <v>0</v>
      </c>
      <c r="E2367" s="244">
        <v>11</v>
      </c>
      <c r="F2367" s="244">
        <v>65.900000000000006</v>
      </c>
      <c r="G2367" s="193">
        <v>0.6</v>
      </c>
      <c r="H2367" s="193">
        <v>62.4</v>
      </c>
    </row>
    <row r="2368" spans="2:8" x14ac:dyDescent="0.25">
      <c r="B2368" s="271">
        <v>43928.958333333336</v>
      </c>
      <c r="C2368" s="244">
        <v>492.3</v>
      </c>
      <c r="D2368" s="244">
        <v>0</v>
      </c>
      <c r="E2368" s="244">
        <v>11.1</v>
      </c>
      <c r="F2368" s="244">
        <v>63.8</v>
      </c>
      <c r="G2368" s="193">
        <v>0.4</v>
      </c>
      <c r="H2368" s="193">
        <v>83.4</v>
      </c>
    </row>
    <row r="2369" spans="2:8" x14ac:dyDescent="0.25">
      <c r="B2369" s="271">
        <v>43929</v>
      </c>
      <c r="C2369" s="244">
        <v>491.9</v>
      </c>
      <c r="D2369" s="244">
        <v>0</v>
      </c>
      <c r="E2369" s="244">
        <v>10.8</v>
      </c>
      <c r="F2369" s="244">
        <v>67.3</v>
      </c>
      <c r="G2369" s="193">
        <v>0.6</v>
      </c>
      <c r="H2369" s="193">
        <v>30.3</v>
      </c>
    </row>
    <row r="2370" spans="2:8" x14ac:dyDescent="0.25">
      <c r="B2370" s="271">
        <v>43929.041666666664</v>
      </c>
      <c r="C2370" s="244">
        <v>491.6</v>
      </c>
      <c r="D2370" s="244">
        <v>0</v>
      </c>
      <c r="E2370" s="244">
        <v>10.3</v>
      </c>
      <c r="F2370" s="244">
        <v>69.3</v>
      </c>
      <c r="G2370" s="193">
        <v>0.9</v>
      </c>
      <c r="H2370" s="193">
        <v>24.3</v>
      </c>
    </row>
    <row r="2371" spans="2:8" x14ac:dyDescent="0.25">
      <c r="B2371" s="271">
        <v>43929.083333333336</v>
      </c>
      <c r="C2371" s="244">
        <v>491.2</v>
      </c>
      <c r="D2371" s="244">
        <v>0</v>
      </c>
      <c r="E2371" s="244">
        <v>9.9</v>
      </c>
      <c r="F2371" s="244">
        <v>70.8</v>
      </c>
      <c r="G2371" s="193">
        <v>1.5</v>
      </c>
      <c r="H2371" s="193">
        <v>50.5</v>
      </c>
    </row>
    <row r="2372" spans="2:8" x14ac:dyDescent="0.25">
      <c r="B2372" s="271">
        <v>43929.125</v>
      </c>
      <c r="C2372" s="244">
        <v>491.1</v>
      </c>
      <c r="D2372" s="244">
        <v>0</v>
      </c>
      <c r="E2372" s="244">
        <v>9.1</v>
      </c>
      <c r="F2372" s="244">
        <v>73.5</v>
      </c>
      <c r="G2372" s="193">
        <v>1.6</v>
      </c>
      <c r="H2372" s="193">
        <v>40.200000000000003</v>
      </c>
    </row>
    <row r="2373" spans="2:8" x14ac:dyDescent="0.25">
      <c r="B2373" s="271">
        <v>43929.166666666664</v>
      </c>
      <c r="C2373" s="244">
        <v>491.2</v>
      </c>
      <c r="D2373" s="244">
        <v>0</v>
      </c>
      <c r="E2373" s="244">
        <v>8.1999999999999993</v>
      </c>
      <c r="F2373" s="244">
        <v>74.3</v>
      </c>
      <c r="G2373" s="193">
        <v>0.9</v>
      </c>
      <c r="H2373" s="193">
        <v>290.8</v>
      </c>
    </row>
    <row r="2374" spans="2:8" x14ac:dyDescent="0.25">
      <c r="B2374" s="271">
        <v>43929.208333333336</v>
      </c>
      <c r="C2374" s="244">
        <v>491.5</v>
      </c>
      <c r="D2374" s="244">
        <v>0</v>
      </c>
      <c r="E2374" s="244">
        <v>7.8</v>
      </c>
      <c r="F2374" s="244">
        <v>77.3</v>
      </c>
      <c r="G2374" s="193">
        <v>1.2</v>
      </c>
      <c r="H2374" s="193">
        <v>267.89999999999998</v>
      </c>
    </row>
    <row r="2375" spans="2:8" x14ac:dyDescent="0.25">
      <c r="B2375" s="271">
        <v>43929.25</v>
      </c>
      <c r="C2375" s="244">
        <v>491.8</v>
      </c>
      <c r="D2375" s="244">
        <v>0</v>
      </c>
      <c r="E2375" s="244">
        <v>7.9</v>
      </c>
      <c r="F2375" s="244">
        <v>76.2</v>
      </c>
      <c r="G2375" s="193">
        <v>0.5</v>
      </c>
      <c r="H2375" s="193">
        <v>274.8</v>
      </c>
    </row>
    <row r="2376" spans="2:8" x14ac:dyDescent="0.25">
      <c r="B2376" s="271">
        <v>43929.291666666664</v>
      </c>
      <c r="C2376" s="244">
        <v>492.2</v>
      </c>
      <c r="D2376" s="244">
        <v>0</v>
      </c>
      <c r="E2376" s="244">
        <v>8.9</v>
      </c>
      <c r="F2376" s="244">
        <v>71.2</v>
      </c>
      <c r="G2376" s="193">
        <v>0.4</v>
      </c>
      <c r="H2376" s="193">
        <v>276.8</v>
      </c>
    </row>
    <row r="2377" spans="2:8" x14ac:dyDescent="0.25">
      <c r="B2377" s="271">
        <v>43929.333333333336</v>
      </c>
      <c r="C2377" s="244">
        <v>492.6</v>
      </c>
      <c r="D2377" s="244">
        <v>0.6</v>
      </c>
      <c r="E2377" s="244">
        <v>9</v>
      </c>
      <c r="F2377" s="244">
        <v>77</v>
      </c>
      <c r="G2377" s="193">
        <v>0.8</v>
      </c>
      <c r="H2377" s="193">
        <v>80.3</v>
      </c>
    </row>
    <row r="2378" spans="2:8" x14ac:dyDescent="0.25">
      <c r="B2378" s="271">
        <v>43929.375</v>
      </c>
      <c r="C2378" s="244">
        <v>492.8</v>
      </c>
      <c r="D2378" s="244">
        <v>0</v>
      </c>
      <c r="E2378" s="244">
        <v>9</v>
      </c>
      <c r="F2378" s="244">
        <v>88.5</v>
      </c>
      <c r="G2378" s="193">
        <v>0.6</v>
      </c>
      <c r="H2378" s="193">
        <v>138.80000000000001</v>
      </c>
    </row>
    <row r="2379" spans="2:8" x14ac:dyDescent="0.25">
      <c r="B2379" s="271">
        <v>43929.416666666664</v>
      </c>
      <c r="C2379" s="244">
        <v>492.6</v>
      </c>
      <c r="D2379" s="244">
        <v>0</v>
      </c>
      <c r="E2379" s="244">
        <v>11.5</v>
      </c>
      <c r="F2379" s="244">
        <v>70</v>
      </c>
      <c r="G2379" s="193">
        <v>0.8</v>
      </c>
      <c r="H2379" s="193">
        <v>270.5</v>
      </c>
    </row>
    <row r="2380" spans="2:8" x14ac:dyDescent="0.25">
      <c r="B2380" s="271">
        <v>43929.458333333336</v>
      </c>
      <c r="C2380" s="244">
        <v>491.9</v>
      </c>
      <c r="D2380" s="244">
        <v>0</v>
      </c>
      <c r="E2380" s="244">
        <v>14.7</v>
      </c>
      <c r="F2380" s="244">
        <v>55</v>
      </c>
      <c r="G2380" s="193">
        <v>1.3</v>
      </c>
      <c r="H2380" s="193">
        <v>271</v>
      </c>
    </row>
    <row r="2381" spans="2:8" x14ac:dyDescent="0.25">
      <c r="B2381" s="271">
        <v>43929.5</v>
      </c>
      <c r="C2381" s="244">
        <v>491.5</v>
      </c>
      <c r="D2381" s="244">
        <v>0</v>
      </c>
      <c r="E2381" s="244">
        <v>14.2</v>
      </c>
      <c r="F2381" s="244">
        <v>54.4</v>
      </c>
      <c r="G2381" s="193">
        <v>2.2000000000000002</v>
      </c>
      <c r="H2381" s="193">
        <v>200.5</v>
      </c>
    </row>
    <row r="2382" spans="2:8" x14ac:dyDescent="0.25">
      <c r="B2382" s="271">
        <v>43929.541666666664</v>
      </c>
      <c r="C2382" s="244">
        <v>491</v>
      </c>
      <c r="D2382" s="244">
        <v>0</v>
      </c>
      <c r="E2382" s="244">
        <v>14.9</v>
      </c>
      <c r="F2382" s="244">
        <v>52</v>
      </c>
      <c r="G2382" s="193">
        <v>1.7</v>
      </c>
      <c r="H2382" s="193">
        <v>164.9</v>
      </c>
    </row>
    <row r="2383" spans="2:8" x14ac:dyDescent="0.25">
      <c r="B2383" s="271">
        <v>43929.583333333336</v>
      </c>
      <c r="C2383" s="244">
        <v>490.2</v>
      </c>
      <c r="D2383" s="244">
        <v>0</v>
      </c>
      <c r="E2383" s="244">
        <v>16.399999999999999</v>
      </c>
      <c r="F2383" s="244">
        <v>45.7</v>
      </c>
      <c r="G2383" s="193">
        <v>2</v>
      </c>
      <c r="H2383" s="193">
        <v>112.9</v>
      </c>
    </row>
    <row r="2384" spans="2:8" x14ac:dyDescent="0.25">
      <c r="B2384" s="271">
        <v>43929.625</v>
      </c>
      <c r="C2384" s="244">
        <v>489.7</v>
      </c>
      <c r="D2384" s="244">
        <v>0</v>
      </c>
      <c r="E2384" s="244">
        <v>16</v>
      </c>
      <c r="F2384" s="244">
        <v>48</v>
      </c>
      <c r="G2384" s="193">
        <v>2.2999999999999998</v>
      </c>
      <c r="H2384" s="193">
        <v>50.1</v>
      </c>
    </row>
    <row r="2385" spans="2:8" x14ac:dyDescent="0.25">
      <c r="B2385" s="271">
        <v>43929.666666666664</v>
      </c>
      <c r="C2385" s="244">
        <v>489.8</v>
      </c>
      <c r="D2385" s="244">
        <v>0</v>
      </c>
      <c r="E2385" s="244">
        <v>14</v>
      </c>
      <c r="F2385" s="244">
        <v>56.2</v>
      </c>
      <c r="G2385" s="193">
        <v>2.1</v>
      </c>
      <c r="H2385" s="193">
        <v>52.1</v>
      </c>
    </row>
    <row r="2386" spans="2:8" x14ac:dyDescent="0.25">
      <c r="B2386" s="271">
        <v>43929.708333333336</v>
      </c>
      <c r="C2386" s="244">
        <v>490.1</v>
      </c>
      <c r="D2386" s="244">
        <v>0</v>
      </c>
      <c r="E2386" s="244">
        <v>12.9</v>
      </c>
      <c r="F2386" s="244">
        <v>62.3</v>
      </c>
      <c r="G2386" s="193">
        <v>2</v>
      </c>
      <c r="H2386" s="193">
        <v>48.5</v>
      </c>
    </row>
    <row r="2387" spans="2:8" x14ac:dyDescent="0.25">
      <c r="B2387" s="271">
        <v>43929.75</v>
      </c>
      <c r="C2387" s="244">
        <v>490.6</v>
      </c>
      <c r="D2387" s="244">
        <v>0</v>
      </c>
      <c r="E2387" s="244">
        <v>11.9</v>
      </c>
      <c r="F2387" s="244">
        <v>66.5</v>
      </c>
      <c r="G2387" s="193">
        <v>1.6</v>
      </c>
      <c r="H2387" s="193">
        <v>44.1</v>
      </c>
    </row>
    <row r="2388" spans="2:8" x14ac:dyDescent="0.25">
      <c r="B2388" s="271">
        <v>43929.791666666664</v>
      </c>
      <c r="C2388" s="244">
        <v>491.6</v>
      </c>
      <c r="D2388" s="244">
        <v>6.1</v>
      </c>
      <c r="E2388" s="244">
        <v>9.6999999999999993</v>
      </c>
      <c r="F2388" s="244">
        <v>78</v>
      </c>
      <c r="G2388" s="193">
        <v>2.1</v>
      </c>
      <c r="H2388" s="193">
        <v>174.2</v>
      </c>
    </row>
    <row r="2389" spans="2:8" x14ac:dyDescent="0.25">
      <c r="B2389" s="271">
        <v>43929.833333333336</v>
      </c>
      <c r="C2389" s="244">
        <v>492.3</v>
      </c>
      <c r="D2389" s="244">
        <v>5.9</v>
      </c>
      <c r="E2389" s="244">
        <v>7.8</v>
      </c>
      <c r="F2389" s="244">
        <v>92.2</v>
      </c>
      <c r="G2389" s="193">
        <v>0.7</v>
      </c>
      <c r="H2389" s="193">
        <v>254.3</v>
      </c>
    </row>
    <row r="2390" spans="2:8" x14ac:dyDescent="0.25">
      <c r="B2390" s="271">
        <v>43929.875</v>
      </c>
      <c r="C2390" s="244">
        <v>492.3</v>
      </c>
      <c r="D2390" s="244">
        <v>0.6</v>
      </c>
      <c r="E2390" s="244">
        <v>7.9</v>
      </c>
      <c r="F2390" s="244">
        <v>91.8</v>
      </c>
      <c r="G2390" s="193">
        <v>1.9</v>
      </c>
      <c r="H2390" s="193">
        <v>268.10000000000002</v>
      </c>
    </row>
    <row r="2391" spans="2:8" x14ac:dyDescent="0.25">
      <c r="B2391" s="271">
        <v>43929.916666666664</v>
      </c>
      <c r="C2391" s="244">
        <v>492.3</v>
      </c>
      <c r="D2391" s="244">
        <v>0</v>
      </c>
      <c r="E2391" s="244">
        <v>7.9</v>
      </c>
      <c r="F2391" s="244">
        <v>89.4</v>
      </c>
      <c r="G2391" s="193">
        <v>1.4</v>
      </c>
      <c r="H2391" s="193">
        <v>259.10000000000002</v>
      </c>
    </row>
    <row r="2392" spans="2:8" x14ac:dyDescent="0.25">
      <c r="B2392" s="271">
        <v>43929.958333333336</v>
      </c>
      <c r="C2392" s="244">
        <v>492.3</v>
      </c>
      <c r="D2392" s="244">
        <v>0</v>
      </c>
      <c r="E2392" s="244">
        <v>7.6</v>
      </c>
      <c r="F2392" s="244">
        <v>90.5</v>
      </c>
      <c r="G2392" s="193">
        <v>0.8</v>
      </c>
      <c r="H2392" s="193">
        <v>281.5</v>
      </c>
    </row>
    <row r="2393" spans="2:8" x14ac:dyDescent="0.25">
      <c r="B2393" s="271">
        <v>43930</v>
      </c>
      <c r="C2393" s="244">
        <v>492.1</v>
      </c>
      <c r="D2393" s="244">
        <v>0</v>
      </c>
      <c r="E2393" s="244">
        <v>7.1</v>
      </c>
      <c r="F2393" s="244">
        <v>92.8</v>
      </c>
      <c r="G2393" s="193">
        <v>0.9</v>
      </c>
      <c r="H2393" s="193">
        <v>270</v>
      </c>
    </row>
    <row r="2394" spans="2:8" x14ac:dyDescent="0.25">
      <c r="B2394" s="271">
        <v>43930.041666666664</v>
      </c>
      <c r="C2394" s="244">
        <v>491.9</v>
      </c>
      <c r="D2394" s="244">
        <v>0</v>
      </c>
      <c r="E2394" s="244">
        <v>7.1</v>
      </c>
      <c r="F2394" s="244">
        <v>91.3</v>
      </c>
      <c r="G2394" s="193">
        <v>0.7</v>
      </c>
      <c r="H2394" s="193">
        <v>268.60000000000002</v>
      </c>
    </row>
    <row r="2395" spans="2:8" x14ac:dyDescent="0.25">
      <c r="B2395" s="271">
        <v>43930.083333333336</v>
      </c>
      <c r="C2395" s="244">
        <v>491.6</v>
      </c>
      <c r="D2395" s="244">
        <v>0</v>
      </c>
      <c r="E2395" s="244">
        <v>7.1</v>
      </c>
      <c r="F2395" s="244">
        <v>90</v>
      </c>
      <c r="G2395" s="193">
        <v>0.4</v>
      </c>
      <c r="H2395" s="193">
        <v>331.6</v>
      </c>
    </row>
    <row r="2396" spans="2:8" x14ac:dyDescent="0.25">
      <c r="B2396" s="271">
        <v>43930.125</v>
      </c>
      <c r="C2396" s="244">
        <v>491.2</v>
      </c>
      <c r="D2396" s="244">
        <v>0</v>
      </c>
      <c r="E2396" s="244">
        <v>7.2</v>
      </c>
      <c r="F2396" s="244">
        <v>90.3</v>
      </c>
      <c r="G2396" s="193">
        <v>0.6</v>
      </c>
      <c r="H2396" s="193">
        <v>278.8</v>
      </c>
    </row>
    <row r="2397" spans="2:8" x14ac:dyDescent="0.25">
      <c r="B2397" s="271">
        <v>43930.166666666664</v>
      </c>
      <c r="C2397" s="244">
        <v>491.1</v>
      </c>
      <c r="D2397" s="244">
        <v>0</v>
      </c>
      <c r="E2397" s="244">
        <v>7.2</v>
      </c>
      <c r="F2397" s="244">
        <v>91.1</v>
      </c>
      <c r="G2397" s="193">
        <v>0.9</v>
      </c>
      <c r="H2397" s="193">
        <v>270.8</v>
      </c>
    </row>
    <row r="2398" spans="2:8" x14ac:dyDescent="0.25">
      <c r="B2398" s="271">
        <v>43930.208333333336</v>
      </c>
      <c r="C2398" s="244">
        <v>491.2</v>
      </c>
      <c r="D2398" s="244">
        <v>0</v>
      </c>
      <c r="E2398" s="244">
        <v>7.3</v>
      </c>
      <c r="F2398" s="244">
        <v>90.6</v>
      </c>
      <c r="G2398" s="193">
        <v>0.4</v>
      </c>
      <c r="H2398" s="193">
        <v>265.89999999999998</v>
      </c>
    </row>
    <row r="2399" spans="2:8" x14ac:dyDescent="0.25">
      <c r="B2399" s="271">
        <v>43930.25</v>
      </c>
      <c r="C2399" s="244">
        <v>491.5</v>
      </c>
      <c r="D2399" s="244">
        <v>0</v>
      </c>
      <c r="E2399" s="244">
        <v>7.6</v>
      </c>
      <c r="F2399" s="244">
        <v>89.5</v>
      </c>
      <c r="G2399" s="193">
        <v>0.4</v>
      </c>
      <c r="H2399" s="193">
        <v>279.8</v>
      </c>
    </row>
    <row r="2400" spans="2:8" x14ac:dyDescent="0.25">
      <c r="B2400" s="271">
        <v>43930.291666666664</v>
      </c>
      <c r="C2400" s="244">
        <v>492</v>
      </c>
      <c r="D2400" s="244">
        <v>0</v>
      </c>
      <c r="E2400" s="244">
        <v>8.3000000000000007</v>
      </c>
      <c r="F2400" s="244">
        <v>84.4</v>
      </c>
      <c r="G2400" s="193">
        <v>0.2</v>
      </c>
      <c r="H2400" s="193">
        <v>274.5</v>
      </c>
    </row>
    <row r="2401" spans="2:8" x14ac:dyDescent="0.25">
      <c r="B2401" s="271">
        <v>43930.333333333336</v>
      </c>
      <c r="C2401" s="244">
        <v>492.4</v>
      </c>
      <c r="D2401" s="244">
        <v>0</v>
      </c>
      <c r="E2401" s="244">
        <v>9.4</v>
      </c>
      <c r="F2401" s="244">
        <v>77.8</v>
      </c>
      <c r="G2401" s="193">
        <v>0.7</v>
      </c>
      <c r="H2401" s="193">
        <v>145.1</v>
      </c>
    </row>
    <row r="2402" spans="2:8" x14ac:dyDescent="0.25">
      <c r="B2402" s="271">
        <v>43930.375</v>
      </c>
      <c r="C2402" s="244">
        <v>492.4</v>
      </c>
      <c r="D2402" s="244">
        <v>0</v>
      </c>
      <c r="E2402" s="244">
        <v>11</v>
      </c>
      <c r="F2402" s="244">
        <v>70.599999999999994</v>
      </c>
      <c r="G2402" s="193">
        <v>0.7</v>
      </c>
      <c r="H2402" s="193">
        <v>144.30000000000001</v>
      </c>
    </row>
    <row r="2403" spans="2:8" x14ac:dyDescent="0.25">
      <c r="B2403" s="271">
        <v>43930.416666666664</v>
      </c>
      <c r="C2403" s="244">
        <v>492.1</v>
      </c>
      <c r="D2403" s="244">
        <v>0</v>
      </c>
      <c r="E2403" s="244">
        <v>12.4</v>
      </c>
      <c r="F2403" s="244">
        <v>60</v>
      </c>
      <c r="G2403" s="193">
        <v>0.7</v>
      </c>
      <c r="H2403" s="193">
        <v>338.1</v>
      </c>
    </row>
    <row r="2404" spans="2:8" x14ac:dyDescent="0.25">
      <c r="B2404" s="271">
        <v>43930.458333333336</v>
      </c>
      <c r="C2404" s="244">
        <v>491.8</v>
      </c>
      <c r="D2404" s="244">
        <v>0</v>
      </c>
      <c r="E2404" s="244">
        <v>13.2</v>
      </c>
      <c r="F2404" s="244">
        <v>57.6</v>
      </c>
      <c r="G2404" s="193">
        <v>1.8</v>
      </c>
      <c r="H2404" s="193">
        <v>186.8</v>
      </c>
    </row>
    <row r="2405" spans="2:8" x14ac:dyDescent="0.25">
      <c r="B2405" s="271">
        <v>43930.5</v>
      </c>
      <c r="C2405" s="244">
        <v>491.2</v>
      </c>
      <c r="D2405" s="244">
        <v>0</v>
      </c>
      <c r="E2405" s="244">
        <v>14.2</v>
      </c>
      <c r="F2405" s="244">
        <v>51.9</v>
      </c>
      <c r="G2405" s="193">
        <v>1.9</v>
      </c>
      <c r="H2405" s="193">
        <v>163.80000000000001</v>
      </c>
    </row>
    <row r="2406" spans="2:8" x14ac:dyDescent="0.25">
      <c r="B2406" s="271">
        <v>43930.541666666664</v>
      </c>
      <c r="C2406" s="244">
        <v>490.5</v>
      </c>
      <c r="D2406" s="244">
        <v>0</v>
      </c>
      <c r="E2406" s="244">
        <v>16.3</v>
      </c>
      <c r="F2406" s="244">
        <v>42.4</v>
      </c>
      <c r="G2406" s="193">
        <v>1.3</v>
      </c>
      <c r="H2406" s="193">
        <v>170.3</v>
      </c>
    </row>
    <row r="2407" spans="2:8" x14ac:dyDescent="0.25">
      <c r="B2407" s="271">
        <v>43930.583333333336</v>
      </c>
      <c r="C2407" s="244">
        <v>489.8</v>
      </c>
      <c r="D2407" s="244">
        <v>0</v>
      </c>
      <c r="E2407" s="244">
        <v>17.100000000000001</v>
      </c>
      <c r="F2407" s="244">
        <v>42.8</v>
      </c>
      <c r="G2407" s="193">
        <v>1.5</v>
      </c>
      <c r="H2407" s="193">
        <v>340.2</v>
      </c>
    </row>
    <row r="2408" spans="2:8" x14ac:dyDescent="0.25">
      <c r="B2408" s="271">
        <v>43930.625</v>
      </c>
      <c r="C2408" s="244">
        <v>489.6</v>
      </c>
      <c r="D2408" s="244">
        <v>0</v>
      </c>
      <c r="E2408" s="244">
        <v>15.3</v>
      </c>
      <c r="F2408" s="244">
        <v>52.8</v>
      </c>
      <c r="G2408" s="193">
        <v>2.2000000000000002</v>
      </c>
      <c r="H2408" s="193">
        <v>23.3</v>
      </c>
    </row>
    <row r="2409" spans="2:8" x14ac:dyDescent="0.25">
      <c r="B2409" s="271">
        <v>43930.666666666664</v>
      </c>
      <c r="C2409" s="244">
        <v>489.7</v>
      </c>
      <c r="D2409" s="244">
        <v>0</v>
      </c>
      <c r="E2409" s="244">
        <v>14.4</v>
      </c>
      <c r="F2409" s="244">
        <v>57.1</v>
      </c>
      <c r="G2409" s="193">
        <v>1.7</v>
      </c>
      <c r="H2409" s="193">
        <v>54.3</v>
      </c>
    </row>
    <row r="2410" spans="2:8" x14ac:dyDescent="0.25">
      <c r="B2410" s="271">
        <v>43930.708333333336</v>
      </c>
      <c r="C2410" s="244">
        <v>490.1</v>
      </c>
      <c r="D2410" s="244">
        <v>0</v>
      </c>
      <c r="E2410" s="244">
        <v>12.9</v>
      </c>
      <c r="F2410" s="244">
        <v>62.6</v>
      </c>
      <c r="G2410" s="193">
        <v>1.3</v>
      </c>
      <c r="H2410" s="193">
        <v>52.5</v>
      </c>
    </row>
    <row r="2411" spans="2:8" x14ac:dyDescent="0.25">
      <c r="B2411" s="271">
        <v>43930.75</v>
      </c>
      <c r="C2411" s="244">
        <v>490.3</v>
      </c>
      <c r="D2411" s="244">
        <v>0</v>
      </c>
      <c r="E2411" s="244">
        <v>11.9</v>
      </c>
      <c r="F2411" s="244">
        <v>67</v>
      </c>
      <c r="G2411" s="193">
        <v>1</v>
      </c>
      <c r="H2411" s="193">
        <v>39.200000000000003</v>
      </c>
    </row>
    <row r="2412" spans="2:8" x14ac:dyDescent="0.25">
      <c r="B2412" s="271">
        <v>43930.791666666664</v>
      </c>
      <c r="C2412" s="244">
        <v>490.8</v>
      </c>
      <c r="D2412" s="244">
        <v>0</v>
      </c>
      <c r="E2412" s="244">
        <v>11.6</v>
      </c>
      <c r="F2412" s="244">
        <v>69.3</v>
      </c>
      <c r="G2412" s="193">
        <v>1</v>
      </c>
      <c r="H2412" s="193">
        <v>49.6</v>
      </c>
    </row>
    <row r="2413" spans="2:8" x14ac:dyDescent="0.25">
      <c r="B2413" s="271">
        <v>43930.833333333336</v>
      </c>
      <c r="C2413" s="244">
        <v>491.3</v>
      </c>
      <c r="D2413" s="244">
        <v>0</v>
      </c>
      <c r="E2413" s="244">
        <v>11.3</v>
      </c>
      <c r="F2413" s="244">
        <v>69</v>
      </c>
      <c r="G2413" s="193">
        <v>0.9</v>
      </c>
      <c r="H2413" s="193">
        <v>340.3</v>
      </c>
    </row>
    <row r="2414" spans="2:8" x14ac:dyDescent="0.25">
      <c r="B2414" s="271">
        <v>43930.875</v>
      </c>
      <c r="C2414" s="244">
        <v>491.7</v>
      </c>
      <c r="D2414" s="244">
        <v>0</v>
      </c>
      <c r="E2414" s="244">
        <v>11</v>
      </c>
      <c r="F2414" s="244">
        <v>63.4</v>
      </c>
      <c r="G2414" s="193">
        <v>0.7</v>
      </c>
      <c r="H2414" s="193">
        <v>302.60000000000002</v>
      </c>
    </row>
    <row r="2415" spans="2:8" x14ac:dyDescent="0.25">
      <c r="B2415" s="271">
        <v>43930.916666666664</v>
      </c>
      <c r="C2415" s="244">
        <v>491.7</v>
      </c>
      <c r="D2415" s="244">
        <v>0</v>
      </c>
      <c r="E2415" s="244">
        <v>9.9</v>
      </c>
      <c r="F2415" s="244">
        <v>69.3</v>
      </c>
      <c r="G2415" s="193">
        <v>0.9</v>
      </c>
      <c r="H2415" s="193">
        <v>345.6</v>
      </c>
    </row>
    <row r="2416" spans="2:8" x14ac:dyDescent="0.25">
      <c r="B2416" s="271">
        <v>43930.958333333336</v>
      </c>
      <c r="C2416" s="244">
        <v>491.7</v>
      </c>
      <c r="D2416" s="244">
        <v>0</v>
      </c>
      <c r="E2416" s="244">
        <v>9.8000000000000007</v>
      </c>
      <c r="F2416" s="244">
        <v>70.900000000000006</v>
      </c>
      <c r="G2416" s="193">
        <v>0.6</v>
      </c>
      <c r="H2416" s="193">
        <v>5.2</v>
      </c>
    </row>
    <row r="2417" spans="2:8" x14ac:dyDescent="0.25">
      <c r="B2417" s="271">
        <v>43931</v>
      </c>
      <c r="C2417" s="244">
        <v>491.6</v>
      </c>
      <c r="D2417" s="244">
        <v>0</v>
      </c>
      <c r="E2417" s="244">
        <v>9.8000000000000007</v>
      </c>
      <c r="F2417" s="244">
        <v>72.5</v>
      </c>
      <c r="G2417" s="193">
        <v>0.3</v>
      </c>
      <c r="H2417" s="193">
        <v>104.9</v>
      </c>
    </row>
    <row r="2418" spans="2:8" x14ac:dyDescent="0.25">
      <c r="B2418" s="271">
        <v>43931.041666666664</v>
      </c>
      <c r="C2418" s="244">
        <v>491.4</v>
      </c>
      <c r="D2418" s="244">
        <v>0</v>
      </c>
      <c r="E2418" s="244">
        <v>9.5</v>
      </c>
      <c r="F2418" s="244">
        <v>77.400000000000006</v>
      </c>
      <c r="G2418" s="193">
        <v>0.6</v>
      </c>
      <c r="H2418" s="193">
        <v>120.1</v>
      </c>
    </row>
    <row r="2419" spans="2:8" x14ac:dyDescent="0.25">
      <c r="B2419" s="271">
        <v>43931.083333333336</v>
      </c>
      <c r="C2419" s="244">
        <v>491.3</v>
      </c>
      <c r="D2419" s="244">
        <v>1.2</v>
      </c>
      <c r="E2419" s="244">
        <v>9.1</v>
      </c>
      <c r="F2419" s="244">
        <v>82.4</v>
      </c>
      <c r="G2419" s="193">
        <v>0.3</v>
      </c>
      <c r="H2419" s="193">
        <v>233.4</v>
      </c>
    </row>
    <row r="2420" spans="2:8" x14ac:dyDescent="0.25">
      <c r="B2420" s="271">
        <v>43931.125</v>
      </c>
      <c r="C2420" s="244">
        <v>491.1</v>
      </c>
      <c r="D2420" s="244">
        <v>0.2</v>
      </c>
      <c r="E2420" s="244">
        <v>8.6</v>
      </c>
      <c r="F2420" s="244">
        <v>87.4</v>
      </c>
      <c r="G2420" s="193">
        <v>0.3</v>
      </c>
      <c r="H2420" s="193">
        <v>3.9</v>
      </c>
    </row>
    <row r="2421" spans="2:8" x14ac:dyDescent="0.25">
      <c r="B2421" s="271">
        <v>43931.166666666664</v>
      </c>
      <c r="C2421" s="244">
        <v>490.9</v>
      </c>
      <c r="D2421" s="244">
        <v>0</v>
      </c>
      <c r="E2421" s="244">
        <v>8.6999999999999993</v>
      </c>
      <c r="F2421" s="244">
        <v>87.1</v>
      </c>
      <c r="G2421" s="193">
        <v>0.4</v>
      </c>
      <c r="H2421" s="193">
        <v>103.5</v>
      </c>
    </row>
    <row r="2422" spans="2:8" x14ac:dyDescent="0.25">
      <c r="B2422" s="271">
        <v>43931.208333333336</v>
      </c>
      <c r="C2422" s="244">
        <v>491</v>
      </c>
      <c r="D2422" s="244">
        <v>0</v>
      </c>
      <c r="E2422" s="244">
        <v>8.6</v>
      </c>
      <c r="F2422" s="244">
        <v>87</v>
      </c>
      <c r="G2422" s="193">
        <v>0.3</v>
      </c>
      <c r="H2422" s="193">
        <v>138.4</v>
      </c>
    </row>
    <row r="2423" spans="2:8" x14ac:dyDescent="0.25">
      <c r="B2423" s="271">
        <v>43931.25</v>
      </c>
      <c r="C2423" s="244">
        <v>491.2</v>
      </c>
      <c r="D2423" s="244">
        <v>0</v>
      </c>
      <c r="E2423" s="244">
        <v>8.6</v>
      </c>
      <c r="F2423" s="244">
        <v>87.1</v>
      </c>
      <c r="G2423" s="193">
        <v>0.3</v>
      </c>
      <c r="H2423" s="193">
        <v>115.7</v>
      </c>
    </row>
    <row r="2424" spans="2:8" x14ac:dyDescent="0.25">
      <c r="B2424" s="271">
        <v>43931.291666666664</v>
      </c>
      <c r="C2424" s="244">
        <v>491.6</v>
      </c>
      <c r="D2424" s="244">
        <v>0</v>
      </c>
      <c r="E2424" s="244">
        <v>9.1</v>
      </c>
      <c r="F2424" s="244">
        <v>84.8</v>
      </c>
      <c r="G2424" s="193">
        <v>0.6</v>
      </c>
      <c r="H2424" s="193">
        <v>114.4</v>
      </c>
    </row>
    <row r="2425" spans="2:8" x14ac:dyDescent="0.25">
      <c r="B2425" s="271">
        <v>43931.333333333336</v>
      </c>
      <c r="C2425" s="244">
        <v>492</v>
      </c>
      <c r="D2425" s="244">
        <v>0</v>
      </c>
      <c r="E2425" s="244">
        <v>10.4</v>
      </c>
      <c r="F2425" s="244">
        <v>75.7</v>
      </c>
      <c r="G2425" s="193">
        <v>0.6</v>
      </c>
      <c r="H2425" s="193">
        <v>145.1</v>
      </c>
    </row>
    <row r="2426" spans="2:8" x14ac:dyDescent="0.25">
      <c r="B2426" s="271">
        <v>43931.375</v>
      </c>
      <c r="C2426" s="244">
        <v>492.1</v>
      </c>
      <c r="D2426" s="244">
        <v>0</v>
      </c>
      <c r="E2426" s="244">
        <v>12.2</v>
      </c>
      <c r="F2426" s="244">
        <v>63.2</v>
      </c>
      <c r="G2426" s="193">
        <v>0.8</v>
      </c>
      <c r="H2426" s="193">
        <v>139.30000000000001</v>
      </c>
    </row>
    <row r="2427" spans="2:8" x14ac:dyDescent="0.25">
      <c r="B2427" s="271">
        <v>43931.416666666664</v>
      </c>
      <c r="C2427" s="244">
        <v>491.7</v>
      </c>
      <c r="D2427" s="244">
        <v>0</v>
      </c>
      <c r="E2427" s="244">
        <v>13.9</v>
      </c>
      <c r="F2427" s="244">
        <v>55.8</v>
      </c>
      <c r="G2427" s="193">
        <v>1</v>
      </c>
      <c r="H2427" s="193">
        <v>48.3</v>
      </c>
    </row>
    <row r="2428" spans="2:8" x14ac:dyDescent="0.25">
      <c r="B2428" s="271">
        <v>43931.458333333336</v>
      </c>
      <c r="C2428" s="244">
        <v>491</v>
      </c>
      <c r="D2428" s="244">
        <v>0</v>
      </c>
      <c r="E2428" s="244">
        <v>16.3</v>
      </c>
      <c r="F2428" s="244">
        <v>45.2</v>
      </c>
      <c r="G2428" s="193">
        <v>1.3</v>
      </c>
      <c r="H2428" s="193">
        <v>117.3</v>
      </c>
    </row>
    <row r="2429" spans="2:8" x14ac:dyDescent="0.25">
      <c r="B2429" s="271">
        <v>43931.5</v>
      </c>
      <c r="C2429" s="244">
        <v>490.5</v>
      </c>
      <c r="D2429" s="244">
        <v>0</v>
      </c>
      <c r="E2429" s="244">
        <v>17.5</v>
      </c>
      <c r="F2429" s="244">
        <v>41.5</v>
      </c>
      <c r="G2429" s="193">
        <v>1.9</v>
      </c>
      <c r="H2429" s="193">
        <v>54.9</v>
      </c>
    </row>
    <row r="2430" spans="2:8" x14ac:dyDescent="0.25">
      <c r="B2430" s="271">
        <v>43931.541666666664</v>
      </c>
      <c r="C2430" s="244">
        <v>490.2</v>
      </c>
      <c r="D2430" s="244">
        <v>0</v>
      </c>
      <c r="E2430" s="244">
        <v>15.4</v>
      </c>
      <c r="F2430" s="244">
        <v>46.9</v>
      </c>
      <c r="G2430" s="193">
        <v>2.4</v>
      </c>
      <c r="H2430" s="193">
        <v>6.8</v>
      </c>
    </row>
    <row r="2431" spans="2:8" x14ac:dyDescent="0.25">
      <c r="B2431" s="271">
        <v>43931.583333333336</v>
      </c>
      <c r="C2431" s="244">
        <v>490.3</v>
      </c>
      <c r="D2431" s="244">
        <v>0.2</v>
      </c>
      <c r="E2431" s="244">
        <v>12.5</v>
      </c>
      <c r="F2431" s="244">
        <v>55.5</v>
      </c>
      <c r="G2431" s="193">
        <v>1.5</v>
      </c>
      <c r="H2431" s="193">
        <v>196.1</v>
      </c>
    </row>
    <row r="2432" spans="2:8" x14ac:dyDescent="0.25">
      <c r="B2432" s="271">
        <v>43931.625</v>
      </c>
      <c r="C2432" s="244">
        <v>490.2</v>
      </c>
      <c r="D2432" s="244">
        <v>0</v>
      </c>
      <c r="E2432" s="244">
        <v>12.3</v>
      </c>
      <c r="F2432" s="244">
        <v>53.9</v>
      </c>
      <c r="G2432" s="193">
        <v>1.8</v>
      </c>
      <c r="H2432" s="193">
        <v>266.10000000000002</v>
      </c>
    </row>
    <row r="2433" spans="2:8" x14ac:dyDescent="0.25">
      <c r="B2433" s="271">
        <v>43931.666666666664</v>
      </c>
      <c r="C2433" s="244">
        <v>490.3</v>
      </c>
      <c r="D2433" s="244">
        <v>0</v>
      </c>
      <c r="E2433" s="244">
        <v>11.2</v>
      </c>
      <c r="F2433" s="244">
        <v>63.1</v>
      </c>
      <c r="G2433" s="193">
        <v>1.7</v>
      </c>
      <c r="H2433" s="193">
        <v>274.5</v>
      </c>
    </row>
    <row r="2434" spans="2:8" x14ac:dyDescent="0.25">
      <c r="B2434" s="271">
        <v>43931.708333333336</v>
      </c>
      <c r="C2434" s="244">
        <v>490.5</v>
      </c>
      <c r="D2434" s="244">
        <v>0</v>
      </c>
      <c r="E2434" s="244">
        <v>9.9</v>
      </c>
      <c r="F2434" s="244">
        <v>71.8</v>
      </c>
      <c r="G2434" s="193">
        <v>2</v>
      </c>
      <c r="H2434" s="193">
        <v>261</v>
      </c>
    </row>
    <row r="2435" spans="2:8" x14ac:dyDescent="0.25">
      <c r="B2435" s="271">
        <v>43931.75</v>
      </c>
      <c r="C2435" s="244">
        <v>490.5</v>
      </c>
      <c r="D2435" s="244">
        <v>0</v>
      </c>
      <c r="E2435" s="244">
        <v>9.9</v>
      </c>
      <c r="F2435" s="244">
        <v>70.599999999999994</v>
      </c>
      <c r="G2435" s="193">
        <v>1.3</v>
      </c>
      <c r="H2435" s="193">
        <v>273.10000000000002</v>
      </c>
    </row>
    <row r="2436" spans="2:8" x14ac:dyDescent="0.25">
      <c r="B2436" s="271">
        <v>43931.791666666664</v>
      </c>
      <c r="C2436" s="244">
        <v>491</v>
      </c>
      <c r="D2436" s="244">
        <v>0</v>
      </c>
      <c r="E2436" s="244">
        <v>9.1999999999999993</v>
      </c>
      <c r="F2436" s="244">
        <v>72.400000000000006</v>
      </c>
      <c r="G2436" s="193">
        <v>1</v>
      </c>
      <c r="H2436" s="193">
        <v>264.89999999999998</v>
      </c>
    </row>
    <row r="2437" spans="2:8" x14ac:dyDescent="0.25">
      <c r="B2437" s="271">
        <v>43931.833333333336</v>
      </c>
      <c r="C2437" s="244">
        <v>491.5</v>
      </c>
      <c r="D2437" s="244">
        <v>0</v>
      </c>
      <c r="E2437" s="244">
        <v>8.9</v>
      </c>
      <c r="F2437" s="244">
        <v>75</v>
      </c>
      <c r="G2437" s="193">
        <v>0.7</v>
      </c>
      <c r="H2437" s="193">
        <v>276.60000000000002</v>
      </c>
    </row>
    <row r="2438" spans="2:8" x14ac:dyDescent="0.25">
      <c r="B2438" s="271">
        <v>43931.875</v>
      </c>
      <c r="C2438" s="244">
        <v>491.9</v>
      </c>
      <c r="D2438" s="244">
        <v>0</v>
      </c>
      <c r="E2438" s="244">
        <v>8.5</v>
      </c>
      <c r="F2438" s="244">
        <v>77.400000000000006</v>
      </c>
      <c r="G2438" s="193">
        <v>1.2</v>
      </c>
      <c r="H2438" s="193">
        <v>268.39999999999998</v>
      </c>
    </row>
    <row r="2439" spans="2:8" x14ac:dyDescent="0.25">
      <c r="B2439" s="271">
        <v>43931.916666666664</v>
      </c>
      <c r="C2439" s="244">
        <v>492.1</v>
      </c>
      <c r="D2439" s="244">
        <v>0</v>
      </c>
      <c r="E2439" s="244">
        <v>8.1</v>
      </c>
      <c r="F2439" s="244">
        <v>80.599999999999994</v>
      </c>
      <c r="G2439" s="193">
        <v>0.9</v>
      </c>
      <c r="H2439" s="193">
        <v>275.2</v>
      </c>
    </row>
    <row r="2440" spans="2:8" x14ac:dyDescent="0.25">
      <c r="B2440" s="271">
        <v>43931.958333333336</v>
      </c>
      <c r="C2440" s="244">
        <v>491.9</v>
      </c>
      <c r="D2440" s="244">
        <v>0</v>
      </c>
      <c r="E2440" s="244">
        <v>7.6</v>
      </c>
      <c r="F2440" s="244">
        <v>83.4</v>
      </c>
      <c r="G2440" s="193">
        <v>0.5</v>
      </c>
      <c r="H2440" s="193">
        <v>274.89999999999998</v>
      </c>
    </row>
    <row r="2441" spans="2:8" x14ac:dyDescent="0.25">
      <c r="B2441" s="271">
        <v>43932</v>
      </c>
      <c r="C2441" s="244">
        <v>491.7</v>
      </c>
      <c r="D2441" s="244">
        <v>0</v>
      </c>
      <c r="E2441" s="244">
        <v>7.2</v>
      </c>
      <c r="F2441" s="244">
        <v>83.4</v>
      </c>
      <c r="G2441" s="193">
        <v>0.8</v>
      </c>
      <c r="H2441" s="193">
        <v>302.3</v>
      </c>
    </row>
    <row r="2442" spans="2:8" x14ac:dyDescent="0.25">
      <c r="B2442" s="271">
        <v>43932.041666666664</v>
      </c>
      <c r="C2442" s="244">
        <v>491.4</v>
      </c>
      <c r="D2442" s="244">
        <v>0</v>
      </c>
      <c r="E2442" s="244">
        <v>6.8</v>
      </c>
      <c r="F2442" s="244">
        <v>86.2</v>
      </c>
      <c r="G2442" s="193">
        <v>0.6</v>
      </c>
      <c r="H2442" s="193">
        <v>272.5</v>
      </c>
    </row>
    <row r="2443" spans="2:8" x14ac:dyDescent="0.25">
      <c r="B2443" s="271">
        <v>43932.083333333336</v>
      </c>
      <c r="C2443" s="244">
        <v>491.3</v>
      </c>
      <c r="D2443" s="244">
        <v>0</v>
      </c>
      <c r="E2443" s="244">
        <v>6.6</v>
      </c>
      <c r="F2443" s="244">
        <v>86.4</v>
      </c>
      <c r="G2443" s="193">
        <v>0.5</v>
      </c>
      <c r="H2443" s="193">
        <v>267</v>
      </c>
    </row>
    <row r="2444" spans="2:8" x14ac:dyDescent="0.25">
      <c r="B2444" s="271">
        <v>43932.125</v>
      </c>
      <c r="C2444" s="244">
        <v>491.2</v>
      </c>
      <c r="D2444" s="244">
        <v>0</v>
      </c>
      <c r="E2444" s="244">
        <v>6.4</v>
      </c>
      <c r="F2444" s="244">
        <v>88.2</v>
      </c>
      <c r="G2444" s="193">
        <v>0.9</v>
      </c>
      <c r="H2444" s="193">
        <v>324.89999999999998</v>
      </c>
    </row>
    <row r="2445" spans="2:8" x14ac:dyDescent="0.25">
      <c r="B2445" s="271">
        <v>43932.166666666664</v>
      </c>
      <c r="C2445" s="244">
        <v>491.3</v>
      </c>
      <c r="D2445" s="244">
        <v>0</v>
      </c>
      <c r="E2445" s="244">
        <v>6.1</v>
      </c>
      <c r="F2445" s="244">
        <v>89</v>
      </c>
      <c r="G2445" s="193">
        <v>0.8</v>
      </c>
      <c r="H2445" s="193">
        <v>272.39999999999998</v>
      </c>
    </row>
    <row r="2446" spans="2:8" x14ac:dyDescent="0.25">
      <c r="B2446" s="271">
        <v>43932.208333333336</v>
      </c>
      <c r="C2446" s="244" t="s">
        <v>254</v>
      </c>
      <c r="D2446" s="244" t="s">
        <v>254</v>
      </c>
      <c r="E2446" s="244" t="s">
        <v>254</v>
      </c>
      <c r="F2446" s="244" t="s">
        <v>254</v>
      </c>
      <c r="G2446" s="193" t="s">
        <v>254</v>
      </c>
      <c r="H2446" s="193" t="s">
        <v>254</v>
      </c>
    </row>
    <row r="2447" spans="2:8" x14ac:dyDescent="0.25">
      <c r="B2447" s="271">
        <v>43932.25</v>
      </c>
      <c r="C2447" s="244" t="s">
        <v>249</v>
      </c>
      <c r="D2447" s="244" t="s">
        <v>249</v>
      </c>
      <c r="E2447" s="244" t="s">
        <v>249</v>
      </c>
      <c r="F2447" s="244" t="s">
        <v>249</v>
      </c>
      <c r="G2447" s="193" t="s">
        <v>249</v>
      </c>
      <c r="H2447" s="193" t="s">
        <v>249</v>
      </c>
    </row>
    <row r="2448" spans="2:8" x14ac:dyDescent="0.25">
      <c r="B2448" s="271">
        <v>43932.291666666664</v>
      </c>
      <c r="C2448" s="244" t="s">
        <v>254</v>
      </c>
      <c r="D2448" s="244" t="s">
        <v>254</v>
      </c>
      <c r="E2448" s="244" t="s">
        <v>254</v>
      </c>
      <c r="F2448" s="244" t="s">
        <v>254</v>
      </c>
      <c r="G2448" s="193" t="s">
        <v>254</v>
      </c>
      <c r="H2448" s="193" t="s">
        <v>254</v>
      </c>
    </row>
    <row r="2449" spans="2:8" x14ac:dyDescent="0.25">
      <c r="B2449" s="271">
        <v>43932.333333333336</v>
      </c>
      <c r="C2449" s="244">
        <v>492.5</v>
      </c>
      <c r="D2449" s="244">
        <v>0</v>
      </c>
      <c r="E2449" s="244">
        <v>7.9</v>
      </c>
      <c r="F2449" s="244">
        <v>78.5</v>
      </c>
      <c r="G2449" s="193">
        <v>1.3</v>
      </c>
      <c r="H2449" s="193">
        <v>129.80000000000001</v>
      </c>
    </row>
    <row r="2450" spans="2:8" x14ac:dyDescent="0.25">
      <c r="B2450" s="271">
        <v>43932.375</v>
      </c>
      <c r="C2450" s="244">
        <v>492.3</v>
      </c>
      <c r="D2450" s="244">
        <v>0</v>
      </c>
      <c r="E2450" s="244">
        <v>10.5</v>
      </c>
      <c r="F2450" s="244">
        <v>64</v>
      </c>
      <c r="G2450" s="193">
        <v>1.1000000000000001</v>
      </c>
      <c r="H2450" s="193">
        <v>85.2</v>
      </c>
    </row>
    <row r="2451" spans="2:8" x14ac:dyDescent="0.25">
      <c r="B2451" s="271">
        <v>43932.416666666664</v>
      </c>
      <c r="C2451" s="244">
        <v>492</v>
      </c>
      <c r="D2451" s="244">
        <v>0</v>
      </c>
      <c r="E2451" s="244">
        <v>13.9</v>
      </c>
      <c r="F2451" s="244">
        <v>36.299999999999997</v>
      </c>
      <c r="G2451" s="193">
        <v>1.1000000000000001</v>
      </c>
      <c r="H2451" s="193">
        <v>136.1</v>
      </c>
    </row>
    <row r="2452" spans="2:8" x14ac:dyDescent="0.25">
      <c r="B2452" s="271">
        <v>43932.458333333336</v>
      </c>
      <c r="C2452" s="244">
        <v>491.3</v>
      </c>
      <c r="D2452" s="244">
        <v>0</v>
      </c>
      <c r="E2452" s="244">
        <v>16.100000000000001</v>
      </c>
      <c r="F2452" s="244">
        <v>20.6</v>
      </c>
      <c r="G2452" s="193">
        <v>1.2</v>
      </c>
      <c r="H2452" s="193">
        <v>157.6</v>
      </c>
    </row>
    <row r="2453" spans="2:8" x14ac:dyDescent="0.25">
      <c r="B2453" s="271">
        <v>43932.5</v>
      </c>
      <c r="C2453" s="244">
        <v>490.6</v>
      </c>
      <c r="D2453" s="244">
        <v>0</v>
      </c>
      <c r="E2453" s="244">
        <v>18.100000000000001</v>
      </c>
      <c r="F2453" s="244">
        <v>9.5</v>
      </c>
      <c r="G2453" s="193">
        <v>1.2</v>
      </c>
      <c r="H2453" s="193">
        <v>174.2</v>
      </c>
    </row>
    <row r="2454" spans="2:8" x14ac:dyDescent="0.25">
      <c r="B2454" s="271">
        <v>43932.541666666664</v>
      </c>
      <c r="C2454" s="244">
        <v>489.9</v>
      </c>
      <c r="D2454" s="244">
        <v>0</v>
      </c>
      <c r="E2454" s="244">
        <v>18.8</v>
      </c>
      <c r="F2454" s="244">
        <v>14.3</v>
      </c>
      <c r="G2454" s="193">
        <v>1.3</v>
      </c>
      <c r="H2454" s="193">
        <v>75.900000000000006</v>
      </c>
    </row>
    <row r="2455" spans="2:8" x14ac:dyDescent="0.25">
      <c r="B2455" s="271">
        <v>43932.583333333336</v>
      </c>
      <c r="C2455" s="244">
        <v>489.3</v>
      </c>
      <c r="D2455" s="244">
        <v>0</v>
      </c>
      <c r="E2455" s="244">
        <v>19.600000000000001</v>
      </c>
      <c r="F2455" s="244">
        <v>18.2</v>
      </c>
      <c r="G2455" s="193">
        <v>1.5</v>
      </c>
      <c r="H2455" s="193">
        <v>147.69999999999999</v>
      </c>
    </row>
    <row r="2456" spans="2:8" x14ac:dyDescent="0.25">
      <c r="B2456" s="271">
        <v>43932.625</v>
      </c>
      <c r="C2456" s="244">
        <v>489</v>
      </c>
      <c r="D2456" s="244">
        <v>0</v>
      </c>
      <c r="E2456" s="244">
        <v>18.5</v>
      </c>
      <c r="F2456" s="244">
        <v>25.3</v>
      </c>
      <c r="G2456" s="193">
        <v>2.5</v>
      </c>
      <c r="H2456" s="193">
        <v>98.3</v>
      </c>
    </row>
    <row r="2457" spans="2:8" x14ac:dyDescent="0.25">
      <c r="B2457" s="271">
        <v>43932.666666666664</v>
      </c>
      <c r="C2457" s="244">
        <v>489.2</v>
      </c>
      <c r="D2457" s="244">
        <v>0</v>
      </c>
      <c r="E2457" s="244">
        <v>16.8</v>
      </c>
      <c r="F2457" s="244">
        <v>32.1</v>
      </c>
      <c r="G2457" s="193">
        <v>1.7</v>
      </c>
      <c r="H2457" s="193">
        <v>58.8</v>
      </c>
    </row>
    <row r="2458" spans="2:8" x14ac:dyDescent="0.25">
      <c r="B2458" s="271">
        <v>43932.708333333336</v>
      </c>
      <c r="C2458" s="244">
        <v>489.6</v>
      </c>
      <c r="D2458" s="244">
        <v>0</v>
      </c>
      <c r="E2458" s="244">
        <v>15.2</v>
      </c>
      <c r="F2458" s="244">
        <v>41.3</v>
      </c>
      <c r="G2458" s="193">
        <v>1.8</v>
      </c>
      <c r="H2458" s="193">
        <v>31</v>
      </c>
    </row>
    <row r="2459" spans="2:8" x14ac:dyDescent="0.25">
      <c r="B2459" s="271">
        <v>43932.75</v>
      </c>
      <c r="C2459" s="244">
        <v>490.1</v>
      </c>
      <c r="D2459" s="244">
        <v>0</v>
      </c>
      <c r="E2459" s="244">
        <v>13.5</v>
      </c>
      <c r="F2459" s="244">
        <v>48</v>
      </c>
      <c r="G2459" s="193">
        <v>1.9</v>
      </c>
      <c r="H2459" s="193">
        <v>5.5</v>
      </c>
    </row>
    <row r="2460" spans="2:8" x14ac:dyDescent="0.25">
      <c r="B2460" s="271">
        <v>43932.791666666664</v>
      </c>
      <c r="C2460" s="244">
        <v>490.8</v>
      </c>
      <c r="D2460" s="244">
        <v>0</v>
      </c>
      <c r="E2460" s="244">
        <v>11.9</v>
      </c>
      <c r="F2460" s="244">
        <v>53.8</v>
      </c>
      <c r="G2460" s="193">
        <v>1.8</v>
      </c>
      <c r="H2460" s="193">
        <v>356.6</v>
      </c>
    </row>
    <row r="2461" spans="2:8" x14ac:dyDescent="0.25">
      <c r="B2461" s="271">
        <v>43932.833333333336</v>
      </c>
      <c r="C2461" s="244">
        <v>491.4</v>
      </c>
      <c r="D2461" s="244">
        <v>0</v>
      </c>
      <c r="E2461" s="244">
        <v>10.5</v>
      </c>
      <c r="F2461" s="244">
        <v>59.9</v>
      </c>
      <c r="G2461" s="193">
        <v>1.9</v>
      </c>
      <c r="H2461" s="193">
        <v>3.7</v>
      </c>
    </row>
    <row r="2462" spans="2:8" x14ac:dyDescent="0.25">
      <c r="B2462" s="271">
        <v>43932.875</v>
      </c>
      <c r="C2462" s="244">
        <v>491.8</v>
      </c>
      <c r="D2462" s="244">
        <v>0</v>
      </c>
      <c r="E2462" s="244">
        <v>9.4</v>
      </c>
      <c r="F2462" s="244">
        <v>53.2</v>
      </c>
      <c r="G2462" s="193">
        <v>2.1</v>
      </c>
      <c r="H2462" s="193">
        <v>351.8</v>
      </c>
    </row>
    <row r="2463" spans="2:8" x14ac:dyDescent="0.25">
      <c r="B2463" s="271">
        <v>43932.916666666664</v>
      </c>
      <c r="C2463" s="244">
        <v>491.8</v>
      </c>
      <c r="D2463" s="244">
        <v>0</v>
      </c>
      <c r="E2463" s="244">
        <v>8.6999999999999993</v>
      </c>
      <c r="F2463" s="244">
        <v>47.2</v>
      </c>
      <c r="G2463" s="193">
        <v>1.3</v>
      </c>
      <c r="H2463" s="193">
        <v>352.5</v>
      </c>
    </row>
    <row r="2464" spans="2:8" x14ac:dyDescent="0.25">
      <c r="B2464" s="271">
        <v>43932.958333333336</v>
      </c>
      <c r="C2464" s="244">
        <v>491.8</v>
      </c>
      <c r="D2464" s="244">
        <v>0</v>
      </c>
      <c r="E2464" s="244">
        <v>8</v>
      </c>
      <c r="F2464" s="244">
        <v>49.3</v>
      </c>
      <c r="G2464" s="193">
        <v>0.7</v>
      </c>
      <c r="H2464" s="193">
        <v>307.39999999999998</v>
      </c>
    </row>
    <row r="2465" spans="2:8" x14ac:dyDescent="0.25">
      <c r="B2465" s="271">
        <v>43933</v>
      </c>
      <c r="C2465" s="244">
        <v>491.7</v>
      </c>
      <c r="D2465" s="244">
        <v>0</v>
      </c>
      <c r="E2465" s="244">
        <v>6.9</v>
      </c>
      <c r="F2465" s="244">
        <v>60.6</v>
      </c>
      <c r="G2465" s="193">
        <v>1.2</v>
      </c>
      <c r="H2465" s="193">
        <v>274.89999999999998</v>
      </c>
    </row>
    <row r="2466" spans="2:8" x14ac:dyDescent="0.25">
      <c r="B2466" s="271">
        <v>43933.041666666664</v>
      </c>
      <c r="C2466" s="244">
        <v>491.7</v>
      </c>
      <c r="D2466" s="244">
        <v>0</v>
      </c>
      <c r="E2466" s="244">
        <v>6.5</v>
      </c>
      <c r="F2466" s="244">
        <v>62</v>
      </c>
      <c r="G2466" s="193">
        <v>1.1000000000000001</v>
      </c>
      <c r="H2466" s="193">
        <v>288.3</v>
      </c>
    </row>
    <row r="2467" spans="2:8" x14ac:dyDescent="0.25">
      <c r="B2467" s="271">
        <v>43933.083333333336</v>
      </c>
      <c r="C2467" s="244">
        <v>491.5</v>
      </c>
      <c r="D2467" s="244">
        <v>0</v>
      </c>
      <c r="E2467" s="244">
        <v>6</v>
      </c>
      <c r="F2467" s="244">
        <v>65.099999999999994</v>
      </c>
      <c r="G2467" s="193">
        <v>0.7</v>
      </c>
      <c r="H2467" s="193">
        <v>286.5</v>
      </c>
    </row>
    <row r="2468" spans="2:8" x14ac:dyDescent="0.25">
      <c r="B2468" s="271">
        <v>43933.125</v>
      </c>
      <c r="C2468" s="244">
        <v>491.3</v>
      </c>
      <c r="D2468" s="244">
        <v>0</v>
      </c>
      <c r="E2468" s="244">
        <v>5.3</v>
      </c>
      <c r="F2468" s="244">
        <v>67.900000000000006</v>
      </c>
      <c r="G2468" s="193">
        <v>0.7</v>
      </c>
      <c r="H2468" s="193">
        <v>289.2</v>
      </c>
    </row>
    <row r="2469" spans="2:8" x14ac:dyDescent="0.25">
      <c r="B2469" s="271">
        <v>43933.166666666664</v>
      </c>
      <c r="C2469" s="244">
        <v>491.3</v>
      </c>
      <c r="D2469" s="244">
        <v>0</v>
      </c>
      <c r="E2469" s="244">
        <v>4.4000000000000004</v>
      </c>
      <c r="F2469" s="244">
        <v>71.599999999999994</v>
      </c>
      <c r="G2469" s="193">
        <v>1</v>
      </c>
      <c r="H2469" s="193">
        <v>288.39999999999998</v>
      </c>
    </row>
    <row r="2470" spans="2:8" x14ac:dyDescent="0.25">
      <c r="B2470" s="271">
        <v>43933.208333333336</v>
      </c>
      <c r="C2470" s="244">
        <v>491.5</v>
      </c>
      <c r="D2470" s="244">
        <v>0</v>
      </c>
      <c r="E2470" s="244">
        <v>4.0999999999999996</v>
      </c>
      <c r="F2470" s="244">
        <v>67</v>
      </c>
      <c r="G2470" s="193">
        <v>1</v>
      </c>
      <c r="H2470" s="193">
        <v>280.7</v>
      </c>
    </row>
    <row r="2471" spans="2:8" x14ac:dyDescent="0.25">
      <c r="B2471" s="271">
        <v>43933.25</v>
      </c>
      <c r="C2471" s="244">
        <v>491.9</v>
      </c>
      <c r="D2471" s="244">
        <v>0</v>
      </c>
      <c r="E2471" s="244">
        <v>4.2</v>
      </c>
      <c r="F2471" s="244">
        <v>68.099999999999994</v>
      </c>
      <c r="G2471" s="193">
        <v>0.8</v>
      </c>
      <c r="H2471" s="193">
        <v>271.8</v>
      </c>
    </row>
    <row r="2472" spans="2:8" x14ac:dyDescent="0.25">
      <c r="B2472" s="271">
        <v>43933.291666666664</v>
      </c>
      <c r="C2472" s="244">
        <v>492.2</v>
      </c>
      <c r="D2472" s="244">
        <v>0</v>
      </c>
      <c r="E2472" s="244">
        <v>5.5</v>
      </c>
      <c r="F2472" s="244">
        <v>64.099999999999994</v>
      </c>
      <c r="G2472" s="193">
        <v>0.8</v>
      </c>
      <c r="H2472" s="193">
        <v>273.10000000000002</v>
      </c>
    </row>
    <row r="2473" spans="2:8" x14ac:dyDescent="0.25">
      <c r="B2473" s="271">
        <v>43933.333333333336</v>
      </c>
      <c r="C2473" s="244">
        <v>492.4</v>
      </c>
      <c r="D2473" s="244">
        <v>0</v>
      </c>
      <c r="E2473" s="244">
        <v>7.8</v>
      </c>
      <c r="F2473" s="244">
        <v>54.4</v>
      </c>
      <c r="G2473" s="193">
        <v>0.9</v>
      </c>
      <c r="H2473" s="193">
        <v>164.3</v>
      </c>
    </row>
    <row r="2474" spans="2:8" x14ac:dyDescent="0.25">
      <c r="B2474" s="271">
        <v>43933.375</v>
      </c>
      <c r="C2474" s="244">
        <v>492.2</v>
      </c>
      <c r="D2474" s="244">
        <v>0</v>
      </c>
      <c r="E2474" s="244">
        <v>11</v>
      </c>
      <c r="F2474" s="244">
        <v>38.299999999999997</v>
      </c>
      <c r="G2474" s="193">
        <v>0.8</v>
      </c>
      <c r="H2474" s="193">
        <v>119.4</v>
      </c>
    </row>
    <row r="2475" spans="2:8" x14ac:dyDescent="0.25">
      <c r="B2475" s="271">
        <v>43933.416666666664</v>
      </c>
      <c r="C2475" s="244">
        <v>491.9</v>
      </c>
      <c r="D2475" s="244">
        <v>0</v>
      </c>
      <c r="E2475" s="244">
        <v>14</v>
      </c>
      <c r="F2475" s="244">
        <v>30.1</v>
      </c>
      <c r="G2475" s="193">
        <v>1.2</v>
      </c>
      <c r="H2475" s="193">
        <v>133.19999999999999</v>
      </c>
    </row>
    <row r="2476" spans="2:8" x14ac:dyDescent="0.25">
      <c r="B2476" s="271">
        <v>43933.458333333336</v>
      </c>
      <c r="C2476" s="244">
        <v>491.4</v>
      </c>
      <c r="D2476" s="244">
        <v>0</v>
      </c>
      <c r="E2476" s="244">
        <v>16.899999999999999</v>
      </c>
      <c r="F2476" s="244">
        <v>23.9</v>
      </c>
      <c r="G2476" s="193">
        <v>2.2000000000000002</v>
      </c>
      <c r="H2476" s="193">
        <v>131.69999999999999</v>
      </c>
    </row>
    <row r="2477" spans="2:8" x14ac:dyDescent="0.25">
      <c r="B2477" s="271">
        <v>43933.5</v>
      </c>
      <c r="C2477" s="244">
        <v>490.8</v>
      </c>
      <c r="D2477" s="244">
        <v>0</v>
      </c>
      <c r="E2477" s="244">
        <v>17.3</v>
      </c>
      <c r="F2477" s="244">
        <v>24.3</v>
      </c>
      <c r="G2477" s="193">
        <v>2.2999999999999998</v>
      </c>
      <c r="H2477" s="193">
        <v>114.3</v>
      </c>
    </row>
    <row r="2478" spans="2:8" x14ac:dyDescent="0.25">
      <c r="B2478" s="271">
        <v>43933.541666666664</v>
      </c>
      <c r="C2478" s="244">
        <v>490.2</v>
      </c>
      <c r="D2478" s="244">
        <v>0</v>
      </c>
      <c r="E2478" s="244">
        <v>18.2</v>
      </c>
      <c r="F2478" s="244">
        <v>26.6</v>
      </c>
      <c r="G2478" s="193">
        <v>2.1</v>
      </c>
      <c r="H2478" s="193">
        <v>30.1</v>
      </c>
    </row>
    <row r="2479" spans="2:8" x14ac:dyDescent="0.25">
      <c r="B2479" s="271">
        <v>43933.583333333336</v>
      </c>
      <c r="C2479" s="244">
        <v>489.8</v>
      </c>
      <c r="D2479" s="244">
        <v>0</v>
      </c>
      <c r="E2479" s="244">
        <v>17.100000000000001</v>
      </c>
      <c r="F2479" s="244">
        <v>34.6</v>
      </c>
      <c r="G2479" s="193">
        <v>2.7</v>
      </c>
      <c r="H2479" s="193">
        <v>40.6</v>
      </c>
    </row>
    <row r="2480" spans="2:8" x14ac:dyDescent="0.25">
      <c r="B2480" s="271">
        <v>43933.625</v>
      </c>
      <c r="C2480" s="244">
        <v>489.6</v>
      </c>
      <c r="D2480" s="244">
        <v>0</v>
      </c>
      <c r="E2480" s="244">
        <v>15.8</v>
      </c>
      <c r="F2480" s="244">
        <v>40.799999999999997</v>
      </c>
      <c r="G2480" s="193">
        <v>2.2000000000000002</v>
      </c>
      <c r="H2480" s="193">
        <v>65.599999999999994</v>
      </c>
    </row>
    <row r="2481" spans="2:8" x14ac:dyDescent="0.25">
      <c r="B2481" s="271">
        <v>43933.666666666664</v>
      </c>
      <c r="C2481" s="244">
        <v>489.8</v>
      </c>
      <c r="D2481" s="244">
        <v>0</v>
      </c>
      <c r="E2481" s="244">
        <v>14.2</v>
      </c>
      <c r="F2481" s="244">
        <v>49.8</v>
      </c>
      <c r="G2481" s="193">
        <v>2.1</v>
      </c>
      <c r="H2481" s="193">
        <v>61.6</v>
      </c>
    </row>
    <row r="2482" spans="2:8" x14ac:dyDescent="0.25">
      <c r="B2482" s="271">
        <v>43933.708333333336</v>
      </c>
      <c r="C2482" s="244">
        <v>490.4</v>
      </c>
      <c r="D2482" s="244">
        <v>0</v>
      </c>
      <c r="E2482" s="244">
        <v>12.6</v>
      </c>
      <c r="F2482" s="244">
        <v>58.1</v>
      </c>
      <c r="G2482" s="193">
        <v>2.2999999999999998</v>
      </c>
      <c r="H2482" s="193">
        <v>52.8</v>
      </c>
    </row>
    <row r="2483" spans="2:8" x14ac:dyDescent="0.25">
      <c r="B2483" s="271">
        <v>43933.75</v>
      </c>
      <c r="C2483" s="244">
        <v>490.7</v>
      </c>
      <c r="D2483" s="244">
        <v>0</v>
      </c>
      <c r="E2483" s="244">
        <v>12.2</v>
      </c>
      <c r="F2483" s="244">
        <v>53.3</v>
      </c>
      <c r="G2483" s="193">
        <v>1.6</v>
      </c>
      <c r="H2483" s="193">
        <v>348.7</v>
      </c>
    </row>
    <row r="2484" spans="2:8" x14ac:dyDescent="0.25">
      <c r="B2484" s="271">
        <v>43933.791666666664</v>
      </c>
      <c r="C2484" s="244">
        <v>491.3</v>
      </c>
      <c r="D2484" s="244">
        <v>0</v>
      </c>
      <c r="E2484" s="244">
        <v>10.8</v>
      </c>
      <c r="F2484" s="244">
        <v>61.5</v>
      </c>
      <c r="G2484" s="193">
        <v>1.3</v>
      </c>
      <c r="H2484" s="193">
        <v>279</v>
      </c>
    </row>
    <row r="2485" spans="2:8" x14ac:dyDescent="0.25">
      <c r="B2485" s="271">
        <v>43933.833333333336</v>
      </c>
      <c r="C2485" s="244">
        <v>491.8</v>
      </c>
      <c r="D2485" s="244">
        <v>0</v>
      </c>
      <c r="E2485" s="244">
        <v>9.6</v>
      </c>
      <c r="F2485" s="244">
        <v>70</v>
      </c>
      <c r="G2485" s="193">
        <v>1.6</v>
      </c>
      <c r="H2485" s="193">
        <v>268.89999999999998</v>
      </c>
    </row>
    <row r="2486" spans="2:8" x14ac:dyDescent="0.25">
      <c r="B2486" s="271">
        <v>43933.875</v>
      </c>
      <c r="C2486" s="244">
        <v>492</v>
      </c>
      <c r="D2486" s="244">
        <v>0</v>
      </c>
      <c r="E2486" s="244">
        <v>9</v>
      </c>
      <c r="F2486" s="244">
        <v>71.900000000000006</v>
      </c>
      <c r="G2486" s="193">
        <v>0.6</v>
      </c>
      <c r="H2486" s="193">
        <v>278.60000000000002</v>
      </c>
    </row>
    <row r="2487" spans="2:8" x14ac:dyDescent="0.25">
      <c r="B2487" s="271">
        <v>43933.916666666664</v>
      </c>
      <c r="C2487" s="244">
        <v>492</v>
      </c>
      <c r="D2487" s="244">
        <v>0</v>
      </c>
      <c r="E2487" s="244">
        <v>8.3000000000000007</v>
      </c>
      <c r="F2487" s="244">
        <v>74.400000000000006</v>
      </c>
      <c r="G2487" s="193">
        <v>0.6</v>
      </c>
      <c r="H2487" s="193">
        <v>274</v>
      </c>
    </row>
    <row r="2488" spans="2:8" x14ac:dyDescent="0.25">
      <c r="B2488" s="271">
        <v>43933.958333333336</v>
      </c>
      <c r="C2488" s="244">
        <v>492.1</v>
      </c>
      <c r="D2488" s="244">
        <v>0</v>
      </c>
      <c r="E2488" s="244">
        <v>7.8</v>
      </c>
      <c r="F2488" s="244">
        <v>79.5</v>
      </c>
      <c r="G2488" s="193">
        <v>0.5</v>
      </c>
      <c r="H2488" s="193">
        <v>263.8</v>
      </c>
    </row>
    <row r="2489" spans="2:8" x14ac:dyDescent="0.25">
      <c r="B2489" s="271">
        <v>43934</v>
      </c>
      <c r="C2489" s="244">
        <v>491.9</v>
      </c>
      <c r="D2489" s="244">
        <v>0</v>
      </c>
      <c r="E2489" s="244">
        <v>7.8</v>
      </c>
      <c r="F2489" s="244">
        <v>80</v>
      </c>
      <c r="G2489" s="193">
        <v>0.6</v>
      </c>
      <c r="H2489" s="193">
        <v>269.89999999999998</v>
      </c>
    </row>
    <row r="2490" spans="2:8" x14ac:dyDescent="0.25">
      <c r="B2490" s="271">
        <v>43934.041666666664</v>
      </c>
      <c r="C2490" s="244">
        <v>491.7</v>
      </c>
      <c r="D2490" s="244">
        <v>0</v>
      </c>
      <c r="E2490" s="244">
        <v>7.3</v>
      </c>
      <c r="F2490" s="244">
        <v>83.3</v>
      </c>
      <c r="G2490" s="193">
        <v>0.7</v>
      </c>
      <c r="H2490" s="193">
        <v>281.2</v>
      </c>
    </row>
    <row r="2491" spans="2:8" x14ac:dyDescent="0.25">
      <c r="B2491" s="271">
        <v>43934.083333333336</v>
      </c>
      <c r="C2491" s="244">
        <v>491.6</v>
      </c>
      <c r="D2491" s="244">
        <v>0</v>
      </c>
      <c r="E2491" s="244">
        <v>6.9</v>
      </c>
      <c r="F2491" s="244">
        <v>85.4</v>
      </c>
      <c r="G2491" s="193">
        <v>0.7</v>
      </c>
      <c r="H2491" s="193">
        <v>273.10000000000002</v>
      </c>
    </row>
    <row r="2492" spans="2:8" x14ac:dyDescent="0.25">
      <c r="B2492" s="271">
        <v>43934.125</v>
      </c>
      <c r="C2492" s="244">
        <v>491.3</v>
      </c>
      <c r="D2492" s="244">
        <v>0</v>
      </c>
      <c r="E2492" s="244">
        <v>6.6</v>
      </c>
      <c r="F2492" s="244">
        <v>86.5</v>
      </c>
      <c r="G2492" s="193">
        <v>0.4</v>
      </c>
      <c r="H2492" s="193">
        <v>274.5</v>
      </c>
    </row>
    <row r="2493" spans="2:8" x14ac:dyDescent="0.25">
      <c r="B2493" s="271">
        <v>43934.166666666664</v>
      </c>
      <c r="C2493" s="244">
        <v>491.3</v>
      </c>
      <c r="D2493" s="244">
        <v>0</v>
      </c>
      <c r="E2493" s="244">
        <v>6.1</v>
      </c>
      <c r="F2493" s="244">
        <v>88.8</v>
      </c>
      <c r="G2493" s="193">
        <v>0.8</v>
      </c>
      <c r="H2493" s="193">
        <v>276.60000000000002</v>
      </c>
    </row>
    <row r="2494" spans="2:8" x14ac:dyDescent="0.25">
      <c r="B2494" s="271">
        <v>43934.208333333336</v>
      </c>
      <c r="C2494" s="244">
        <v>491.6</v>
      </c>
      <c r="D2494" s="244">
        <v>0</v>
      </c>
      <c r="E2494" s="244">
        <v>5.7</v>
      </c>
      <c r="F2494" s="244">
        <v>89.1</v>
      </c>
      <c r="G2494" s="193">
        <v>0.7</v>
      </c>
      <c r="H2494" s="193">
        <v>270.39999999999998</v>
      </c>
    </row>
    <row r="2495" spans="2:8" x14ac:dyDescent="0.25">
      <c r="B2495" s="271">
        <v>43934.25</v>
      </c>
      <c r="C2495" s="244">
        <v>492</v>
      </c>
      <c r="D2495" s="244">
        <v>0</v>
      </c>
      <c r="E2495" s="244">
        <v>5.3</v>
      </c>
      <c r="F2495" s="244">
        <v>89.9</v>
      </c>
      <c r="G2495" s="193">
        <v>0.9</v>
      </c>
      <c r="H2495" s="193">
        <v>267.7</v>
      </c>
    </row>
    <row r="2496" spans="2:8" x14ac:dyDescent="0.25">
      <c r="B2496" s="271">
        <v>43934.291666666664</v>
      </c>
      <c r="C2496" s="244">
        <v>492.3</v>
      </c>
      <c r="D2496" s="244">
        <v>0</v>
      </c>
      <c r="E2496" s="244">
        <v>6.2</v>
      </c>
      <c r="F2496" s="244">
        <v>84.9</v>
      </c>
      <c r="G2496" s="193">
        <v>0.4</v>
      </c>
      <c r="H2496" s="193">
        <v>257.5</v>
      </c>
    </row>
    <row r="2497" spans="2:8" x14ac:dyDescent="0.25">
      <c r="B2497" s="271">
        <v>43934.333333333336</v>
      </c>
      <c r="C2497" s="244">
        <v>492.5</v>
      </c>
      <c r="D2497" s="244">
        <v>0</v>
      </c>
      <c r="E2497" s="244">
        <v>9.3000000000000007</v>
      </c>
      <c r="F2497" s="244">
        <v>69.900000000000006</v>
      </c>
      <c r="G2497" s="193">
        <v>0.5</v>
      </c>
      <c r="H2497" s="193">
        <v>222.6</v>
      </c>
    </row>
    <row r="2498" spans="2:8" x14ac:dyDescent="0.25">
      <c r="B2498" s="271">
        <v>43934.375</v>
      </c>
      <c r="C2498" s="244">
        <v>492.4</v>
      </c>
      <c r="D2498" s="244">
        <v>0</v>
      </c>
      <c r="E2498" s="244">
        <v>11.3</v>
      </c>
      <c r="F2498" s="244">
        <v>61.2</v>
      </c>
      <c r="G2498" s="193">
        <v>1.3</v>
      </c>
      <c r="H2498" s="193">
        <v>133.9</v>
      </c>
    </row>
    <row r="2499" spans="2:8" x14ac:dyDescent="0.25">
      <c r="B2499" s="271">
        <v>43934.416666666664</v>
      </c>
      <c r="C2499" s="244">
        <v>492</v>
      </c>
      <c r="D2499" s="244">
        <v>0</v>
      </c>
      <c r="E2499" s="244">
        <v>14.1</v>
      </c>
      <c r="F2499" s="244">
        <v>50</v>
      </c>
      <c r="G2499" s="193">
        <v>1.4</v>
      </c>
      <c r="H2499" s="193">
        <v>138.9</v>
      </c>
    </row>
    <row r="2500" spans="2:8" x14ac:dyDescent="0.25">
      <c r="B2500" s="271">
        <v>43934.458333333336</v>
      </c>
      <c r="C2500" s="244">
        <v>491.3</v>
      </c>
      <c r="D2500" s="244">
        <v>0</v>
      </c>
      <c r="E2500" s="244">
        <v>16.2</v>
      </c>
      <c r="F2500" s="244">
        <v>31.3</v>
      </c>
      <c r="G2500" s="193">
        <v>1.3</v>
      </c>
      <c r="H2500" s="193">
        <v>137.6</v>
      </c>
    </row>
    <row r="2501" spans="2:8" x14ac:dyDescent="0.25">
      <c r="B2501" s="271">
        <v>43934.5</v>
      </c>
      <c r="C2501" s="244">
        <v>490.5</v>
      </c>
      <c r="D2501" s="244">
        <v>0</v>
      </c>
      <c r="E2501" s="244">
        <v>19</v>
      </c>
      <c r="F2501" s="244">
        <v>23.8</v>
      </c>
      <c r="G2501" s="193">
        <v>0.9</v>
      </c>
      <c r="H2501" s="193">
        <v>282</v>
      </c>
    </row>
    <row r="2502" spans="2:8" x14ac:dyDescent="0.25">
      <c r="B2502" s="271">
        <v>43934.541666666664</v>
      </c>
      <c r="C2502" s="244">
        <v>489.7</v>
      </c>
      <c r="D2502" s="244">
        <v>0</v>
      </c>
      <c r="E2502" s="244">
        <v>19.7</v>
      </c>
      <c r="F2502" s="244">
        <v>21.9</v>
      </c>
      <c r="G2502" s="193">
        <v>1.2</v>
      </c>
      <c r="H2502" s="193">
        <v>193.4</v>
      </c>
    </row>
    <row r="2503" spans="2:8" x14ac:dyDescent="0.25">
      <c r="B2503" s="271">
        <v>43934.583333333336</v>
      </c>
      <c r="C2503" s="244">
        <v>489</v>
      </c>
      <c r="D2503" s="244">
        <v>0</v>
      </c>
      <c r="E2503" s="244">
        <v>20.6</v>
      </c>
      <c r="F2503" s="244">
        <v>19.100000000000001</v>
      </c>
      <c r="G2503" s="193">
        <v>1.5</v>
      </c>
      <c r="H2503" s="193">
        <v>339.8</v>
      </c>
    </row>
    <row r="2504" spans="2:8" x14ac:dyDescent="0.25">
      <c r="B2504" s="271">
        <v>43934.625</v>
      </c>
      <c r="C2504" s="244">
        <v>488.8</v>
      </c>
      <c r="D2504" s="244">
        <v>0</v>
      </c>
      <c r="E2504" s="244">
        <v>18.7</v>
      </c>
      <c r="F2504" s="244">
        <v>40.299999999999997</v>
      </c>
      <c r="G2504" s="193">
        <v>2.2999999999999998</v>
      </c>
      <c r="H2504" s="193">
        <v>8.6999999999999993</v>
      </c>
    </row>
    <row r="2505" spans="2:8" x14ac:dyDescent="0.25">
      <c r="B2505" s="271">
        <v>43934.666666666664</v>
      </c>
      <c r="C2505" s="244">
        <v>489.1</v>
      </c>
      <c r="D2505" s="244">
        <v>0</v>
      </c>
      <c r="E2505" s="244">
        <v>16.100000000000001</v>
      </c>
      <c r="F2505" s="244">
        <v>50.3</v>
      </c>
      <c r="G2505" s="193">
        <v>2.5</v>
      </c>
      <c r="H2505" s="193">
        <v>43.2</v>
      </c>
    </row>
    <row r="2506" spans="2:8" x14ac:dyDescent="0.25">
      <c r="B2506" s="271">
        <v>43934.708333333336</v>
      </c>
      <c r="C2506" s="244">
        <v>489.5</v>
      </c>
      <c r="D2506" s="244">
        <v>0</v>
      </c>
      <c r="E2506" s="244">
        <v>14.4</v>
      </c>
      <c r="F2506" s="244">
        <v>57.6</v>
      </c>
      <c r="G2506" s="193">
        <v>2.2999999999999998</v>
      </c>
      <c r="H2506" s="193">
        <v>52.1</v>
      </c>
    </row>
    <row r="2507" spans="2:8" x14ac:dyDescent="0.25">
      <c r="B2507" s="271">
        <v>43934.75</v>
      </c>
      <c r="C2507" s="244">
        <v>490</v>
      </c>
      <c r="D2507" s="244">
        <v>0</v>
      </c>
      <c r="E2507" s="244">
        <v>12.9</v>
      </c>
      <c r="F2507" s="244">
        <v>61.2</v>
      </c>
      <c r="G2507" s="193">
        <v>2.6</v>
      </c>
      <c r="H2507" s="193">
        <v>38.1</v>
      </c>
    </row>
    <row r="2508" spans="2:8" x14ac:dyDescent="0.25">
      <c r="B2508" s="271">
        <v>43934.791666666664</v>
      </c>
      <c r="C2508" s="244">
        <v>490.3</v>
      </c>
      <c r="D2508" s="244">
        <v>0</v>
      </c>
      <c r="E2508" s="244">
        <v>12.3</v>
      </c>
      <c r="F2508" s="244">
        <v>57.3</v>
      </c>
      <c r="G2508" s="193">
        <v>1.9</v>
      </c>
      <c r="H2508" s="193">
        <v>358.1</v>
      </c>
    </row>
    <row r="2509" spans="2:8" x14ac:dyDescent="0.25">
      <c r="B2509" s="271">
        <v>43934.833333333336</v>
      </c>
      <c r="C2509" s="244">
        <v>490.8</v>
      </c>
      <c r="D2509" s="244">
        <v>0</v>
      </c>
      <c r="E2509" s="244">
        <v>11.4</v>
      </c>
      <c r="F2509" s="244">
        <v>53.9</v>
      </c>
      <c r="G2509" s="193">
        <v>1.8</v>
      </c>
      <c r="H2509" s="193">
        <v>340.9</v>
      </c>
    </row>
    <row r="2510" spans="2:8" x14ac:dyDescent="0.25">
      <c r="B2510" s="271">
        <v>43934.875</v>
      </c>
      <c r="C2510" s="244">
        <v>491</v>
      </c>
      <c r="D2510" s="244">
        <v>0</v>
      </c>
      <c r="E2510" s="244">
        <v>10.3</v>
      </c>
      <c r="F2510" s="244">
        <v>56.7</v>
      </c>
      <c r="G2510" s="193">
        <v>1.7</v>
      </c>
      <c r="H2510" s="193">
        <v>339.8</v>
      </c>
    </row>
    <row r="2511" spans="2:8" x14ac:dyDescent="0.25">
      <c r="B2511" s="271">
        <v>43934.916666666664</v>
      </c>
      <c r="C2511" s="244">
        <v>491.2</v>
      </c>
      <c r="D2511" s="244">
        <v>0</v>
      </c>
      <c r="E2511" s="244">
        <v>8.6999999999999993</v>
      </c>
      <c r="F2511" s="244">
        <v>55.3</v>
      </c>
      <c r="G2511" s="193">
        <v>1.4</v>
      </c>
      <c r="H2511" s="193">
        <v>343.3</v>
      </c>
    </row>
    <row r="2512" spans="2:8" x14ac:dyDescent="0.25">
      <c r="B2512" s="271">
        <v>43934.958333333336</v>
      </c>
      <c r="C2512" s="244">
        <v>491.3</v>
      </c>
      <c r="D2512" s="244">
        <v>0</v>
      </c>
      <c r="E2512" s="244">
        <v>7.5</v>
      </c>
      <c r="F2512" s="244">
        <v>57.1</v>
      </c>
      <c r="G2512" s="193">
        <v>1.1000000000000001</v>
      </c>
      <c r="H2512" s="193">
        <v>319.5</v>
      </c>
    </row>
    <row r="2513" spans="2:8" x14ac:dyDescent="0.25">
      <c r="B2513" s="271">
        <v>43935</v>
      </c>
      <c r="C2513" s="244">
        <v>491.3</v>
      </c>
      <c r="D2513" s="244">
        <v>0</v>
      </c>
      <c r="E2513" s="244">
        <v>5.9</v>
      </c>
      <c r="F2513" s="244">
        <v>66.3</v>
      </c>
      <c r="G2513" s="193">
        <v>1.3</v>
      </c>
      <c r="H2513" s="193">
        <v>278.89999999999998</v>
      </c>
    </row>
    <row r="2514" spans="2:8" x14ac:dyDescent="0.25">
      <c r="B2514" s="271">
        <v>43935.041666666664</v>
      </c>
      <c r="C2514" s="244">
        <v>491.2</v>
      </c>
      <c r="D2514" s="244">
        <v>0</v>
      </c>
      <c r="E2514" s="244">
        <v>4.9000000000000004</v>
      </c>
      <c r="F2514" s="244">
        <v>67.2</v>
      </c>
      <c r="G2514" s="193">
        <v>1.2</v>
      </c>
      <c r="H2514" s="193">
        <v>278.5</v>
      </c>
    </row>
    <row r="2515" spans="2:8" x14ac:dyDescent="0.25">
      <c r="B2515" s="271">
        <v>43935.083333333336</v>
      </c>
      <c r="C2515" s="244">
        <v>491.1</v>
      </c>
      <c r="D2515" s="244">
        <v>0</v>
      </c>
      <c r="E2515" s="244">
        <v>3.8</v>
      </c>
      <c r="F2515" s="244">
        <v>70.3</v>
      </c>
      <c r="G2515" s="193">
        <v>1.5</v>
      </c>
      <c r="H2515" s="193">
        <v>272.8</v>
      </c>
    </row>
    <row r="2516" spans="2:8" x14ac:dyDescent="0.25">
      <c r="B2516" s="271">
        <v>43935.125</v>
      </c>
      <c r="C2516" s="244">
        <v>491</v>
      </c>
      <c r="D2516" s="244">
        <v>0</v>
      </c>
      <c r="E2516" s="244">
        <v>2.9</v>
      </c>
      <c r="F2516" s="244">
        <v>71.2</v>
      </c>
      <c r="G2516" s="193">
        <v>1.3</v>
      </c>
      <c r="H2516" s="193">
        <v>271.3</v>
      </c>
    </row>
    <row r="2517" spans="2:8" x14ac:dyDescent="0.25">
      <c r="B2517" s="271">
        <v>43935.166666666664</v>
      </c>
      <c r="C2517" s="244">
        <v>491</v>
      </c>
      <c r="D2517" s="244">
        <v>0</v>
      </c>
      <c r="E2517" s="244">
        <v>2.4</v>
      </c>
      <c r="F2517" s="244">
        <v>71.5</v>
      </c>
      <c r="G2517" s="193">
        <v>1.2</v>
      </c>
      <c r="H2517" s="193">
        <v>272.60000000000002</v>
      </c>
    </row>
    <row r="2518" spans="2:8" x14ac:dyDescent="0.25">
      <c r="B2518" s="271">
        <v>43935.208333333336</v>
      </c>
      <c r="C2518" s="244">
        <v>491.4</v>
      </c>
      <c r="D2518" s="244">
        <v>0</v>
      </c>
      <c r="E2518" s="244">
        <v>1.7</v>
      </c>
      <c r="F2518" s="244">
        <v>73</v>
      </c>
      <c r="G2518" s="193">
        <v>1.3</v>
      </c>
      <c r="H2518" s="193">
        <v>268.89999999999998</v>
      </c>
    </row>
    <row r="2519" spans="2:8" x14ac:dyDescent="0.25">
      <c r="B2519" s="271">
        <v>43935.25</v>
      </c>
      <c r="C2519" s="244">
        <v>491.9</v>
      </c>
      <c r="D2519" s="244">
        <v>0</v>
      </c>
      <c r="E2519" s="244">
        <v>1.2</v>
      </c>
      <c r="F2519" s="244">
        <v>72.400000000000006</v>
      </c>
      <c r="G2519" s="193">
        <v>1.3</v>
      </c>
      <c r="H2519" s="193">
        <v>276.60000000000002</v>
      </c>
    </row>
    <row r="2520" spans="2:8" x14ac:dyDescent="0.25">
      <c r="B2520" s="271">
        <v>43935.291666666664</v>
      </c>
      <c r="C2520" s="244">
        <v>492.1</v>
      </c>
      <c r="D2520" s="244">
        <v>0</v>
      </c>
      <c r="E2520" s="244">
        <v>2.2000000000000002</v>
      </c>
      <c r="F2520" s="244">
        <v>68.900000000000006</v>
      </c>
      <c r="G2520" s="193">
        <v>0.9</v>
      </c>
      <c r="H2520" s="193">
        <v>275.7</v>
      </c>
    </row>
    <row r="2521" spans="2:8" x14ac:dyDescent="0.25">
      <c r="B2521" s="271">
        <v>43935.333333333336</v>
      </c>
      <c r="C2521" s="244">
        <v>492.1</v>
      </c>
      <c r="D2521" s="244">
        <v>0</v>
      </c>
      <c r="E2521" s="244">
        <v>6.3</v>
      </c>
      <c r="F2521" s="244">
        <v>48</v>
      </c>
      <c r="G2521" s="193">
        <v>0.6</v>
      </c>
      <c r="H2521" s="193">
        <v>274.5</v>
      </c>
    </row>
    <row r="2522" spans="2:8" x14ac:dyDescent="0.25">
      <c r="B2522" s="271">
        <v>43935.375</v>
      </c>
      <c r="C2522" s="244">
        <v>491.9</v>
      </c>
      <c r="D2522" s="244">
        <v>0</v>
      </c>
      <c r="E2522" s="244">
        <v>9.5</v>
      </c>
      <c r="F2522" s="244">
        <v>31.2</v>
      </c>
      <c r="G2522" s="193">
        <v>0.8</v>
      </c>
      <c r="H2522" s="193">
        <v>141.19999999999999</v>
      </c>
    </row>
    <row r="2523" spans="2:8" x14ac:dyDescent="0.25">
      <c r="B2523" s="271">
        <v>43935.416666666664</v>
      </c>
      <c r="C2523" s="244">
        <v>491.4</v>
      </c>
      <c r="D2523" s="244">
        <v>0</v>
      </c>
      <c r="E2523" s="244">
        <v>12.7</v>
      </c>
      <c r="F2523" s="244">
        <v>24.8</v>
      </c>
      <c r="G2523" s="193">
        <v>1.3</v>
      </c>
      <c r="H2523" s="193">
        <v>160.4</v>
      </c>
    </row>
    <row r="2524" spans="2:8" x14ac:dyDescent="0.25">
      <c r="B2524" s="271">
        <v>43935.458333333336</v>
      </c>
      <c r="C2524" s="244">
        <v>490.4</v>
      </c>
      <c r="D2524" s="244">
        <v>0</v>
      </c>
      <c r="E2524" s="244">
        <v>15.8</v>
      </c>
      <c r="F2524" s="244">
        <v>21.7</v>
      </c>
      <c r="G2524" s="193">
        <v>1.7</v>
      </c>
      <c r="H2524" s="193">
        <v>157.4</v>
      </c>
    </row>
    <row r="2525" spans="2:8" x14ac:dyDescent="0.25">
      <c r="B2525" s="271">
        <v>43935.5</v>
      </c>
      <c r="C2525" s="244">
        <v>489.6</v>
      </c>
      <c r="D2525" s="244">
        <v>0</v>
      </c>
      <c r="E2525" s="244">
        <v>18</v>
      </c>
      <c r="F2525" s="244">
        <v>12.8</v>
      </c>
      <c r="G2525" s="193">
        <v>1.5</v>
      </c>
      <c r="H2525" s="193">
        <v>136.1</v>
      </c>
    </row>
    <row r="2526" spans="2:8" x14ac:dyDescent="0.25">
      <c r="B2526" s="271">
        <v>43935.541666666664</v>
      </c>
      <c r="C2526" s="244">
        <v>488.9</v>
      </c>
      <c r="D2526" s="244">
        <v>0</v>
      </c>
      <c r="E2526" s="244">
        <v>19.8</v>
      </c>
      <c r="F2526" s="244">
        <v>8.9</v>
      </c>
      <c r="G2526" s="193">
        <v>1</v>
      </c>
      <c r="H2526" s="193">
        <v>344.7</v>
      </c>
    </row>
    <row r="2527" spans="2:8" x14ac:dyDescent="0.25">
      <c r="B2527" s="271">
        <v>43935.583333333336</v>
      </c>
      <c r="C2527" s="244">
        <v>488.2</v>
      </c>
      <c r="D2527" s="244">
        <v>0</v>
      </c>
      <c r="E2527" s="244">
        <v>19.600000000000001</v>
      </c>
      <c r="F2527" s="244">
        <v>13.1</v>
      </c>
      <c r="G2527" s="193">
        <v>1.6</v>
      </c>
      <c r="H2527" s="193">
        <v>57.7</v>
      </c>
    </row>
    <row r="2528" spans="2:8" x14ac:dyDescent="0.25">
      <c r="B2528" s="271">
        <v>43935.625</v>
      </c>
      <c r="C2528" s="244">
        <v>488.1</v>
      </c>
      <c r="D2528" s="244">
        <v>0</v>
      </c>
      <c r="E2528" s="244">
        <v>17.600000000000001</v>
      </c>
      <c r="F2528" s="244">
        <v>29.2</v>
      </c>
      <c r="G2528" s="193">
        <v>2.1</v>
      </c>
      <c r="H2528" s="193">
        <v>62.1</v>
      </c>
    </row>
    <row r="2529" spans="2:8" x14ac:dyDescent="0.25">
      <c r="B2529" s="271">
        <v>43935.666666666664</v>
      </c>
      <c r="C2529" s="244">
        <v>488.2</v>
      </c>
      <c r="D2529" s="244">
        <v>0</v>
      </c>
      <c r="E2529" s="244">
        <v>15.6</v>
      </c>
      <c r="F2529" s="244">
        <v>38.200000000000003</v>
      </c>
      <c r="G2529" s="193">
        <v>2.2999999999999998</v>
      </c>
      <c r="H2529" s="193">
        <v>67.8</v>
      </c>
    </row>
    <row r="2530" spans="2:8" x14ac:dyDescent="0.25">
      <c r="B2530" s="271">
        <v>43935.708333333336</v>
      </c>
      <c r="C2530" s="244">
        <v>488.4</v>
      </c>
      <c r="D2530" s="244">
        <v>0</v>
      </c>
      <c r="E2530" s="244">
        <v>13.6</v>
      </c>
      <c r="F2530" s="244">
        <v>46.7</v>
      </c>
      <c r="G2530" s="193">
        <v>2.1</v>
      </c>
      <c r="H2530" s="193">
        <v>60.7</v>
      </c>
    </row>
    <row r="2531" spans="2:8" x14ac:dyDescent="0.25">
      <c r="B2531" s="271">
        <v>43935.75</v>
      </c>
      <c r="C2531" s="244">
        <v>488.9</v>
      </c>
      <c r="D2531" s="244">
        <v>0</v>
      </c>
      <c r="E2531" s="244">
        <v>11.5</v>
      </c>
      <c r="F2531" s="244">
        <v>58.2</v>
      </c>
      <c r="G2531" s="193">
        <v>2.6</v>
      </c>
      <c r="H2531" s="193">
        <v>83.5</v>
      </c>
    </row>
    <row r="2532" spans="2:8" x14ac:dyDescent="0.25">
      <c r="B2532" s="271">
        <v>43935.791666666664</v>
      </c>
      <c r="C2532" s="244">
        <v>489.7</v>
      </c>
      <c r="D2532" s="244">
        <v>0</v>
      </c>
      <c r="E2532" s="244">
        <v>10.3</v>
      </c>
      <c r="F2532" s="244">
        <v>64.599999999999994</v>
      </c>
      <c r="G2532" s="193">
        <v>1.7</v>
      </c>
      <c r="H2532" s="193">
        <v>63.4</v>
      </c>
    </row>
    <row r="2533" spans="2:8" x14ac:dyDescent="0.25">
      <c r="B2533" s="271">
        <v>43935.833333333336</v>
      </c>
      <c r="C2533" s="244">
        <v>490.2</v>
      </c>
      <c r="D2533" s="244">
        <v>0</v>
      </c>
      <c r="E2533" s="244">
        <v>9.6999999999999993</v>
      </c>
      <c r="F2533" s="244">
        <v>64.900000000000006</v>
      </c>
      <c r="G2533" s="193">
        <v>1.5</v>
      </c>
      <c r="H2533" s="193">
        <v>60.7</v>
      </c>
    </row>
    <row r="2534" spans="2:8" x14ac:dyDescent="0.25">
      <c r="B2534" s="271">
        <v>43935.875</v>
      </c>
      <c r="C2534" s="244">
        <v>490.4</v>
      </c>
      <c r="D2534" s="244">
        <v>0</v>
      </c>
      <c r="E2534" s="244">
        <v>9.1999999999999993</v>
      </c>
      <c r="F2534" s="244">
        <v>66.8</v>
      </c>
      <c r="G2534" s="193">
        <v>0.8</v>
      </c>
      <c r="H2534" s="193">
        <v>319.89999999999998</v>
      </c>
    </row>
    <row r="2535" spans="2:8" x14ac:dyDescent="0.25">
      <c r="B2535" s="271">
        <v>43935.916666666664</v>
      </c>
      <c r="C2535" s="244">
        <v>490.5</v>
      </c>
      <c r="D2535" s="244">
        <v>0</v>
      </c>
      <c r="E2535" s="244">
        <v>8.3000000000000007</v>
      </c>
      <c r="F2535" s="244">
        <v>69.400000000000006</v>
      </c>
      <c r="G2535" s="193">
        <v>0.9</v>
      </c>
      <c r="H2535" s="193">
        <v>320.89999999999998</v>
      </c>
    </row>
    <row r="2536" spans="2:8" x14ac:dyDescent="0.25">
      <c r="B2536" s="271">
        <v>43935.958333333336</v>
      </c>
      <c r="C2536" s="244">
        <v>490.7</v>
      </c>
      <c r="D2536" s="244">
        <v>0</v>
      </c>
      <c r="E2536" s="244">
        <v>7.4</v>
      </c>
      <c r="F2536" s="244">
        <v>72.900000000000006</v>
      </c>
      <c r="G2536" s="193">
        <v>1.1000000000000001</v>
      </c>
      <c r="H2536" s="193">
        <v>335.1</v>
      </c>
    </row>
    <row r="2537" spans="2:8" x14ac:dyDescent="0.25">
      <c r="B2537" s="271">
        <v>43936</v>
      </c>
      <c r="C2537" s="244">
        <v>490.6</v>
      </c>
      <c r="D2537" s="244">
        <v>0</v>
      </c>
      <c r="E2537" s="244">
        <v>6.8</v>
      </c>
      <c r="F2537" s="244">
        <v>76.3</v>
      </c>
      <c r="G2537" s="193">
        <v>1</v>
      </c>
      <c r="H2537" s="193">
        <v>282.8</v>
      </c>
    </row>
    <row r="2538" spans="2:8" x14ac:dyDescent="0.25">
      <c r="B2538" s="271">
        <v>43936.041666666664</v>
      </c>
      <c r="C2538" s="244">
        <v>490.5</v>
      </c>
      <c r="D2538" s="244">
        <v>0</v>
      </c>
      <c r="E2538" s="244">
        <v>6.2</v>
      </c>
      <c r="F2538" s="244">
        <v>68.7</v>
      </c>
      <c r="G2538" s="193">
        <v>1.2</v>
      </c>
      <c r="H2538" s="193">
        <v>281.7</v>
      </c>
    </row>
    <row r="2539" spans="2:8" x14ac:dyDescent="0.25">
      <c r="B2539" s="271">
        <v>43936.083333333336</v>
      </c>
      <c r="C2539" s="244">
        <v>490.2</v>
      </c>
      <c r="D2539" s="244">
        <v>0</v>
      </c>
      <c r="E2539" s="244">
        <v>5.8</v>
      </c>
      <c r="F2539" s="244">
        <v>61.3</v>
      </c>
      <c r="G2539" s="193">
        <v>0.9</v>
      </c>
      <c r="H2539" s="193">
        <v>293.39999999999998</v>
      </c>
    </row>
    <row r="2540" spans="2:8" x14ac:dyDescent="0.25">
      <c r="B2540" s="271">
        <v>43936.125</v>
      </c>
      <c r="C2540" s="244">
        <v>490.1</v>
      </c>
      <c r="D2540" s="244">
        <v>0</v>
      </c>
      <c r="E2540" s="244">
        <v>5.0999999999999996</v>
      </c>
      <c r="F2540" s="244">
        <v>64.2</v>
      </c>
      <c r="G2540" s="193">
        <v>1.1000000000000001</v>
      </c>
      <c r="H2540" s="193">
        <v>294.8</v>
      </c>
    </row>
    <row r="2541" spans="2:8" x14ac:dyDescent="0.25">
      <c r="B2541" s="271">
        <v>43936.166666666664</v>
      </c>
      <c r="C2541" s="244">
        <v>490.2</v>
      </c>
      <c r="D2541" s="244">
        <v>0</v>
      </c>
      <c r="E2541" s="244">
        <v>4.5999999999999996</v>
      </c>
      <c r="F2541" s="244">
        <v>70.099999999999994</v>
      </c>
      <c r="G2541" s="193">
        <v>1.1000000000000001</v>
      </c>
      <c r="H2541" s="193">
        <v>273.8</v>
      </c>
    </row>
    <row r="2542" spans="2:8" x14ac:dyDescent="0.25">
      <c r="B2542" s="271">
        <v>43936.208333333336</v>
      </c>
      <c r="C2542" s="244">
        <v>490.4</v>
      </c>
      <c r="D2542" s="244">
        <v>0</v>
      </c>
      <c r="E2542" s="244">
        <v>3.8</v>
      </c>
      <c r="F2542" s="244">
        <v>74.900000000000006</v>
      </c>
      <c r="G2542" s="193">
        <v>1.2</v>
      </c>
      <c r="H2542" s="193">
        <v>276.10000000000002</v>
      </c>
    </row>
    <row r="2543" spans="2:8" x14ac:dyDescent="0.25">
      <c r="B2543" s="271">
        <v>43936.25</v>
      </c>
      <c r="C2543" s="244">
        <v>490.9</v>
      </c>
      <c r="D2543" s="244">
        <v>0</v>
      </c>
      <c r="E2543" s="244">
        <v>3</v>
      </c>
      <c r="F2543" s="244">
        <v>76.5</v>
      </c>
      <c r="G2543" s="193">
        <v>1.4</v>
      </c>
      <c r="H2543" s="193">
        <v>269.89999999999998</v>
      </c>
    </row>
    <row r="2544" spans="2:8" x14ac:dyDescent="0.25">
      <c r="B2544" s="271">
        <v>43936.291666666664</v>
      </c>
      <c r="C2544" s="244">
        <v>491.4</v>
      </c>
      <c r="D2544" s="244">
        <v>0</v>
      </c>
      <c r="E2544" s="244">
        <v>3.9</v>
      </c>
      <c r="F2544" s="244">
        <v>69.8</v>
      </c>
      <c r="G2544" s="193">
        <v>0.4</v>
      </c>
      <c r="H2544" s="193">
        <v>222.9</v>
      </c>
    </row>
    <row r="2545" spans="2:8" x14ac:dyDescent="0.25">
      <c r="B2545" s="271">
        <v>43936.333333333336</v>
      </c>
      <c r="C2545" s="244">
        <v>491.5</v>
      </c>
      <c r="D2545" s="244">
        <v>0</v>
      </c>
      <c r="E2545" s="244">
        <v>7.1</v>
      </c>
      <c r="F2545" s="244">
        <v>56.3</v>
      </c>
      <c r="G2545" s="193">
        <v>0.7</v>
      </c>
      <c r="H2545" s="193">
        <v>89.6</v>
      </c>
    </row>
    <row r="2546" spans="2:8" x14ac:dyDescent="0.25">
      <c r="B2546" s="271">
        <v>43936.375</v>
      </c>
      <c r="C2546" s="244">
        <v>491.3</v>
      </c>
      <c r="D2546" s="244">
        <v>0</v>
      </c>
      <c r="E2546" s="244">
        <v>10.6</v>
      </c>
      <c r="F2546" s="244">
        <v>44</v>
      </c>
      <c r="G2546" s="193">
        <v>0.6</v>
      </c>
      <c r="H2546" s="193">
        <v>156.30000000000001</v>
      </c>
    </row>
    <row r="2547" spans="2:8" x14ac:dyDescent="0.25">
      <c r="B2547" s="271">
        <v>43936.416666666664</v>
      </c>
      <c r="C2547" s="244">
        <v>490.8</v>
      </c>
      <c r="D2547" s="244">
        <v>0</v>
      </c>
      <c r="E2547" s="244">
        <v>13.5</v>
      </c>
      <c r="F2547" s="244">
        <v>34</v>
      </c>
      <c r="G2547" s="193">
        <v>0.9</v>
      </c>
      <c r="H2547" s="193">
        <v>160.80000000000001</v>
      </c>
    </row>
    <row r="2548" spans="2:8" x14ac:dyDescent="0.25">
      <c r="B2548" s="271">
        <v>43936.458333333336</v>
      </c>
      <c r="C2548" s="244">
        <v>490.1</v>
      </c>
      <c r="D2548" s="244">
        <v>0</v>
      </c>
      <c r="E2548" s="244">
        <v>16.399999999999999</v>
      </c>
      <c r="F2548" s="244">
        <v>27</v>
      </c>
      <c r="G2548" s="193">
        <v>0.8</v>
      </c>
      <c r="H2548" s="193">
        <v>272.89999999999998</v>
      </c>
    </row>
    <row r="2549" spans="2:8" x14ac:dyDescent="0.25">
      <c r="B2549" s="271">
        <v>43936.5</v>
      </c>
      <c r="C2549" s="244">
        <v>489.4</v>
      </c>
      <c r="D2549" s="244">
        <v>0</v>
      </c>
      <c r="E2549" s="244">
        <v>17.5</v>
      </c>
      <c r="F2549" s="244">
        <v>18.100000000000001</v>
      </c>
      <c r="G2549" s="193">
        <v>1</v>
      </c>
      <c r="H2549" s="193">
        <v>289.2</v>
      </c>
    </row>
    <row r="2550" spans="2:8" x14ac:dyDescent="0.25">
      <c r="B2550" s="271">
        <v>43936.541666666664</v>
      </c>
      <c r="C2550" s="244" t="s">
        <v>253</v>
      </c>
      <c r="D2550" s="244" t="s">
        <v>253</v>
      </c>
      <c r="E2550" s="244" t="s">
        <v>253</v>
      </c>
      <c r="F2550" s="244" t="s">
        <v>253</v>
      </c>
      <c r="G2550" s="193" t="s">
        <v>253</v>
      </c>
      <c r="H2550" s="193" t="s">
        <v>253</v>
      </c>
    </row>
    <row r="2551" spans="2:8" x14ac:dyDescent="0.25">
      <c r="B2551" s="271">
        <v>43936.583333333336</v>
      </c>
      <c r="C2551" s="244">
        <v>488.2</v>
      </c>
      <c r="D2551" s="244">
        <v>0</v>
      </c>
      <c r="E2551" s="244">
        <v>17.7</v>
      </c>
      <c r="F2551" s="244">
        <v>36.700000000000003</v>
      </c>
      <c r="G2551" s="193">
        <v>2.2999999999999998</v>
      </c>
      <c r="H2551" s="193">
        <v>68.599999999999994</v>
      </c>
    </row>
    <row r="2552" spans="2:8" x14ac:dyDescent="0.25">
      <c r="B2552" s="271">
        <v>43936.625</v>
      </c>
      <c r="C2552" s="244">
        <v>487.9</v>
      </c>
      <c r="D2552" s="244">
        <v>0</v>
      </c>
      <c r="E2552" s="244">
        <v>16.399999999999999</v>
      </c>
      <c r="F2552" s="244">
        <v>42.6</v>
      </c>
      <c r="G2552" s="193">
        <v>2.5</v>
      </c>
      <c r="H2552" s="193">
        <v>83.2</v>
      </c>
    </row>
    <row r="2553" spans="2:8" x14ac:dyDescent="0.25">
      <c r="B2553" s="271">
        <v>43936.666666666664</v>
      </c>
      <c r="C2553" s="244">
        <v>488.3</v>
      </c>
      <c r="D2553" s="244">
        <v>0</v>
      </c>
      <c r="E2553" s="244">
        <v>14</v>
      </c>
      <c r="F2553" s="244">
        <v>53.4</v>
      </c>
      <c r="G2553" s="193">
        <v>2.6</v>
      </c>
      <c r="H2553" s="193">
        <v>65.5</v>
      </c>
    </row>
    <row r="2554" spans="2:8" x14ac:dyDescent="0.25">
      <c r="B2554" s="271">
        <v>43936.708333333336</v>
      </c>
      <c r="C2554" s="244">
        <v>488.8</v>
      </c>
      <c r="D2554" s="244">
        <v>0</v>
      </c>
      <c r="E2554" s="244">
        <v>12.1</v>
      </c>
      <c r="F2554" s="244">
        <v>61.1</v>
      </c>
      <c r="G2554" s="193">
        <v>2.2000000000000002</v>
      </c>
      <c r="H2554" s="193">
        <v>35.799999999999997</v>
      </c>
    </row>
    <row r="2555" spans="2:8" x14ac:dyDescent="0.25">
      <c r="B2555" s="271">
        <v>43936.75</v>
      </c>
      <c r="C2555" s="244">
        <v>489.6</v>
      </c>
      <c r="D2555" s="244">
        <v>0</v>
      </c>
      <c r="E2555" s="244">
        <v>11.6</v>
      </c>
      <c r="F2555" s="244">
        <v>63.9</v>
      </c>
      <c r="G2555" s="193">
        <v>1.7</v>
      </c>
      <c r="H2555" s="193">
        <v>39.6</v>
      </c>
    </row>
    <row r="2556" spans="2:8" x14ac:dyDescent="0.25">
      <c r="B2556" s="271">
        <v>43936.791666666664</v>
      </c>
      <c r="C2556" s="244">
        <v>490.2</v>
      </c>
      <c r="D2556" s="244">
        <v>0</v>
      </c>
      <c r="E2556" s="244">
        <v>11</v>
      </c>
      <c r="F2556" s="244">
        <v>47.2</v>
      </c>
      <c r="G2556" s="193">
        <v>0.6</v>
      </c>
      <c r="H2556" s="193">
        <v>324.2</v>
      </c>
    </row>
    <row r="2557" spans="2:8" x14ac:dyDescent="0.25">
      <c r="B2557" s="271">
        <v>43936.833333333336</v>
      </c>
      <c r="C2557" s="244">
        <v>490.6</v>
      </c>
      <c r="D2557" s="244">
        <v>0</v>
      </c>
      <c r="E2557" s="244">
        <v>10</v>
      </c>
      <c r="F2557" s="244">
        <v>49.2</v>
      </c>
      <c r="G2557" s="193">
        <v>0.7</v>
      </c>
      <c r="H2557" s="193">
        <v>279.2</v>
      </c>
    </row>
    <row r="2558" spans="2:8" x14ac:dyDescent="0.25">
      <c r="B2558" s="271">
        <v>43936.875</v>
      </c>
      <c r="C2558" s="244">
        <v>490.8</v>
      </c>
      <c r="D2558" s="244">
        <v>0</v>
      </c>
      <c r="E2558" s="244">
        <v>8.6999999999999993</v>
      </c>
      <c r="F2558" s="244">
        <v>48.1</v>
      </c>
      <c r="G2558" s="193">
        <v>0.7</v>
      </c>
      <c r="H2558" s="193">
        <v>245.6</v>
      </c>
    </row>
    <row r="2559" spans="2:8" x14ac:dyDescent="0.25">
      <c r="B2559" s="271">
        <v>43936.916666666664</v>
      </c>
      <c r="C2559" s="244">
        <v>491.1</v>
      </c>
      <c r="D2559" s="244">
        <v>0</v>
      </c>
      <c r="E2559" s="244">
        <v>7.7</v>
      </c>
      <c r="F2559" s="244">
        <v>54.7</v>
      </c>
      <c r="G2559" s="193">
        <v>0.9</v>
      </c>
      <c r="H2559" s="193">
        <v>289.10000000000002</v>
      </c>
    </row>
    <row r="2560" spans="2:8" x14ac:dyDescent="0.25">
      <c r="B2560" s="271">
        <v>43936.958333333336</v>
      </c>
      <c r="C2560" s="244">
        <v>491.2</v>
      </c>
      <c r="D2560" s="244">
        <v>0</v>
      </c>
      <c r="E2560" s="244">
        <v>6.6</v>
      </c>
      <c r="F2560" s="244">
        <v>59</v>
      </c>
      <c r="G2560" s="193">
        <v>1.7</v>
      </c>
      <c r="H2560" s="193">
        <v>270.3</v>
      </c>
    </row>
    <row r="2561" spans="2:8" x14ac:dyDescent="0.25">
      <c r="B2561" s="271">
        <v>43937</v>
      </c>
      <c r="C2561" s="244">
        <v>491.1</v>
      </c>
      <c r="D2561" s="244">
        <v>0</v>
      </c>
      <c r="E2561" s="244">
        <v>5.7</v>
      </c>
      <c r="F2561" s="244">
        <v>60.7</v>
      </c>
      <c r="G2561" s="193">
        <v>1.4</v>
      </c>
      <c r="H2561" s="193">
        <v>274.8</v>
      </c>
    </row>
    <row r="2562" spans="2:8" x14ac:dyDescent="0.25">
      <c r="B2562" s="271">
        <v>43937.041666666664</v>
      </c>
      <c r="C2562" s="244">
        <v>490.9</v>
      </c>
      <c r="D2562" s="244">
        <v>0</v>
      </c>
      <c r="E2562" s="244">
        <v>4.9000000000000004</v>
      </c>
      <c r="F2562" s="244">
        <v>61.2</v>
      </c>
      <c r="G2562" s="193">
        <v>1.3</v>
      </c>
      <c r="H2562" s="193">
        <v>274.89999999999998</v>
      </c>
    </row>
    <row r="2563" spans="2:8" x14ac:dyDescent="0.25">
      <c r="B2563" s="271">
        <v>43937.083333333336</v>
      </c>
      <c r="C2563" s="244">
        <v>490.8</v>
      </c>
      <c r="D2563" s="244">
        <v>0</v>
      </c>
      <c r="E2563" s="244">
        <v>3.8</v>
      </c>
      <c r="F2563" s="244">
        <v>64.2</v>
      </c>
      <c r="G2563" s="193">
        <v>1.4</v>
      </c>
      <c r="H2563" s="193">
        <v>268.2</v>
      </c>
    </row>
    <row r="2564" spans="2:8" x14ac:dyDescent="0.25">
      <c r="B2564" s="271">
        <v>43937.125</v>
      </c>
      <c r="C2564" s="244">
        <v>490.9</v>
      </c>
      <c r="D2564" s="244">
        <v>0</v>
      </c>
      <c r="E2564" s="244">
        <v>3.1</v>
      </c>
      <c r="F2564" s="244">
        <v>65.900000000000006</v>
      </c>
      <c r="G2564" s="193">
        <v>1.1000000000000001</v>
      </c>
      <c r="H2564" s="193">
        <v>267.10000000000002</v>
      </c>
    </row>
    <row r="2565" spans="2:8" x14ac:dyDescent="0.25">
      <c r="B2565" s="271">
        <v>43937.166666666664</v>
      </c>
      <c r="C2565" s="244">
        <v>491.2</v>
      </c>
      <c r="D2565" s="244">
        <v>0</v>
      </c>
      <c r="E2565" s="244">
        <v>2.7</v>
      </c>
      <c r="F2565" s="244">
        <v>66.8</v>
      </c>
      <c r="G2565" s="193">
        <v>1.1000000000000001</v>
      </c>
      <c r="H2565" s="193">
        <v>266.60000000000002</v>
      </c>
    </row>
    <row r="2566" spans="2:8" x14ac:dyDescent="0.25">
      <c r="B2566" s="271">
        <v>43937.208333333336</v>
      </c>
      <c r="C2566" s="244">
        <v>491.4</v>
      </c>
      <c r="D2566" s="244">
        <v>0</v>
      </c>
      <c r="E2566" s="244">
        <v>2.2999999999999998</v>
      </c>
      <c r="F2566" s="244">
        <v>67.2</v>
      </c>
      <c r="G2566" s="193">
        <v>1</v>
      </c>
      <c r="H2566" s="193">
        <v>268.39999999999998</v>
      </c>
    </row>
    <row r="2567" spans="2:8" x14ac:dyDescent="0.25">
      <c r="B2567" s="271">
        <v>43937.25</v>
      </c>
      <c r="C2567" s="244">
        <v>491.9</v>
      </c>
      <c r="D2567" s="244">
        <v>0</v>
      </c>
      <c r="E2567" s="244">
        <v>1.9</v>
      </c>
      <c r="F2567" s="244">
        <v>68.900000000000006</v>
      </c>
      <c r="G2567" s="193">
        <v>1.5</v>
      </c>
      <c r="H2567" s="193">
        <v>267.10000000000002</v>
      </c>
    </row>
    <row r="2568" spans="2:8" x14ac:dyDescent="0.25">
      <c r="B2568" s="271">
        <v>43937.291666666664</v>
      </c>
      <c r="C2568" s="244">
        <v>492.3</v>
      </c>
      <c r="D2568" s="244">
        <v>0</v>
      </c>
      <c r="E2568" s="244">
        <v>2.2000000000000002</v>
      </c>
      <c r="F2568" s="244">
        <v>66.900000000000006</v>
      </c>
      <c r="G2568" s="193">
        <v>1.7</v>
      </c>
      <c r="H2568" s="193">
        <v>262.3</v>
      </c>
    </row>
    <row r="2569" spans="2:8" x14ac:dyDescent="0.25">
      <c r="B2569" s="271">
        <v>43937.333333333336</v>
      </c>
      <c r="C2569" s="244">
        <v>492.7</v>
      </c>
      <c r="D2569" s="244">
        <v>0</v>
      </c>
      <c r="E2569" s="244">
        <v>4.3</v>
      </c>
      <c r="F2569" s="244">
        <v>56.4</v>
      </c>
      <c r="G2569" s="193">
        <v>0.7</v>
      </c>
      <c r="H2569" s="193">
        <v>255.6</v>
      </c>
    </row>
    <row r="2570" spans="2:8" x14ac:dyDescent="0.25">
      <c r="B2570" s="271">
        <v>43937.375</v>
      </c>
      <c r="C2570" s="244">
        <v>492.7</v>
      </c>
      <c r="D2570" s="244">
        <v>0</v>
      </c>
      <c r="E2570" s="244">
        <v>8.1</v>
      </c>
      <c r="F2570" s="244">
        <v>39.299999999999997</v>
      </c>
      <c r="G2570" s="193">
        <v>0.5</v>
      </c>
      <c r="H2570" s="193">
        <v>257.3</v>
      </c>
    </row>
    <row r="2571" spans="2:8" x14ac:dyDescent="0.25">
      <c r="B2571" s="271">
        <v>43937.416666666664</v>
      </c>
      <c r="C2571" s="244">
        <v>492.2</v>
      </c>
      <c r="D2571" s="244">
        <v>0</v>
      </c>
      <c r="E2571" s="244">
        <v>10.5</v>
      </c>
      <c r="F2571" s="244">
        <v>35.1</v>
      </c>
      <c r="G2571" s="193">
        <v>1.1000000000000001</v>
      </c>
      <c r="H2571" s="193">
        <v>141.69999999999999</v>
      </c>
    </row>
    <row r="2572" spans="2:8" x14ac:dyDescent="0.25">
      <c r="B2572" s="271">
        <v>43937.458333333336</v>
      </c>
      <c r="C2572" s="244">
        <v>491.5</v>
      </c>
      <c r="D2572" s="244">
        <v>0</v>
      </c>
      <c r="E2572" s="244">
        <v>12.9</v>
      </c>
      <c r="F2572" s="244">
        <v>21</v>
      </c>
      <c r="G2572" s="193">
        <v>1.8</v>
      </c>
      <c r="H2572" s="193">
        <v>135.9</v>
      </c>
    </row>
    <row r="2573" spans="2:8" x14ac:dyDescent="0.25">
      <c r="B2573" s="271">
        <v>43937.5</v>
      </c>
      <c r="C2573" s="244">
        <v>490.8</v>
      </c>
      <c r="D2573" s="244">
        <v>0</v>
      </c>
      <c r="E2573" s="244">
        <v>15.3</v>
      </c>
      <c r="F2573" s="244">
        <v>16.399999999999999</v>
      </c>
      <c r="G2573" s="193">
        <v>1.3</v>
      </c>
      <c r="H2573" s="193">
        <v>192.6</v>
      </c>
    </row>
    <row r="2574" spans="2:8" x14ac:dyDescent="0.25">
      <c r="B2574" s="271">
        <v>43937.541666666664</v>
      </c>
      <c r="C2574" s="244">
        <v>490.3</v>
      </c>
      <c r="D2574" s="244">
        <v>0</v>
      </c>
      <c r="E2574" s="244">
        <v>16.5</v>
      </c>
      <c r="F2574" s="244">
        <v>14.6</v>
      </c>
      <c r="G2574" s="193">
        <v>1.1000000000000001</v>
      </c>
      <c r="H2574" s="193">
        <v>324.10000000000002</v>
      </c>
    </row>
    <row r="2575" spans="2:8" x14ac:dyDescent="0.25">
      <c r="B2575" s="271">
        <v>43937.583333333336</v>
      </c>
      <c r="C2575" s="244">
        <v>489.7</v>
      </c>
      <c r="D2575" s="244">
        <v>0</v>
      </c>
      <c r="E2575" s="244">
        <v>16.5</v>
      </c>
      <c r="F2575" s="244">
        <v>20.5</v>
      </c>
      <c r="G2575" s="193">
        <v>1.7</v>
      </c>
      <c r="H2575" s="193">
        <v>27.1</v>
      </c>
    </row>
    <row r="2576" spans="2:8" x14ac:dyDescent="0.25">
      <c r="B2576" s="271">
        <v>43937.625</v>
      </c>
      <c r="C2576" s="244">
        <v>489.4</v>
      </c>
      <c r="D2576" s="244">
        <v>0</v>
      </c>
      <c r="E2576" s="244">
        <v>15.7</v>
      </c>
      <c r="F2576" s="244">
        <v>34.1</v>
      </c>
      <c r="G2576" s="193">
        <v>2.7</v>
      </c>
      <c r="H2576" s="193">
        <v>95.8</v>
      </c>
    </row>
    <row r="2577" spans="2:8" x14ac:dyDescent="0.25">
      <c r="B2577" s="271">
        <v>43937.666666666664</v>
      </c>
      <c r="C2577" s="244">
        <v>489.5</v>
      </c>
      <c r="D2577" s="244">
        <v>0</v>
      </c>
      <c r="E2577" s="244">
        <v>13.4</v>
      </c>
      <c r="F2577" s="244">
        <v>47.1</v>
      </c>
      <c r="G2577" s="193">
        <v>2.2999999999999998</v>
      </c>
      <c r="H2577" s="193">
        <v>59</v>
      </c>
    </row>
    <row r="2578" spans="2:8" x14ac:dyDescent="0.25">
      <c r="B2578" s="271">
        <v>43937.708333333336</v>
      </c>
      <c r="C2578" s="244">
        <v>490.1</v>
      </c>
      <c r="D2578" s="244">
        <v>0</v>
      </c>
      <c r="E2578" s="244">
        <v>11.3</v>
      </c>
      <c r="F2578" s="244">
        <v>58.7</v>
      </c>
      <c r="G2578" s="193">
        <v>2.4</v>
      </c>
      <c r="H2578" s="193">
        <v>65.5</v>
      </c>
    </row>
    <row r="2579" spans="2:8" x14ac:dyDescent="0.25">
      <c r="B2579" s="271">
        <v>43937.75</v>
      </c>
      <c r="C2579" s="244">
        <v>490.5</v>
      </c>
      <c r="D2579" s="244">
        <v>0</v>
      </c>
      <c r="E2579" s="244">
        <v>9.9</v>
      </c>
      <c r="F2579" s="244">
        <v>62.4</v>
      </c>
      <c r="G2579" s="193">
        <v>1.8</v>
      </c>
      <c r="H2579" s="193">
        <v>39.299999999999997</v>
      </c>
    </row>
    <row r="2580" spans="2:8" x14ac:dyDescent="0.25">
      <c r="B2580" s="271">
        <v>43937.791666666664</v>
      </c>
      <c r="C2580" s="244">
        <v>491.1</v>
      </c>
      <c r="D2580" s="244">
        <v>0</v>
      </c>
      <c r="E2580" s="244">
        <v>9.3000000000000007</v>
      </c>
      <c r="F2580" s="244">
        <v>65.2</v>
      </c>
      <c r="G2580" s="193">
        <v>1.7</v>
      </c>
      <c r="H2580" s="193">
        <v>36.299999999999997</v>
      </c>
    </row>
    <row r="2581" spans="2:8" x14ac:dyDescent="0.25">
      <c r="B2581" s="271">
        <v>43937.833333333336</v>
      </c>
      <c r="C2581" s="244">
        <v>491.5</v>
      </c>
      <c r="D2581" s="244">
        <v>0</v>
      </c>
      <c r="E2581" s="244">
        <v>9.1999999999999993</v>
      </c>
      <c r="F2581" s="244">
        <v>65.900000000000006</v>
      </c>
      <c r="G2581" s="193">
        <v>1.1000000000000001</v>
      </c>
      <c r="H2581" s="193">
        <v>21</v>
      </c>
    </row>
    <row r="2582" spans="2:8" x14ac:dyDescent="0.25">
      <c r="B2582" s="271">
        <v>43937.875</v>
      </c>
      <c r="C2582" s="244">
        <v>491.7</v>
      </c>
      <c r="D2582" s="244">
        <v>0</v>
      </c>
      <c r="E2582" s="244">
        <v>8.4</v>
      </c>
      <c r="F2582" s="244">
        <v>70.7</v>
      </c>
      <c r="G2582" s="193">
        <v>0.5</v>
      </c>
      <c r="H2582" s="193">
        <v>282.7</v>
      </c>
    </row>
    <row r="2583" spans="2:8" x14ac:dyDescent="0.25">
      <c r="B2583" s="271">
        <v>43937.916666666664</v>
      </c>
      <c r="C2583" s="244">
        <v>491.9</v>
      </c>
      <c r="D2583" s="244">
        <v>0</v>
      </c>
      <c r="E2583" s="244">
        <v>7.7</v>
      </c>
      <c r="F2583" s="244">
        <v>71.599999999999994</v>
      </c>
      <c r="G2583" s="193">
        <v>1.2</v>
      </c>
      <c r="H2583" s="193">
        <v>332.6</v>
      </c>
    </row>
    <row r="2584" spans="2:8" x14ac:dyDescent="0.25">
      <c r="B2584" s="271">
        <v>43937.958333333336</v>
      </c>
      <c r="C2584" s="244">
        <v>492.1</v>
      </c>
      <c r="D2584" s="244">
        <v>0</v>
      </c>
      <c r="E2584" s="244">
        <v>6.7</v>
      </c>
      <c r="F2584" s="244">
        <v>77.2</v>
      </c>
      <c r="G2584" s="193">
        <v>1.1000000000000001</v>
      </c>
      <c r="H2584" s="193">
        <v>276.60000000000002</v>
      </c>
    </row>
    <row r="2585" spans="2:8" x14ac:dyDescent="0.25">
      <c r="B2585" s="271">
        <v>43938</v>
      </c>
      <c r="C2585" s="244">
        <v>491.9</v>
      </c>
      <c r="D2585" s="244">
        <v>0</v>
      </c>
      <c r="E2585" s="244">
        <v>6.7</v>
      </c>
      <c r="F2585" s="244">
        <v>76.599999999999994</v>
      </c>
      <c r="G2585" s="193">
        <v>0.9</v>
      </c>
      <c r="H2585" s="193">
        <v>282.60000000000002</v>
      </c>
    </row>
    <row r="2586" spans="2:8" x14ac:dyDescent="0.25">
      <c r="B2586" s="271">
        <v>43938.041666666664</v>
      </c>
      <c r="C2586" s="244">
        <v>491.8</v>
      </c>
      <c r="D2586" s="244">
        <v>0</v>
      </c>
      <c r="E2586" s="244">
        <v>6.3</v>
      </c>
      <c r="F2586" s="244">
        <v>77.599999999999994</v>
      </c>
      <c r="G2586" s="193">
        <v>1.5</v>
      </c>
      <c r="H2586" s="193">
        <v>272.3</v>
      </c>
    </row>
    <row r="2587" spans="2:8" x14ac:dyDescent="0.25">
      <c r="B2587" s="271">
        <v>43938.083333333336</v>
      </c>
      <c r="C2587" s="244">
        <v>491.7</v>
      </c>
      <c r="D2587" s="244">
        <v>0</v>
      </c>
      <c r="E2587" s="244">
        <v>6.2</v>
      </c>
      <c r="F2587" s="244">
        <v>76.5</v>
      </c>
      <c r="G2587" s="193">
        <v>1.6</v>
      </c>
      <c r="H2587" s="193">
        <v>264.89999999999998</v>
      </c>
    </row>
    <row r="2588" spans="2:8" x14ac:dyDescent="0.25">
      <c r="B2588" s="271">
        <v>43938.125</v>
      </c>
      <c r="C2588" s="244">
        <v>491.7</v>
      </c>
      <c r="D2588" s="244">
        <v>0</v>
      </c>
      <c r="E2588" s="244">
        <v>6.6</v>
      </c>
      <c r="F2588" s="244">
        <v>75.400000000000006</v>
      </c>
      <c r="G2588" s="193">
        <v>0.8</v>
      </c>
      <c r="H2588" s="193">
        <v>254.2</v>
      </c>
    </row>
    <row r="2589" spans="2:8" x14ac:dyDescent="0.25">
      <c r="B2589" s="271">
        <v>43938.166666666664</v>
      </c>
      <c r="C2589" s="244">
        <v>491.7</v>
      </c>
      <c r="D2589" s="244">
        <v>0</v>
      </c>
      <c r="E2589" s="244">
        <v>6.2</v>
      </c>
      <c r="F2589" s="244">
        <v>76.2</v>
      </c>
      <c r="G2589" s="193">
        <v>0.8</v>
      </c>
      <c r="H2589" s="193">
        <v>259.7</v>
      </c>
    </row>
    <row r="2590" spans="2:8" x14ac:dyDescent="0.25">
      <c r="B2590" s="271">
        <v>43938.208333333336</v>
      </c>
      <c r="C2590" s="244">
        <v>492</v>
      </c>
      <c r="D2590" s="244">
        <v>0</v>
      </c>
      <c r="E2590" s="244">
        <v>6</v>
      </c>
      <c r="F2590" s="244">
        <v>75.599999999999994</v>
      </c>
      <c r="G2590" s="193">
        <v>1.2</v>
      </c>
      <c r="H2590" s="193">
        <v>262.3</v>
      </c>
    </row>
    <row r="2591" spans="2:8" x14ac:dyDescent="0.25">
      <c r="B2591" s="271">
        <v>43938.25</v>
      </c>
      <c r="C2591" s="244">
        <v>492.3</v>
      </c>
      <c r="D2591" s="244">
        <v>0</v>
      </c>
      <c r="E2591" s="244">
        <v>5.8</v>
      </c>
      <c r="F2591" s="244">
        <v>73.7</v>
      </c>
      <c r="G2591" s="193">
        <v>0.9</v>
      </c>
      <c r="H2591" s="193">
        <v>258.39999999999998</v>
      </c>
    </row>
    <row r="2592" spans="2:8" x14ac:dyDescent="0.25">
      <c r="B2592" s="271">
        <v>43938.291666666664</v>
      </c>
      <c r="C2592" s="244">
        <v>492.7</v>
      </c>
      <c r="D2592" s="244">
        <v>0</v>
      </c>
      <c r="E2592" s="244">
        <v>6.9</v>
      </c>
      <c r="F2592" s="244">
        <v>64.8</v>
      </c>
      <c r="G2592" s="193">
        <v>0.5</v>
      </c>
      <c r="H2592" s="193">
        <v>234.8</v>
      </c>
    </row>
    <row r="2593" spans="2:8" x14ac:dyDescent="0.25">
      <c r="B2593" s="271">
        <v>43938.333333333336</v>
      </c>
      <c r="C2593" s="244">
        <v>492.8</v>
      </c>
      <c r="D2593" s="244">
        <v>0</v>
      </c>
      <c r="E2593" s="244">
        <v>9.4</v>
      </c>
      <c r="F2593" s="244">
        <v>55.4</v>
      </c>
      <c r="G2593" s="193">
        <v>0.5</v>
      </c>
      <c r="H2593" s="193">
        <v>134.4</v>
      </c>
    </row>
    <row r="2594" spans="2:8" x14ac:dyDescent="0.25">
      <c r="B2594" s="271">
        <v>43938.375</v>
      </c>
      <c r="C2594" s="244">
        <v>492.7</v>
      </c>
      <c r="D2594" s="244">
        <v>0</v>
      </c>
      <c r="E2594" s="244">
        <v>12</v>
      </c>
      <c r="F2594" s="244">
        <v>43.8</v>
      </c>
      <c r="G2594" s="193">
        <v>0.6</v>
      </c>
      <c r="H2594" s="193">
        <v>261.10000000000002</v>
      </c>
    </row>
    <row r="2595" spans="2:8" x14ac:dyDescent="0.25">
      <c r="B2595" s="271">
        <v>43938.416666666664</v>
      </c>
      <c r="C2595" s="244">
        <v>492.4</v>
      </c>
      <c r="D2595" s="244">
        <v>0</v>
      </c>
      <c r="E2595" s="244">
        <v>12.7</v>
      </c>
      <c r="F2595" s="244">
        <v>41.9</v>
      </c>
      <c r="G2595" s="193">
        <v>1.1000000000000001</v>
      </c>
      <c r="H2595" s="193">
        <v>32.6</v>
      </c>
    </row>
    <row r="2596" spans="2:8" x14ac:dyDescent="0.25">
      <c r="B2596" s="271">
        <v>43938.458333333336</v>
      </c>
      <c r="C2596" s="244">
        <v>491.9</v>
      </c>
      <c r="D2596" s="244">
        <v>0</v>
      </c>
      <c r="E2596" s="244">
        <v>12.7</v>
      </c>
      <c r="F2596" s="244">
        <v>45.1</v>
      </c>
      <c r="G2596" s="193">
        <v>2.7</v>
      </c>
      <c r="H2596" s="193">
        <v>97.2</v>
      </c>
    </row>
    <row r="2597" spans="2:8" x14ac:dyDescent="0.25">
      <c r="B2597" s="271">
        <v>43938.5</v>
      </c>
      <c r="C2597" s="244">
        <v>491.6</v>
      </c>
      <c r="D2597" s="244">
        <v>0</v>
      </c>
      <c r="E2597" s="244">
        <v>12.8</v>
      </c>
      <c r="F2597" s="244">
        <v>45.1</v>
      </c>
      <c r="G2597" s="193">
        <v>2.7</v>
      </c>
      <c r="H2597" s="193">
        <v>98.9</v>
      </c>
    </row>
    <row r="2598" spans="2:8" x14ac:dyDescent="0.25">
      <c r="B2598" s="271">
        <v>43938.541666666664</v>
      </c>
      <c r="C2598" s="244">
        <v>491.1</v>
      </c>
      <c r="D2598" s="244">
        <v>0</v>
      </c>
      <c r="E2598" s="244">
        <v>12.4</v>
      </c>
      <c r="F2598" s="244">
        <v>46.6</v>
      </c>
      <c r="G2598" s="193">
        <v>2.4</v>
      </c>
      <c r="H2598" s="193">
        <v>296.8</v>
      </c>
    </row>
    <row r="2599" spans="2:8" x14ac:dyDescent="0.25">
      <c r="B2599" s="271">
        <v>43938.583333333336</v>
      </c>
      <c r="C2599" s="244">
        <v>490.5</v>
      </c>
      <c r="D2599" s="244">
        <v>0.8</v>
      </c>
      <c r="E2599" s="244">
        <v>12.9</v>
      </c>
      <c r="F2599" s="244">
        <v>52</v>
      </c>
      <c r="G2599" s="193">
        <v>2.2000000000000002</v>
      </c>
      <c r="H2599" s="193">
        <v>11.4</v>
      </c>
    </row>
    <row r="2600" spans="2:8" x14ac:dyDescent="0.25">
      <c r="B2600" s="271">
        <v>43938.625</v>
      </c>
      <c r="C2600" s="244">
        <v>490.1</v>
      </c>
      <c r="D2600" s="244">
        <v>0</v>
      </c>
      <c r="E2600" s="244">
        <v>13.3</v>
      </c>
      <c r="F2600" s="244">
        <v>48.7</v>
      </c>
      <c r="G2600" s="193">
        <v>2.5</v>
      </c>
      <c r="H2600" s="193">
        <v>43.2</v>
      </c>
    </row>
    <row r="2601" spans="2:8" x14ac:dyDescent="0.25">
      <c r="B2601" s="271">
        <v>43938.666666666664</v>
      </c>
      <c r="C2601" s="244">
        <v>490.3</v>
      </c>
      <c r="D2601" s="244">
        <v>0</v>
      </c>
      <c r="E2601" s="244">
        <v>11.5</v>
      </c>
      <c r="F2601" s="244">
        <v>55.9</v>
      </c>
      <c r="G2601" s="193">
        <v>2</v>
      </c>
      <c r="H2601" s="193">
        <v>67.900000000000006</v>
      </c>
    </row>
    <row r="2602" spans="2:8" x14ac:dyDescent="0.25">
      <c r="B2602" s="271">
        <v>43938.708333333336</v>
      </c>
      <c r="C2602" s="244">
        <v>490.7</v>
      </c>
      <c r="D2602" s="244">
        <v>0</v>
      </c>
      <c r="E2602" s="244">
        <v>10</v>
      </c>
      <c r="F2602" s="244">
        <v>61.6</v>
      </c>
      <c r="G2602" s="193">
        <v>1.8</v>
      </c>
      <c r="H2602" s="193">
        <v>89.9</v>
      </c>
    </row>
    <row r="2603" spans="2:8" x14ac:dyDescent="0.25">
      <c r="B2603" s="271">
        <v>43938.75</v>
      </c>
      <c r="C2603" s="244">
        <v>491.3</v>
      </c>
      <c r="D2603" s="244">
        <v>0</v>
      </c>
      <c r="E2603" s="244">
        <v>9</v>
      </c>
      <c r="F2603" s="244">
        <v>64</v>
      </c>
      <c r="G2603" s="193">
        <v>1.9</v>
      </c>
      <c r="H2603" s="193">
        <v>58.7</v>
      </c>
    </row>
    <row r="2604" spans="2:8" x14ac:dyDescent="0.25">
      <c r="B2604" s="271">
        <v>43938.791666666664</v>
      </c>
      <c r="C2604" s="244">
        <v>491.6</v>
      </c>
      <c r="D2604" s="244">
        <v>0</v>
      </c>
      <c r="E2604" s="244">
        <v>8.6999999999999993</v>
      </c>
      <c r="F2604" s="244">
        <v>63.6</v>
      </c>
      <c r="G2604" s="193">
        <v>1.6</v>
      </c>
      <c r="H2604" s="193">
        <v>64</v>
      </c>
    </row>
    <row r="2605" spans="2:8" x14ac:dyDescent="0.25">
      <c r="B2605" s="271">
        <v>43938.833333333336</v>
      </c>
      <c r="C2605" s="244">
        <v>492.1</v>
      </c>
      <c r="D2605" s="244">
        <v>0</v>
      </c>
      <c r="E2605" s="244">
        <v>8.6</v>
      </c>
      <c r="F2605" s="244">
        <v>64.5</v>
      </c>
      <c r="G2605" s="193">
        <v>0.6</v>
      </c>
      <c r="H2605" s="193">
        <v>13.2</v>
      </c>
    </row>
    <row r="2606" spans="2:8" x14ac:dyDescent="0.25">
      <c r="B2606" s="271">
        <v>43938.875</v>
      </c>
      <c r="C2606" s="244">
        <v>492.3</v>
      </c>
      <c r="D2606" s="244">
        <v>0</v>
      </c>
      <c r="E2606" s="244">
        <v>8.3000000000000007</v>
      </c>
      <c r="F2606" s="244">
        <v>67.3</v>
      </c>
      <c r="G2606" s="193">
        <v>1</v>
      </c>
      <c r="H2606" s="193">
        <v>83.1</v>
      </c>
    </row>
    <row r="2607" spans="2:8" x14ac:dyDescent="0.25">
      <c r="B2607" s="271">
        <v>43938.916666666664</v>
      </c>
      <c r="C2607" s="244">
        <v>492.3</v>
      </c>
      <c r="D2607" s="244">
        <v>0</v>
      </c>
      <c r="E2607" s="244">
        <v>8.3000000000000007</v>
      </c>
      <c r="F2607" s="244">
        <v>66.8</v>
      </c>
      <c r="G2607" s="193">
        <v>0.6</v>
      </c>
      <c r="H2607" s="193">
        <v>62.5</v>
      </c>
    </row>
    <row r="2608" spans="2:8" x14ac:dyDescent="0.25">
      <c r="B2608" s="271">
        <v>43938.958333333336</v>
      </c>
      <c r="C2608" s="244">
        <v>492.1</v>
      </c>
      <c r="D2608" s="244">
        <v>0</v>
      </c>
      <c r="E2608" s="244">
        <v>8.4</v>
      </c>
      <c r="F2608" s="244">
        <v>65.400000000000006</v>
      </c>
      <c r="G2608" s="193">
        <v>0.8</v>
      </c>
      <c r="H2608" s="193">
        <v>79.2</v>
      </c>
    </row>
    <row r="2609" spans="2:8" x14ac:dyDescent="0.25">
      <c r="B2609" s="271">
        <v>43939</v>
      </c>
      <c r="C2609" s="244">
        <v>491.9</v>
      </c>
      <c r="D2609" s="244">
        <v>0</v>
      </c>
      <c r="E2609" s="244">
        <v>8.1999999999999993</v>
      </c>
      <c r="F2609" s="244">
        <v>66.099999999999994</v>
      </c>
      <c r="G2609" s="193">
        <v>0.8</v>
      </c>
      <c r="H2609" s="193">
        <v>22.8</v>
      </c>
    </row>
    <row r="2610" spans="2:8" x14ac:dyDescent="0.25">
      <c r="B2610" s="271">
        <v>43939.041666666664</v>
      </c>
      <c r="C2610" s="244">
        <v>491.7</v>
      </c>
      <c r="D2610" s="244">
        <v>0</v>
      </c>
      <c r="E2610" s="244">
        <v>8.1</v>
      </c>
      <c r="F2610" s="244">
        <v>65.7</v>
      </c>
      <c r="G2610" s="193">
        <v>1.2</v>
      </c>
      <c r="H2610" s="193">
        <v>48.8</v>
      </c>
    </row>
    <row r="2611" spans="2:8" x14ac:dyDescent="0.25">
      <c r="B2611" s="271">
        <v>43939.083333333336</v>
      </c>
      <c r="C2611" s="244">
        <v>491.5</v>
      </c>
      <c r="D2611" s="244">
        <v>0</v>
      </c>
      <c r="E2611" s="244">
        <v>7.8</v>
      </c>
      <c r="F2611" s="244">
        <v>66.5</v>
      </c>
      <c r="G2611" s="193">
        <v>1.5</v>
      </c>
      <c r="H2611" s="193">
        <v>32.299999999999997</v>
      </c>
    </row>
    <row r="2612" spans="2:8" x14ac:dyDescent="0.25">
      <c r="B2612" s="271">
        <v>43939.125</v>
      </c>
      <c r="C2612" s="244">
        <v>491.5</v>
      </c>
      <c r="D2612" s="244">
        <v>0</v>
      </c>
      <c r="E2612" s="244">
        <v>7.5</v>
      </c>
      <c r="F2612" s="244">
        <v>68.8</v>
      </c>
      <c r="G2612" s="193">
        <v>1.5</v>
      </c>
      <c r="H2612" s="193">
        <v>75.8</v>
      </c>
    </row>
    <row r="2613" spans="2:8" x14ac:dyDescent="0.25">
      <c r="B2613" s="271">
        <v>43939.166666666664</v>
      </c>
      <c r="C2613" s="244">
        <v>491.6</v>
      </c>
      <c r="D2613" s="244">
        <v>0</v>
      </c>
      <c r="E2613" s="244">
        <v>7.6</v>
      </c>
      <c r="F2613" s="244">
        <v>69.3</v>
      </c>
      <c r="G2613" s="193">
        <v>0.8</v>
      </c>
      <c r="H2613" s="193">
        <v>7.9</v>
      </c>
    </row>
    <row r="2614" spans="2:8" x14ac:dyDescent="0.25">
      <c r="B2614" s="271">
        <v>43939.208333333336</v>
      </c>
      <c r="C2614" s="244">
        <v>491.9</v>
      </c>
      <c r="D2614" s="244">
        <v>0</v>
      </c>
      <c r="E2614" s="244">
        <v>7.1</v>
      </c>
      <c r="F2614" s="244">
        <v>75.3</v>
      </c>
      <c r="G2614" s="193">
        <v>1.3</v>
      </c>
      <c r="H2614" s="193">
        <v>46.9</v>
      </c>
    </row>
    <row r="2615" spans="2:8" x14ac:dyDescent="0.25">
      <c r="B2615" s="271">
        <v>43939.25</v>
      </c>
      <c r="C2615" s="244">
        <v>492.2</v>
      </c>
      <c r="D2615" s="244">
        <v>0</v>
      </c>
      <c r="E2615" s="244">
        <v>6.9</v>
      </c>
      <c r="F2615" s="244">
        <v>77.7</v>
      </c>
      <c r="G2615" s="193">
        <v>0.5</v>
      </c>
      <c r="H2615" s="193">
        <v>37.299999999999997</v>
      </c>
    </row>
    <row r="2616" spans="2:8" x14ac:dyDescent="0.25">
      <c r="B2616" s="271">
        <v>43939.291666666664</v>
      </c>
      <c r="C2616" s="244">
        <v>492.5</v>
      </c>
      <c r="D2616" s="244">
        <v>0</v>
      </c>
      <c r="E2616" s="244">
        <v>7.1</v>
      </c>
      <c r="F2616" s="244">
        <v>76.8</v>
      </c>
      <c r="G2616" s="193">
        <v>1</v>
      </c>
      <c r="H2616" s="193">
        <v>31.1</v>
      </c>
    </row>
    <row r="2617" spans="2:8" x14ac:dyDescent="0.25">
      <c r="B2617" s="271">
        <v>43939.333333333336</v>
      </c>
      <c r="C2617" s="244">
        <v>492.8</v>
      </c>
      <c r="D2617" s="244">
        <v>0</v>
      </c>
      <c r="E2617" s="244">
        <v>8.1</v>
      </c>
      <c r="F2617" s="244">
        <v>69.2</v>
      </c>
      <c r="G2617" s="193">
        <v>0.8</v>
      </c>
      <c r="H2617" s="193">
        <v>87.2</v>
      </c>
    </row>
    <row r="2618" spans="2:8" x14ac:dyDescent="0.25">
      <c r="B2618" s="271">
        <v>43939.375</v>
      </c>
      <c r="C2618" s="244">
        <v>492.8</v>
      </c>
      <c r="D2618" s="244">
        <v>0</v>
      </c>
      <c r="E2618" s="244">
        <v>10</v>
      </c>
      <c r="F2618" s="244">
        <v>59.6</v>
      </c>
      <c r="G2618" s="193">
        <v>1.5</v>
      </c>
      <c r="H2618" s="193">
        <v>4.7</v>
      </c>
    </row>
    <row r="2619" spans="2:8" x14ac:dyDescent="0.25">
      <c r="B2619" s="271">
        <v>43939.416666666664</v>
      </c>
      <c r="C2619" s="244">
        <v>492.5</v>
      </c>
      <c r="D2619" s="244">
        <v>0</v>
      </c>
      <c r="E2619" s="244">
        <v>12.2</v>
      </c>
      <c r="F2619" s="244">
        <v>48.9</v>
      </c>
      <c r="G2619" s="193">
        <v>2</v>
      </c>
      <c r="H2619" s="193">
        <v>96.2</v>
      </c>
    </row>
    <row r="2620" spans="2:8" x14ac:dyDescent="0.25">
      <c r="B2620" s="271">
        <v>43939.458333333336</v>
      </c>
      <c r="C2620" s="244">
        <v>491.9</v>
      </c>
      <c r="D2620" s="244">
        <v>0</v>
      </c>
      <c r="E2620" s="244">
        <v>12.9</v>
      </c>
      <c r="F2620" s="244">
        <v>45.2</v>
      </c>
      <c r="G2620" s="193">
        <v>2.4</v>
      </c>
      <c r="H2620" s="193">
        <v>65.400000000000006</v>
      </c>
    </row>
    <row r="2621" spans="2:8" x14ac:dyDescent="0.25">
      <c r="B2621" s="271">
        <v>43939.5</v>
      </c>
      <c r="C2621" s="244">
        <v>491.4</v>
      </c>
      <c r="D2621" s="244">
        <v>0</v>
      </c>
      <c r="E2621" s="244">
        <v>13.7</v>
      </c>
      <c r="F2621" s="244">
        <v>41.2</v>
      </c>
      <c r="G2621" s="193">
        <v>2.7</v>
      </c>
      <c r="H2621" s="193">
        <v>95.3</v>
      </c>
    </row>
    <row r="2622" spans="2:8" x14ac:dyDescent="0.25">
      <c r="B2622" s="271">
        <v>43939.541666666664</v>
      </c>
      <c r="C2622" s="244">
        <v>490.8</v>
      </c>
      <c r="D2622" s="244">
        <v>0</v>
      </c>
      <c r="E2622" s="244">
        <v>14.3</v>
      </c>
      <c r="F2622" s="244">
        <v>40.700000000000003</v>
      </c>
      <c r="G2622" s="193">
        <v>2.6</v>
      </c>
      <c r="H2622" s="193">
        <v>33.200000000000003</v>
      </c>
    </row>
    <row r="2623" spans="2:8" x14ac:dyDescent="0.25">
      <c r="B2623" s="271">
        <v>43939.583333333336</v>
      </c>
      <c r="C2623" s="244">
        <v>490.4</v>
      </c>
      <c r="D2623" s="244">
        <v>0</v>
      </c>
      <c r="E2623" s="244">
        <v>13.8</v>
      </c>
      <c r="F2623" s="244">
        <v>43.6</v>
      </c>
      <c r="G2623" s="193">
        <v>2.7</v>
      </c>
      <c r="H2623" s="193">
        <v>36.5</v>
      </c>
    </row>
    <row r="2624" spans="2:8" x14ac:dyDescent="0.25">
      <c r="B2624" s="271">
        <v>43939.625</v>
      </c>
      <c r="C2624" s="244">
        <v>490.3</v>
      </c>
      <c r="D2624" s="244">
        <v>0</v>
      </c>
      <c r="E2624" s="244">
        <v>12.7</v>
      </c>
      <c r="F2624" s="244">
        <v>47.5</v>
      </c>
      <c r="G2624" s="193">
        <v>2.9</v>
      </c>
      <c r="H2624" s="193">
        <v>30.1</v>
      </c>
    </row>
    <row r="2625" spans="2:8" x14ac:dyDescent="0.25">
      <c r="B2625" s="271">
        <v>43939.666666666664</v>
      </c>
      <c r="C2625" s="244">
        <v>490.5</v>
      </c>
      <c r="D2625" s="244">
        <v>0</v>
      </c>
      <c r="E2625" s="244">
        <v>11.1</v>
      </c>
      <c r="F2625" s="244">
        <v>53.4</v>
      </c>
      <c r="G2625" s="193">
        <v>1.4</v>
      </c>
      <c r="H2625" s="193">
        <v>60.2</v>
      </c>
    </row>
    <row r="2626" spans="2:8" x14ac:dyDescent="0.25">
      <c r="B2626" s="271">
        <v>43939.708333333336</v>
      </c>
      <c r="C2626" s="244">
        <v>491</v>
      </c>
      <c r="D2626" s="244">
        <v>0</v>
      </c>
      <c r="E2626" s="244">
        <v>9.3000000000000007</v>
      </c>
      <c r="F2626" s="244">
        <v>58.6</v>
      </c>
      <c r="G2626" s="193">
        <v>1.3</v>
      </c>
      <c r="H2626" s="193">
        <v>48.9</v>
      </c>
    </row>
    <row r="2627" spans="2:8" x14ac:dyDescent="0.25">
      <c r="B2627" s="271">
        <v>43939.75</v>
      </c>
      <c r="C2627" s="244">
        <v>491.4</v>
      </c>
      <c r="D2627" s="244">
        <v>0</v>
      </c>
      <c r="E2627" s="244">
        <v>8.6999999999999993</v>
      </c>
      <c r="F2627" s="244">
        <v>58.8</v>
      </c>
      <c r="G2627" s="193">
        <v>1.3</v>
      </c>
      <c r="H2627" s="193">
        <v>42.3</v>
      </c>
    </row>
    <row r="2628" spans="2:8" x14ac:dyDescent="0.25">
      <c r="B2628" s="271">
        <v>43939.791666666664</v>
      </c>
      <c r="C2628" s="244">
        <v>491.8</v>
      </c>
      <c r="D2628" s="244">
        <v>0</v>
      </c>
      <c r="E2628" s="244">
        <v>8.5</v>
      </c>
      <c r="F2628" s="244">
        <v>56.7</v>
      </c>
      <c r="G2628" s="193">
        <v>1.2</v>
      </c>
      <c r="H2628" s="193">
        <v>357.5</v>
      </c>
    </row>
    <row r="2629" spans="2:8" x14ac:dyDescent="0.25">
      <c r="B2629" s="271">
        <v>43939.833333333336</v>
      </c>
      <c r="C2629" s="244">
        <v>492.2</v>
      </c>
      <c r="D2629" s="244">
        <v>0</v>
      </c>
      <c r="E2629" s="244">
        <v>8.5</v>
      </c>
      <c r="F2629" s="244">
        <v>55.4</v>
      </c>
      <c r="G2629" s="193">
        <v>0.9</v>
      </c>
      <c r="H2629" s="193">
        <v>3.9</v>
      </c>
    </row>
    <row r="2630" spans="2:8" x14ac:dyDescent="0.25">
      <c r="B2630" s="271">
        <v>43939.875</v>
      </c>
      <c r="C2630" s="244">
        <v>492.2</v>
      </c>
      <c r="D2630" s="244">
        <v>0</v>
      </c>
      <c r="E2630" s="244">
        <v>8.3000000000000007</v>
      </c>
      <c r="F2630" s="244">
        <v>53.5</v>
      </c>
      <c r="G2630" s="193">
        <v>1</v>
      </c>
      <c r="H2630" s="193">
        <v>6.4</v>
      </c>
    </row>
    <row r="2631" spans="2:8" x14ac:dyDescent="0.25">
      <c r="B2631" s="271">
        <v>43939.916666666664</v>
      </c>
      <c r="C2631" s="244">
        <v>492.3</v>
      </c>
      <c r="D2631" s="244">
        <v>0</v>
      </c>
      <c r="E2631" s="244">
        <v>8.1</v>
      </c>
      <c r="F2631" s="244">
        <v>54.7</v>
      </c>
      <c r="G2631" s="193">
        <v>0.8</v>
      </c>
      <c r="H2631" s="193">
        <v>346.9</v>
      </c>
    </row>
    <row r="2632" spans="2:8" x14ac:dyDescent="0.25">
      <c r="B2632" s="271">
        <v>43939.958333333336</v>
      </c>
      <c r="C2632" s="244">
        <v>492.4</v>
      </c>
      <c r="D2632" s="244">
        <v>0</v>
      </c>
      <c r="E2632" s="244">
        <v>7.7</v>
      </c>
      <c r="F2632" s="244">
        <v>55.6</v>
      </c>
      <c r="G2632" s="193">
        <v>0.8</v>
      </c>
      <c r="H2632" s="193">
        <v>1.4</v>
      </c>
    </row>
    <row r="2633" spans="2:8" x14ac:dyDescent="0.25">
      <c r="B2633" s="271">
        <v>43940</v>
      </c>
      <c r="C2633" s="244">
        <v>492.2</v>
      </c>
      <c r="D2633" s="244">
        <v>0</v>
      </c>
      <c r="E2633" s="244">
        <v>7.2</v>
      </c>
      <c r="F2633" s="244">
        <v>61.1</v>
      </c>
      <c r="G2633" s="193">
        <v>1.5</v>
      </c>
      <c r="H2633" s="193">
        <v>271.3</v>
      </c>
    </row>
    <row r="2634" spans="2:8" x14ac:dyDescent="0.25">
      <c r="B2634" s="271">
        <v>43940.041666666664</v>
      </c>
      <c r="C2634" s="244">
        <v>491.9</v>
      </c>
      <c r="D2634" s="244">
        <v>0</v>
      </c>
      <c r="E2634" s="244">
        <v>6.1</v>
      </c>
      <c r="F2634" s="244">
        <v>66.7</v>
      </c>
      <c r="G2634" s="193">
        <v>1.6</v>
      </c>
      <c r="H2634" s="193">
        <v>264.2</v>
      </c>
    </row>
    <row r="2635" spans="2:8" x14ac:dyDescent="0.25">
      <c r="B2635" s="271">
        <v>43940.083333333336</v>
      </c>
      <c r="C2635" s="244">
        <v>491.8</v>
      </c>
      <c r="D2635" s="244">
        <v>0</v>
      </c>
      <c r="E2635" s="244">
        <v>5.5</v>
      </c>
      <c r="F2635" s="244">
        <v>69.400000000000006</v>
      </c>
      <c r="G2635" s="193">
        <v>0.8</v>
      </c>
      <c r="H2635" s="193">
        <v>271.2</v>
      </c>
    </row>
    <row r="2636" spans="2:8" x14ac:dyDescent="0.25">
      <c r="B2636" s="271">
        <v>43940.125</v>
      </c>
      <c r="C2636" s="244">
        <v>491.7</v>
      </c>
      <c r="D2636" s="244">
        <v>0</v>
      </c>
      <c r="E2636" s="244">
        <v>4.8</v>
      </c>
      <c r="F2636" s="244">
        <v>71.900000000000006</v>
      </c>
      <c r="G2636" s="193">
        <v>1</v>
      </c>
      <c r="H2636" s="193">
        <v>276.89999999999998</v>
      </c>
    </row>
    <row r="2637" spans="2:8" x14ac:dyDescent="0.25">
      <c r="B2637" s="271">
        <v>43940.166666666664</v>
      </c>
      <c r="C2637" s="244">
        <v>491.8</v>
      </c>
      <c r="D2637" s="244">
        <v>0</v>
      </c>
      <c r="E2637" s="244">
        <v>4.4000000000000004</v>
      </c>
      <c r="F2637" s="244">
        <v>72.900000000000006</v>
      </c>
      <c r="G2637" s="193">
        <v>1</v>
      </c>
      <c r="H2637" s="193">
        <v>282</v>
      </c>
    </row>
    <row r="2638" spans="2:8" x14ac:dyDescent="0.25">
      <c r="B2638" s="271">
        <v>43940.208333333336</v>
      </c>
      <c r="C2638" s="244">
        <v>492.1</v>
      </c>
      <c r="D2638" s="244">
        <v>0</v>
      </c>
      <c r="E2638" s="244">
        <v>3.5</v>
      </c>
      <c r="F2638" s="244">
        <v>75.900000000000006</v>
      </c>
      <c r="G2638" s="193">
        <v>1.2</v>
      </c>
      <c r="H2638" s="193">
        <v>274.10000000000002</v>
      </c>
    </row>
    <row r="2639" spans="2:8" x14ac:dyDescent="0.25">
      <c r="B2639" s="271">
        <v>43940.25</v>
      </c>
      <c r="C2639" s="244">
        <v>492.5</v>
      </c>
      <c r="D2639" s="244">
        <v>0</v>
      </c>
      <c r="E2639" s="244">
        <v>3</v>
      </c>
      <c r="F2639" s="244">
        <v>76.400000000000006</v>
      </c>
      <c r="G2639" s="193">
        <v>1.1000000000000001</v>
      </c>
      <c r="H2639" s="193">
        <v>270.3</v>
      </c>
    </row>
    <row r="2640" spans="2:8" x14ac:dyDescent="0.25">
      <c r="B2640" s="271">
        <v>43940.291666666664</v>
      </c>
      <c r="C2640" s="244">
        <v>492.7</v>
      </c>
      <c r="D2640" s="244">
        <v>0</v>
      </c>
      <c r="E2640" s="244">
        <v>3.8</v>
      </c>
      <c r="F2640" s="244">
        <v>71.099999999999994</v>
      </c>
      <c r="G2640" s="193">
        <v>0.9</v>
      </c>
      <c r="H2640" s="193">
        <v>276.3</v>
      </c>
    </row>
    <row r="2641" spans="2:8" x14ac:dyDescent="0.25">
      <c r="B2641" s="271">
        <v>43940.333333333336</v>
      </c>
      <c r="C2641" s="244">
        <v>492.7</v>
      </c>
      <c r="D2641" s="244">
        <v>0</v>
      </c>
      <c r="E2641" s="244">
        <v>8.3000000000000007</v>
      </c>
      <c r="F2641" s="244">
        <v>52.3</v>
      </c>
      <c r="G2641" s="193">
        <v>0.3</v>
      </c>
      <c r="H2641" s="193">
        <v>182.9</v>
      </c>
    </row>
    <row r="2642" spans="2:8" x14ac:dyDescent="0.25">
      <c r="B2642" s="271">
        <v>43940.375</v>
      </c>
      <c r="C2642" s="244">
        <v>492.7</v>
      </c>
      <c r="D2642" s="244">
        <v>0</v>
      </c>
      <c r="E2642" s="244">
        <v>10.3</v>
      </c>
      <c r="F2642" s="244">
        <v>44.4</v>
      </c>
      <c r="G2642" s="193">
        <v>0.8</v>
      </c>
      <c r="H2642" s="193">
        <v>177.2</v>
      </c>
    </row>
    <row r="2643" spans="2:8" x14ac:dyDescent="0.25">
      <c r="B2643" s="271">
        <v>43940.416666666664</v>
      </c>
      <c r="C2643" s="244">
        <v>492.3</v>
      </c>
      <c r="D2643" s="244">
        <v>0</v>
      </c>
      <c r="E2643" s="244">
        <v>12.4</v>
      </c>
      <c r="F2643" s="244">
        <v>38.799999999999997</v>
      </c>
      <c r="G2643" s="193">
        <v>1.1000000000000001</v>
      </c>
      <c r="H2643" s="193">
        <v>141.19999999999999</v>
      </c>
    </row>
    <row r="2644" spans="2:8" x14ac:dyDescent="0.25">
      <c r="B2644" s="271">
        <v>43940.458333333336</v>
      </c>
      <c r="C2644" s="244">
        <v>491.9</v>
      </c>
      <c r="D2644" s="244">
        <v>0</v>
      </c>
      <c r="E2644" s="244">
        <v>13.8</v>
      </c>
      <c r="F2644" s="244">
        <v>33.1</v>
      </c>
      <c r="G2644" s="193">
        <v>2.4</v>
      </c>
      <c r="H2644" s="193">
        <v>130.80000000000001</v>
      </c>
    </row>
    <row r="2645" spans="2:8" x14ac:dyDescent="0.25">
      <c r="B2645" s="271">
        <v>43940.5</v>
      </c>
      <c r="C2645" s="244">
        <v>491.6</v>
      </c>
      <c r="D2645" s="244">
        <v>0</v>
      </c>
      <c r="E2645" s="244">
        <v>14.4</v>
      </c>
      <c r="F2645" s="244">
        <v>33.5</v>
      </c>
      <c r="G2645" s="193">
        <v>1.7</v>
      </c>
      <c r="H2645" s="193">
        <v>55.3</v>
      </c>
    </row>
    <row r="2646" spans="2:8" x14ac:dyDescent="0.25">
      <c r="B2646" s="271">
        <v>43940.541666666664</v>
      </c>
      <c r="C2646" s="244">
        <v>491.1</v>
      </c>
      <c r="D2646" s="244">
        <v>0</v>
      </c>
      <c r="E2646" s="244">
        <v>14.6</v>
      </c>
      <c r="F2646" s="244">
        <v>34.1</v>
      </c>
      <c r="G2646" s="193">
        <v>2.6</v>
      </c>
      <c r="H2646" s="193">
        <v>87.4</v>
      </c>
    </row>
    <row r="2647" spans="2:8" x14ac:dyDescent="0.25">
      <c r="B2647" s="271">
        <v>43940.583333333336</v>
      </c>
      <c r="C2647" s="244">
        <v>490.6</v>
      </c>
      <c r="D2647" s="244">
        <v>0</v>
      </c>
      <c r="E2647" s="244">
        <v>15</v>
      </c>
      <c r="F2647" s="244">
        <v>34.200000000000003</v>
      </c>
      <c r="G2647" s="193">
        <v>2.2000000000000002</v>
      </c>
      <c r="H2647" s="193">
        <v>64.8</v>
      </c>
    </row>
    <row r="2648" spans="2:8" x14ac:dyDescent="0.25">
      <c r="B2648" s="271">
        <v>43940.625</v>
      </c>
      <c r="C2648" s="244">
        <v>490.3</v>
      </c>
      <c r="D2648" s="244">
        <v>0</v>
      </c>
      <c r="E2648" s="244">
        <v>14.8</v>
      </c>
      <c r="F2648" s="244">
        <v>35.4</v>
      </c>
      <c r="G2648" s="193">
        <v>2.1</v>
      </c>
      <c r="H2648" s="193">
        <v>62.1</v>
      </c>
    </row>
    <row r="2649" spans="2:8" x14ac:dyDescent="0.25">
      <c r="B2649" s="271">
        <v>43940.666666666664</v>
      </c>
      <c r="C2649" s="244">
        <v>490.3</v>
      </c>
      <c r="D2649" s="244">
        <v>0</v>
      </c>
      <c r="E2649" s="244">
        <v>13.1</v>
      </c>
      <c r="F2649" s="244">
        <v>41.7</v>
      </c>
      <c r="G2649" s="193">
        <v>1.9</v>
      </c>
      <c r="H2649" s="193">
        <v>24.6</v>
      </c>
    </row>
    <row r="2650" spans="2:8" x14ac:dyDescent="0.25">
      <c r="B2650" s="271">
        <v>43940.708333333336</v>
      </c>
      <c r="C2650" s="244">
        <v>490.5</v>
      </c>
      <c r="D2650" s="244">
        <v>0</v>
      </c>
      <c r="E2650" s="244">
        <v>11.7</v>
      </c>
      <c r="F2650" s="244">
        <v>47.2</v>
      </c>
      <c r="G2650" s="193">
        <v>2</v>
      </c>
      <c r="H2650" s="193">
        <v>13.2</v>
      </c>
    </row>
    <row r="2651" spans="2:8" x14ac:dyDescent="0.25">
      <c r="B2651" s="271">
        <v>43940.75</v>
      </c>
      <c r="C2651" s="244">
        <v>491</v>
      </c>
      <c r="D2651" s="244">
        <v>0</v>
      </c>
      <c r="E2651" s="244">
        <v>9.9</v>
      </c>
      <c r="F2651" s="244">
        <v>58.6</v>
      </c>
      <c r="G2651" s="193">
        <v>1.8</v>
      </c>
      <c r="H2651" s="193">
        <v>356.4</v>
      </c>
    </row>
    <row r="2652" spans="2:8" x14ac:dyDescent="0.25">
      <c r="B2652" s="271">
        <v>43940.791666666664</v>
      </c>
      <c r="C2652" s="244">
        <v>491.5</v>
      </c>
      <c r="D2652" s="244">
        <v>0</v>
      </c>
      <c r="E2652" s="244">
        <v>8.8000000000000007</v>
      </c>
      <c r="F2652" s="244">
        <v>64.8</v>
      </c>
      <c r="G2652" s="193">
        <v>1</v>
      </c>
      <c r="H2652" s="193">
        <v>13.8</v>
      </c>
    </row>
    <row r="2653" spans="2:8" x14ac:dyDescent="0.25">
      <c r="B2653" s="271">
        <v>43940.833333333336</v>
      </c>
      <c r="C2653" s="244">
        <v>491.9</v>
      </c>
      <c r="D2653" s="244">
        <v>0</v>
      </c>
      <c r="E2653" s="244">
        <v>8.1</v>
      </c>
      <c r="F2653" s="244">
        <v>66.900000000000006</v>
      </c>
      <c r="G2653" s="193">
        <v>1.3</v>
      </c>
      <c r="H2653" s="193">
        <v>28.7</v>
      </c>
    </row>
    <row r="2654" spans="2:8" x14ac:dyDescent="0.25">
      <c r="B2654" s="271">
        <v>43940.875</v>
      </c>
      <c r="C2654" s="244">
        <v>492.1</v>
      </c>
      <c r="D2654" s="244">
        <v>0</v>
      </c>
      <c r="E2654" s="244">
        <v>7.5</v>
      </c>
      <c r="F2654" s="244">
        <v>68.5</v>
      </c>
      <c r="G2654" s="193">
        <v>1.1000000000000001</v>
      </c>
      <c r="H2654" s="193">
        <v>352.3</v>
      </c>
    </row>
    <row r="2655" spans="2:8" x14ac:dyDescent="0.25">
      <c r="B2655" s="271">
        <v>43940.916666666664</v>
      </c>
      <c r="C2655" s="244">
        <v>492.4</v>
      </c>
      <c r="D2655" s="244">
        <v>0</v>
      </c>
      <c r="E2655" s="244">
        <v>6.5</v>
      </c>
      <c r="F2655" s="244">
        <v>69.8</v>
      </c>
      <c r="G2655" s="193">
        <v>1.8</v>
      </c>
      <c r="H2655" s="193">
        <v>345.7</v>
      </c>
    </row>
    <row r="2656" spans="2:8" x14ac:dyDescent="0.25">
      <c r="B2656" s="271">
        <v>43940.958333333336</v>
      </c>
      <c r="C2656" s="244">
        <v>492.4</v>
      </c>
      <c r="D2656" s="244">
        <v>0</v>
      </c>
      <c r="E2656" s="244">
        <v>5.7</v>
      </c>
      <c r="F2656" s="244">
        <v>73.400000000000006</v>
      </c>
      <c r="G2656" s="193">
        <v>1</v>
      </c>
      <c r="H2656" s="193">
        <v>301.89999999999998</v>
      </c>
    </row>
    <row r="2657" spans="2:8" x14ac:dyDescent="0.25">
      <c r="B2657" s="271">
        <v>43941</v>
      </c>
      <c r="C2657" s="244">
        <v>492.3</v>
      </c>
      <c r="D2657" s="244">
        <v>0</v>
      </c>
      <c r="E2657" s="244">
        <v>4.9000000000000004</v>
      </c>
      <c r="F2657" s="244">
        <v>77.400000000000006</v>
      </c>
      <c r="G2657" s="193">
        <v>0.9</v>
      </c>
      <c r="H2657" s="193">
        <v>294.5</v>
      </c>
    </row>
    <row r="2658" spans="2:8" x14ac:dyDescent="0.25">
      <c r="B2658" s="271">
        <v>43941.041666666664</v>
      </c>
      <c r="C2658" s="244">
        <v>492.1</v>
      </c>
      <c r="D2658" s="244">
        <v>0</v>
      </c>
      <c r="E2658" s="244">
        <v>4.2</v>
      </c>
      <c r="F2658" s="244">
        <v>80.900000000000006</v>
      </c>
      <c r="G2658" s="193">
        <v>1.3</v>
      </c>
      <c r="H2658" s="193">
        <v>286.89999999999998</v>
      </c>
    </row>
    <row r="2659" spans="2:8" x14ac:dyDescent="0.25">
      <c r="B2659" s="271">
        <v>43941.083333333336</v>
      </c>
      <c r="C2659" s="244">
        <v>491.9</v>
      </c>
      <c r="D2659" s="244">
        <v>0</v>
      </c>
      <c r="E2659" s="244">
        <v>3.4</v>
      </c>
      <c r="F2659" s="244">
        <v>84</v>
      </c>
      <c r="G2659" s="193">
        <v>1.5</v>
      </c>
      <c r="H2659" s="193">
        <v>270.39999999999998</v>
      </c>
    </row>
    <row r="2660" spans="2:8" x14ac:dyDescent="0.25">
      <c r="B2660" s="271">
        <v>43941.125</v>
      </c>
      <c r="C2660" s="244">
        <v>491.8</v>
      </c>
      <c r="D2660" s="244">
        <v>0</v>
      </c>
      <c r="E2660" s="244">
        <v>2.7</v>
      </c>
      <c r="F2660" s="244">
        <v>85.2</v>
      </c>
      <c r="G2660" s="193">
        <v>1.1000000000000001</v>
      </c>
      <c r="H2660" s="193">
        <v>271.7</v>
      </c>
    </row>
    <row r="2661" spans="2:8" x14ac:dyDescent="0.25">
      <c r="B2661" s="271">
        <v>43941.166666666664</v>
      </c>
      <c r="C2661" s="244">
        <v>491.7</v>
      </c>
      <c r="D2661" s="244">
        <v>0</v>
      </c>
      <c r="E2661" s="244">
        <v>2.2999999999999998</v>
      </c>
      <c r="F2661" s="244">
        <v>85</v>
      </c>
      <c r="G2661" s="193">
        <v>1.3</v>
      </c>
      <c r="H2661" s="193">
        <v>270.39999999999998</v>
      </c>
    </row>
    <row r="2662" spans="2:8" x14ac:dyDescent="0.25">
      <c r="B2662" s="271">
        <v>43941.208333333336</v>
      </c>
      <c r="C2662" s="244">
        <v>492</v>
      </c>
      <c r="D2662" s="244">
        <v>0</v>
      </c>
      <c r="E2662" s="244">
        <v>2.2999999999999998</v>
      </c>
      <c r="F2662" s="244">
        <v>85.4</v>
      </c>
      <c r="G2662" s="193">
        <v>0.9</v>
      </c>
      <c r="H2662" s="193">
        <v>272.8</v>
      </c>
    </row>
    <row r="2663" spans="2:8" x14ac:dyDescent="0.25">
      <c r="B2663" s="271">
        <v>43941.25</v>
      </c>
      <c r="C2663" s="244">
        <v>492.4</v>
      </c>
      <c r="D2663" s="244">
        <v>0</v>
      </c>
      <c r="E2663" s="244">
        <v>2.7</v>
      </c>
      <c r="F2663" s="244">
        <v>80.7</v>
      </c>
      <c r="G2663" s="193">
        <v>0.6</v>
      </c>
      <c r="H2663" s="193">
        <v>347.3</v>
      </c>
    </row>
    <row r="2664" spans="2:8" x14ac:dyDescent="0.25">
      <c r="B2664" s="271">
        <v>43941.291666666664</v>
      </c>
      <c r="C2664" s="244">
        <v>492.9</v>
      </c>
      <c r="D2664" s="244">
        <v>0</v>
      </c>
      <c r="E2664" s="244">
        <v>4.2</v>
      </c>
      <c r="F2664" s="244">
        <v>77.5</v>
      </c>
      <c r="G2664" s="193">
        <v>0.4</v>
      </c>
      <c r="H2664" s="193">
        <v>287.89999999999998</v>
      </c>
    </row>
    <row r="2665" spans="2:8" x14ac:dyDescent="0.25">
      <c r="B2665" s="271">
        <v>43941.333333333336</v>
      </c>
      <c r="C2665" s="244">
        <v>493.2</v>
      </c>
      <c r="D2665" s="244">
        <v>0</v>
      </c>
      <c r="E2665" s="244">
        <v>6.8</v>
      </c>
      <c r="F2665" s="244">
        <v>67.8</v>
      </c>
      <c r="G2665" s="193">
        <v>0.7</v>
      </c>
      <c r="H2665" s="193">
        <v>259.10000000000002</v>
      </c>
    </row>
    <row r="2666" spans="2:8" x14ac:dyDescent="0.25">
      <c r="B2666" s="271">
        <v>43941.375</v>
      </c>
      <c r="C2666" s="244">
        <v>493.2</v>
      </c>
      <c r="D2666" s="244">
        <v>0</v>
      </c>
      <c r="E2666" s="244">
        <v>10</v>
      </c>
      <c r="F2666" s="244">
        <v>56.4</v>
      </c>
      <c r="G2666" s="193">
        <v>0.5</v>
      </c>
      <c r="H2666" s="193">
        <v>263.2</v>
      </c>
    </row>
    <row r="2667" spans="2:8" x14ac:dyDescent="0.25">
      <c r="B2667" s="271">
        <v>43941.416666666664</v>
      </c>
      <c r="C2667" s="244">
        <v>492.7</v>
      </c>
      <c r="D2667" s="244">
        <v>0</v>
      </c>
      <c r="E2667" s="244">
        <v>12</v>
      </c>
      <c r="F2667" s="244">
        <v>46.1</v>
      </c>
      <c r="G2667" s="193">
        <v>0.9</v>
      </c>
      <c r="H2667" s="193">
        <v>147.4</v>
      </c>
    </row>
    <row r="2668" spans="2:8" x14ac:dyDescent="0.25">
      <c r="B2668" s="271">
        <v>43941.458333333336</v>
      </c>
      <c r="C2668" s="244">
        <v>492.2</v>
      </c>
      <c r="D2668" s="244">
        <v>0</v>
      </c>
      <c r="E2668" s="244">
        <v>14.4</v>
      </c>
      <c r="F2668" s="244">
        <v>30.2</v>
      </c>
      <c r="G2668" s="193">
        <v>2.5</v>
      </c>
      <c r="H2668" s="193">
        <v>19.899999999999999</v>
      </c>
    </row>
    <row r="2669" spans="2:8" x14ac:dyDescent="0.25">
      <c r="B2669" s="271">
        <v>43941.5</v>
      </c>
      <c r="C2669" s="244">
        <v>491.7</v>
      </c>
      <c r="D2669" s="244">
        <v>0</v>
      </c>
      <c r="E2669" s="244">
        <v>15</v>
      </c>
      <c r="F2669" s="244">
        <v>26.1</v>
      </c>
      <c r="G2669" s="193">
        <v>2.4</v>
      </c>
      <c r="H2669" s="193">
        <v>23.4</v>
      </c>
    </row>
    <row r="2670" spans="2:8" x14ac:dyDescent="0.25">
      <c r="B2670" s="271">
        <v>43941.541666666664</v>
      </c>
      <c r="C2670" s="244">
        <v>491.1</v>
      </c>
      <c r="D2670" s="244">
        <v>0</v>
      </c>
      <c r="E2670" s="244">
        <v>15.8</v>
      </c>
      <c r="F2670" s="244">
        <v>23.6</v>
      </c>
      <c r="G2670" s="193">
        <v>2.2000000000000002</v>
      </c>
      <c r="H2670" s="193">
        <v>24.7</v>
      </c>
    </row>
    <row r="2671" spans="2:8" x14ac:dyDescent="0.25">
      <c r="B2671" s="271">
        <v>43941.583333333336</v>
      </c>
      <c r="C2671" s="244">
        <v>490.6</v>
      </c>
      <c r="D2671" s="244">
        <v>0</v>
      </c>
      <c r="E2671" s="244">
        <v>15.7</v>
      </c>
      <c r="F2671" s="244">
        <v>25.1</v>
      </c>
      <c r="G2671" s="193">
        <v>2.2999999999999998</v>
      </c>
      <c r="H2671" s="193">
        <v>17.3</v>
      </c>
    </row>
    <row r="2672" spans="2:8" x14ac:dyDescent="0.25">
      <c r="B2672" s="271">
        <v>43941.625</v>
      </c>
      <c r="C2672" s="244">
        <v>490.3</v>
      </c>
      <c r="D2672" s="244">
        <v>0</v>
      </c>
      <c r="E2672" s="244">
        <v>15.6</v>
      </c>
      <c r="F2672" s="244">
        <v>24.3</v>
      </c>
      <c r="G2672" s="193">
        <v>2.2999999999999998</v>
      </c>
      <c r="H2672" s="193">
        <v>38.700000000000003</v>
      </c>
    </row>
    <row r="2673" spans="2:8" x14ac:dyDescent="0.25">
      <c r="B2673" s="271">
        <v>43941.666666666664</v>
      </c>
      <c r="C2673" s="244">
        <v>490.3</v>
      </c>
      <c r="D2673" s="244">
        <v>0</v>
      </c>
      <c r="E2673" s="244">
        <v>13.8</v>
      </c>
      <c r="F2673" s="244">
        <v>30.6</v>
      </c>
      <c r="G2673" s="193">
        <v>2.2999999999999998</v>
      </c>
      <c r="H2673" s="193">
        <v>32.799999999999997</v>
      </c>
    </row>
    <row r="2674" spans="2:8" x14ac:dyDescent="0.25">
      <c r="B2674" s="271">
        <v>43941.708333333336</v>
      </c>
      <c r="C2674" s="244">
        <v>490.5</v>
      </c>
      <c r="D2674" s="244">
        <v>0</v>
      </c>
      <c r="E2674" s="244">
        <v>12.2</v>
      </c>
      <c r="F2674" s="244">
        <v>38.299999999999997</v>
      </c>
      <c r="G2674" s="193">
        <v>2.2999999999999998</v>
      </c>
      <c r="H2674" s="193">
        <v>20.8</v>
      </c>
    </row>
    <row r="2675" spans="2:8" x14ac:dyDescent="0.25">
      <c r="B2675" s="271">
        <v>43941.75</v>
      </c>
      <c r="C2675" s="244">
        <v>491</v>
      </c>
      <c r="D2675" s="244">
        <v>0</v>
      </c>
      <c r="E2675" s="244">
        <v>10.6</v>
      </c>
      <c r="F2675" s="244">
        <v>43.6</v>
      </c>
      <c r="G2675" s="193">
        <v>1.7</v>
      </c>
      <c r="H2675" s="193">
        <v>3</v>
      </c>
    </row>
    <row r="2676" spans="2:8" x14ac:dyDescent="0.25">
      <c r="B2676" s="271">
        <v>43941.791666666664</v>
      </c>
      <c r="C2676" s="244">
        <v>491.6</v>
      </c>
      <c r="D2676" s="244">
        <v>0</v>
      </c>
      <c r="E2676" s="244">
        <v>9.6</v>
      </c>
      <c r="F2676" s="244">
        <v>46.6</v>
      </c>
      <c r="G2676" s="193">
        <v>0.9</v>
      </c>
      <c r="H2676" s="193">
        <v>35.799999999999997</v>
      </c>
    </row>
    <row r="2677" spans="2:8" x14ac:dyDescent="0.25">
      <c r="B2677" s="271">
        <v>43941.833333333336</v>
      </c>
      <c r="C2677" s="244">
        <v>492.1</v>
      </c>
      <c r="D2677" s="244">
        <v>0</v>
      </c>
      <c r="E2677" s="244">
        <v>8.5</v>
      </c>
      <c r="F2677" s="244">
        <v>52.3</v>
      </c>
      <c r="G2677" s="193">
        <v>1.4</v>
      </c>
      <c r="H2677" s="193">
        <v>350</v>
      </c>
    </row>
    <row r="2678" spans="2:8" x14ac:dyDescent="0.25">
      <c r="B2678" s="271">
        <v>43941.875</v>
      </c>
      <c r="C2678" s="244">
        <v>492.6</v>
      </c>
      <c r="D2678" s="244">
        <v>0</v>
      </c>
      <c r="E2678" s="244">
        <v>7</v>
      </c>
      <c r="F2678" s="244">
        <v>56.1</v>
      </c>
      <c r="G2678" s="193">
        <v>2.2000000000000002</v>
      </c>
      <c r="H2678" s="193">
        <v>344.5</v>
      </c>
    </row>
    <row r="2679" spans="2:8" x14ac:dyDescent="0.25">
      <c r="B2679" s="271">
        <v>43941.916666666664</v>
      </c>
      <c r="C2679" s="244">
        <v>492.8</v>
      </c>
      <c r="D2679" s="244">
        <v>0</v>
      </c>
      <c r="E2679" s="244">
        <v>6.1</v>
      </c>
      <c r="F2679" s="244">
        <v>58</v>
      </c>
      <c r="G2679" s="193">
        <v>0.9</v>
      </c>
      <c r="H2679" s="193">
        <v>309.89999999999998</v>
      </c>
    </row>
    <row r="2680" spans="2:8" x14ac:dyDescent="0.25">
      <c r="B2680" s="271">
        <v>43941.958333333336</v>
      </c>
      <c r="C2680" s="244">
        <v>492.8</v>
      </c>
      <c r="D2680" s="244">
        <v>0</v>
      </c>
      <c r="E2680" s="244">
        <v>4.9000000000000004</v>
      </c>
      <c r="F2680" s="244">
        <v>65</v>
      </c>
      <c r="G2680" s="193">
        <v>1.3</v>
      </c>
      <c r="H2680" s="193">
        <v>277.39999999999998</v>
      </c>
    </row>
    <row r="2681" spans="2:8" x14ac:dyDescent="0.25">
      <c r="B2681" s="271">
        <v>43942</v>
      </c>
      <c r="C2681" s="244" t="s">
        <v>254</v>
      </c>
      <c r="D2681" s="244">
        <v>0</v>
      </c>
      <c r="E2681" s="244">
        <v>3.8</v>
      </c>
      <c r="F2681" s="244">
        <v>67.7</v>
      </c>
      <c r="G2681" s="193">
        <v>1.3</v>
      </c>
      <c r="H2681" s="193">
        <v>272.10000000000002</v>
      </c>
    </row>
    <row r="2682" spans="2:8" x14ac:dyDescent="0.25">
      <c r="B2682" s="271">
        <v>43942.041666666664</v>
      </c>
      <c r="C2682" s="244">
        <v>492.4</v>
      </c>
      <c r="D2682" s="244">
        <v>0</v>
      </c>
      <c r="E2682" s="244">
        <v>2.9</v>
      </c>
      <c r="F2682" s="244">
        <v>69.599999999999994</v>
      </c>
      <c r="G2682" s="193">
        <v>1.3</v>
      </c>
      <c r="H2682" s="193">
        <v>267.5</v>
      </c>
    </row>
    <row r="2683" spans="2:8" x14ac:dyDescent="0.25">
      <c r="B2683" s="271">
        <v>43942.083333333336</v>
      </c>
      <c r="C2683" s="244">
        <v>492.2</v>
      </c>
      <c r="D2683" s="244">
        <v>0</v>
      </c>
      <c r="E2683" s="244">
        <v>2.2999999999999998</v>
      </c>
      <c r="F2683" s="244">
        <v>72.400000000000006</v>
      </c>
      <c r="G2683" s="193">
        <v>1.1000000000000001</v>
      </c>
      <c r="H2683" s="193">
        <v>269.8</v>
      </c>
    </row>
    <row r="2684" spans="2:8" x14ac:dyDescent="0.25">
      <c r="B2684" s="271">
        <v>43942.125</v>
      </c>
      <c r="C2684" s="244">
        <v>492.1</v>
      </c>
      <c r="D2684" s="244">
        <v>0</v>
      </c>
      <c r="E2684" s="244">
        <v>1.7</v>
      </c>
      <c r="F2684" s="244">
        <v>73.3</v>
      </c>
      <c r="G2684" s="193">
        <v>1.1000000000000001</v>
      </c>
      <c r="H2684" s="193">
        <v>276.7</v>
      </c>
    </row>
    <row r="2685" spans="2:8" x14ac:dyDescent="0.25">
      <c r="B2685" s="271">
        <v>43942.166666666664</v>
      </c>
      <c r="C2685" s="244">
        <v>492.2</v>
      </c>
      <c r="D2685" s="244">
        <v>0</v>
      </c>
      <c r="E2685" s="244">
        <v>1.2</v>
      </c>
      <c r="F2685" s="244">
        <v>73.7</v>
      </c>
      <c r="G2685" s="193">
        <v>1.3</v>
      </c>
      <c r="H2685" s="193">
        <v>267.8</v>
      </c>
    </row>
    <row r="2686" spans="2:8" x14ac:dyDescent="0.25">
      <c r="B2686" s="271">
        <v>43942.208333333336</v>
      </c>
      <c r="C2686" s="244">
        <v>492.5</v>
      </c>
      <c r="D2686" s="244">
        <v>0</v>
      </c>
      <c r="E2686" s="244">
        <v>0.9</v>
      </c>
      <c r="F2686" s="244">
        <v>75.5</v>
      </c>
      <c r="G2686" s="193">
        <v>1.2</v>
      </c>
      <c r="H2686" s="193">
        <v>275.39999999999998</v>
      </c>
    </row>
    <row r="2687" spans="2:8" x14ac:dyDescent="0.25">
      <c r="B2687" s="271">
        <v>43942.25</v>
      </c>
      <c r="C2687" s="244">
        <v>492.9</v>
      </c>
      <c r="D2687" s="244">
        <v>0</v>
      </c>
      <c r="E2687" s="244">
        <v>0.5</v>
      </c>
      <c r="F2687" s="244">
        <v>76.5</v>
      </c>
      <c r="G2687" s="193">
        <v>1.2</v>
      </c>
      <c r="H2687" s="193">
        <v>271.10000000000002</v>
      </c>
    </row>
    <row r="2688" spans="2:8" x14ac:dyDescent="0.25">
      <c r="B2688" s="271">
        <v>43942.291666666664</v>
      </c>
      <c r="C2688" s="244">
        <v>493.2</v>
      </c>
      <c r="D2688" s="244">
        <v>0</v>
      </c>
      <c r="E2688" s="244">
        <v>1.4</v>
      </c>
      <c r="F2688" s="244">
        <v>71.900000000000006</v>
      </c>
      <c r="G2688" s="193">
        <v>0.5</v>
      </c>
      <c r="H2688" s="193">
        <v>261.7</v>
      </c>
    </row>
    <row r="2689" spans="2:8" x14ac:dyDescent="0.25">
      <c r="B2689" s="271">
        <v>43942.333333333336</v>
      </c>
      <c r="C2689" s="244">
        <v>493.3</v>
      </c>
      <c r="D2689" s="244">
        <v>0</v>
      </c>
      <c r="E2689" s="244">
        <v>5.2</v>
      </c>
      <c r="F2689" s="244">
        <v>53.2</v>
      </c>
      <c r="G2689" s="193">
        <v>0.6</v>
      </c>
      <c r="H2689" s="193">
        <v>142.80000000000001</v>
      </c>
    </row>
    <row r="2690" spans="2:8" x14ac:dyDescent="0.25">
      <c r="B2690" s="271">
        <v>43942.375</v>
      </c>
      <c r="C2690" s="244">
        <v>493.3</v>
      </c>
      <c r="D2690" s="244">
        <v>0</v>
      </c>
      <c r="E2690" s="244">
        <v>9.1999999999999993</v>
      </c>
      <c r="F2690" s="244">
        <v>39.799999999999997</v>
      </c>
      <c r="G2690" s="193">
        <v>0.7</v>
      </c>
      <c r="H2690" s="193">
        <v>158.80000000000001</v>
      </c>
    </row>
    <row r="2691" spans="2:8" x14ac:dyDescent="0.25">
      <c r="B2691" s="271">
        <v>43942.416666666664</v>
      </c>
      <c r="C2691" s="244">
        <v>492.9</v>
      </c>
      <c r="D2691" s="244">
        <v>0</v>
      </c>
      <c r="E2691" s="244">
        <v>12.7</v>
      </c>
      <c r="F2691" s="244">
        <v>27.9</v>
      </c>
      <c r="G2691" s="193">
        <v>1.7</v>
      </c>
      <c r="H2691" s="193">
        <v>31</v>
      </c>
    </row>
    <row r="2692" spans="2:8" x14ac:dyDescent="0.25">
      <c r="B2692" s="271">
        <v>43942.458333333336</v>
      </c>
      <c r="C2692" s="244">
        <v>492.5</v>
      </c>
      <c r="D2692" s="244">
        <v>0</v>
      </c>
      <c r="E2692" s="244">
        <v>14.3</v>
      </c>
      <c r="F2692" s="244">
        <v>21.3</v>
      </c>
      <c r="G2692" s="193">
        <v>2.1</v>
      </c>
      <c r="H2692" s="193">
        <v>13.9</v>
      </c>
    </row>
    <row r="2693" spans="2:8" x14ac:dyDescent="0.25">
      <c r="B2693" s="271">
        <v>43942.5</v>
      </c>
      <c r="C2693" s="244">
        <v>491.9</v>
      </c>
      <c r="D2693" s="244">
        <v>0</v>
      </c>
      <c r="E2693" s="244">
        <v>15</v>
      </c>
      <c r="F2693" s="244">
        <v>19.600000000000001</v>
      </c>
      <c r="G2693" s="193">
        <v>2</v>
      </c>
      <c r="H2693" s="193">
        <v>86.8</v>
      </c>
    </row>
    <row r="2694" spans="2:8" x14ac:dyDescent="0.25">
      <c r="B2694" s="271">
        <v>43942.541666666664</v>
      </c>
      <c r="C2694" s="244">
        <v>491.3</v>
      </c>
      <c r="D2694" s="244">
        <v>0</v>
      </c>
      <c r="E2694" s="244">
        <v>15.6</v>
      </c>
      <c r="F2694" s="244">
        <v>21.5</v>
      </c>
      <c r="G2694" s="193">
        <v>2.2000000000000002</v>
      </c>
      <c r="H2694" s="193">
        <v>96.7</v>
      </c>
    </row>
    <row r="2695" spans="2:8" x14ac:dyDescent="0.25">
      <c r="B2695" s="271">
        <v>43942.583333333336</v>
      </c>
      <c r="C2695" s="244">
        <v>490.9</v>
      </c>
      <c r="D2695" s="244">
        <v>0</v>
      </c>
      <c r="E2695" s="244">
        <v>15.8</v>
      </c>
      <c r="F2695" s="244">
        <v>22</v>
      </c>
      <c r="G2695" s="193">
        <v>2.2000000000000002</v>
      </c>
      <c r="H2695" s="193">
        <v>1.2</v>
      </c>
    </row>
    <row r="2696" spans="2:8" x14ac:dyDescent="0.25">
      <c r="B2696" s="271">
        <v>43942.625</v>
      </c>
      <c r="C2696" s="244">
        <v>490.5</v>
      </c>
      <c r="D2696" s="244">
        <v>0</v>
      </c>
      <c r="E2696" s="244">
        <v>15.5</v>
      </c>
      <c r="F2696" s="244">
        <v>24</v>
      </c>
      <c r="G2696" s="193">
        <v>2.1</v>
      </c>
      <c r="H2696" s="193">
        <v>11</v>
      </c>
    </row>
    <row r="2697" spans="2:8" x14ac:dyDescent="0.25">
      <c r="B2697" s="271">
        <v>43942.666666666664</v>
      </c>
      <c r="C2697" s="244">
        <v>490.3</v>
      </c>
      <c r="D2697" s="244">
        <v>0</v>
      </c>
      <c r="E2697" s="244">
        <v>14.2</v>
      </c>
      <c r="F2697" s="244">
        <v>26.1</v>
      </c>
      <c r="G2697" s="193">
        <v>2.2000000000000002</v>
      </c>
      <c r="H2697" s="193">
        <v>15.3</v>
      </c>
    </row>
    <row r="2698" spans="2:8" x14ac:dyDescent="0.25">
      <c r="B2698" s="271">
        <v>43942.708333333336</v>
      </c>
      <c r="C2698" s="244">
        <v>490.5</v>
      </c>
      <c r="D2698" s="244">
        <v>0</v>
      </c>
      <c r="E2698" s="244">
        <v>12.7</v>
      </c>
      <c r="F2698" s="244">
        <v>36.4</v>
      </c>
      <c r="G2698" s="193">
        <v>2.2000000000000002</v>
      </c>
      <c r="H2698" s="193">
        <v>16.8</v>
      </c>
    </row>
    <row r="2699" spans="2:8" x14ac:dyDescent="0.25">
      <c r="B2699" s="271">
        <v>43942.75</v>
      </c>
      <c r="C2699" s="244">
        <v>491</v>
      </c>
      <c r="D2699" s="244">
        <v>0</v>
      </c>
      <c r="E2699" s="244">
        <v>11</v>
      </c>
      <c r="F2699" s="244">
        <v>47.3</v>
      </c>
      <c r="G2699" s="193">
        <v>1.4</v>
      </c>
      <c r="H2699" s="193">
        <v>59.7</v>
      </c>
    </row>
    <row r="2700" spans="2:8" x14ac:dyDescent="0.25">
      <c r="B2700" s="271">
        <v>43942.791666666664</v>
      </c>
      <c r="C2700" s="244">
        <v>491.6</v>
      </c>
      <c r="D2700" s="244">
        <v>0</v>
      </c>
      <c r="E2700" s="244">
        <v>9.8000000000000007</v>
      </c>
      <c r="F2700" s="244">
        <v>51.8</v>
      </c>
      <c r="G2700" s="193">
        <v>1.8</v>
      </c>
      <c r="H2700" s="193">
        <v>49.1</v>
      </c>
    </row>
    <row r="2701" spans="2:8" x14ac:dyDescent="0.25">
      <c r="B2701" s="271">
        <v>43942.833333333336</v>
      </c>
      <c r="C2701" s="244">
        <v>492</v>
      </c>
      <c r="D2701" s="244">
        <v>0</v>
      </c>
      <c r="E2701" s="244">
        <v>9.1</v>
      </c>
      <c r="F2701" s="244">
        <v>53.8</v>
      </c>
      <c r="G2701" s="193">
        <v>1.4</v>
      </c>
      <c r="H2701" s="193">
        <v>11.4</v>
      </c>
    </row>
    <row r="2702" spans="2:8" x14ac:dyDescent="0.25">
      <c r="B2702" s="271">
        <v>43942.875</v>
      </c>
      <c r="C2702" s="244">
        <v>492.3</v>
      </c>
      <c r="D2702" s="244">
        <v>0</v>
      </c>
      <c r="E2702" s="244">
        <v>7.6</v>
      </c>
      <c r="F2702" s="244">
        <v>58.8</v>
      </c>
      <c r="G2702" s="193">
        <v>1.3</v>
      </c>
      <c r="H2702" s="193">
        <v>319.3</v>
      </c>
    </row>
    <row r="2703" spans="2:8" x14ac:dyDescent="0.25">
      <c r="B2703" s="271">
        <v>43942.916666666664</v>
      </c>
      <c r="C2703" s="244">
        <v>492.4</v>
      </c>
      <c r="D2703" s="244">
        <v>0</v>
      </c>
      <c r="E2703" s="244">
        <v>6.6</v>
      </c>
      <c r="F2703" s="244">
        <v>58.6</v>
      </c>
      <c r="G2703" s="193">
        <v>1.6</v>
      </c>
      <c r="H2703" s="193">
        <v>343.7</v>
      </c>
    </row>
    <row r="2704" spans="2:8" x14ac:dyDescent="0.25">
      <c r="B2704" s="271">
        <v>43942.958333333336</v>
      </c>
      <c r="C2704" s="244">
        <v>492.4</v>
      </c>
      <c r="D2704" s="244">
        <v>0</v>
      </c>
      <c r="E2704" s="244">
        <v>5.8</v>
      </c>
      <c r="F2704" s="244">
        <v>62.8</v>
      </c>
      <c r="G2704" s="193">
        <v>0.9</v>
      </c>
      <c r="H2704" s="193">
        <v>316.5</v>
      </c>
    </row>
    <row r="2705" spans="2:8" x14ac:dyDescent="0.25">
      <c r="B2705" s="271">
        <v>43943</v>
      </c>
      <c r="C2705" s="244">
        <v>492.2</v>
      </c>
      <c r="D2705" s="244">
        <v>0</v>
      </c>
      <c r="E2705" s="244">
        <v>4.5</v>
      </c>
      <c r="F2705" s="244">
        <v>74.5</v>
      </c>
      <c r="G2705" s="193">
        <v>1.4</v>
      </c>
      <c r="H2705" s="193">
        <v>273.5</v>
      </c>
    </row>
    <row r="2706" spans="2:8" x14ac:dyDescent="0.25">
      <c r="B2706" s="271">
        <v>43943.041666666664</v>
      </c>
      <c r="C2706" s="244">
        <v>492.1</v>
      </c>
      <c r="D2706" s="244">
        <v>0</v>
      </c>
      <c r="E2706" s="244">
        <v>3.8</v>
      </c>
      <c r="F2706" s="244">
        <v>77.5</v>
      </c>
      <c r="G2706" s="193">
        <v>0.9</v>
      </c>
      <c r="H2706" s="193">
        <v>271.39999999999998</v>
      </c>
    </row>
    <row r="2707" spans="2:8" x14ac:dyDescent="0.25">
      <c r="B2707" s="271">
        <v>43943.083333333336</v>
      </c>
      <c r="C2707" s="244">
        <v>491.9</v>
      </c>
      <c r="D2707" s="244">
        <v>0</v>
      </c>
      <c r="E2707" s="244">
        <v>3.1</v>
      </c>
      <c r="F2707" s="244">
        <v>79.3</v>
      </c>
      <c r="G2707" s="193">
        <v>1</v>
      </c>
      <c r="H2707" s="193">
        <v>267.2</v>
      </c>
    </row>
    <row r="2708" spans="2:8" x14ac:dyDescent="0.25">
      <c r="B2708" s="271">
        <v>43943.125</v>
      </c>
      <c r="C2708" s="244">
        <v>491.9</v>
      </c>
      <c r="D2708" s="244">
        <v>0</v>
      </c>
      <c r="E2708" s="244">
        <v>2.5</v>
      </c>
      <c r="F2708" s="244">
        <v>81.7</v>
      </c>
      <c r="G2708" s="193">
        <v>1.1000000000000001</v>
      </c>
      <c r="H2708" s="193">
        <v>271</v>
      </c>
    </row>
    <row r="2709" spans="2:8" x14ac:dyDescent="0.25">
      <c r="B2709" s="271">
        <v>43943.166666666664</v>
      </c>
      <c r="C2709" s="244">
        <v>491.8</v>
      </c>
      <c r="D2709" s="244">
        <v>0</v>
      </c>
      <c r="E2709" s="244">
        <v>1.9</v>
      </c>
      <c r="F2709" s="244">
        <v>83.2</v>
      </c>
      <c r="G2709" s="193">
        <v>1.3</v>
      </c>
      <c r="H2709" s="193">
        <v>267.39999999999998</v>
      </c>
    </row>
    <row r="2710" spans="2:8" x14ac:dyDescent="0.25">
      <c r="B2710" s="271">
        <v>43943.208333333336</v>
      </c>
      <c r="C2710" s="244">
        <v>492</v>
      </c>
      <c r="D2710" s="244">
        <v>0</v>
      </c>
      <c r="E2710" s="244">
        <v>1.4</v>
      </c>
      <c r="F2710" s="244">
        <v>83.2</v>
      </c>
      <c r="G2710" s="193">
        <v>1.2</v>
      </c>
      <c r="H2710" s="193">
        <v>271.60000000000002</v>
      </c>
    </row>
    <row r="2711" spans="2:8" x14ac:dyDescent="0.25">
      <c r="B2711" s="271">
        <v>43943.25</v>
      </c>
      <c r="C2711" s="244">
        <v>492.5</v>
      </c>
      <c r="D2711" s="244">
        <v>0</v>
      </c>
      <c r="E2711" s="244">
        <v>1.3</v>
      </c>
      <c r="F2711" s="244">
        <v>82.6</v>
      </c>
      <c r="G2711" s="193">
        <v>1.1000000000000001</v>
      </c>
      <c r="H2711" s="193">
        <v>269.2</v>
      </c>
    </row>
    <row r="2712" spans="2:8" x14ac:dyDescent="0.25">
      <c r="B2712" s="271">
        <v>43943.291666666664</v>
      </c>
      <c r="C2712" s="244">
        <v>492.9</v>
      </c>
      <c r="D2712" s="244">
        <v>0</v>
      </c>
      <c r="E2712" s="244">
        <v>2.2000000000000002</v>
      </c>
      <c r="F2712" s="244">
        <v>77.5</v>
      </c>
      <c r="G2712" s="193">
        <v>0.7</v>
      </c>
      <c r="H2712" s="193">
        <v>271.8</v>
      </c>
    </row>
    <row r="2713" spans="2:8" x14ac:dyDescent="0.25">
      <c r="B2713" s="271">
        <v>43943.333333333336</v>
      </c>
      <c r="C2713" s="244">
        <v>492.9</v>
      </c>
      <c r="D2713" s="244">
        <v>0</v>
      </c>
      <c r="E2713" s="244">
        <v>6</v>
      </c>
      <c r="F2713" s="244">
        <v>60.1</v>
      </c>
      <c r="G2713" s="193">
        <v>0.6</v>
      </c>
      <c r="H2713" s="193">
        <v>65.599999999999994</v>
      </c>
    </row>
    <row r="2714" spans="2:8" x14ac:dyDescent="0.25">
      <c r="B2714" s="271">
        <v>43943.375</v>
      </c>
      <c r="C2714" s="244">
        <v>492.7</v>
      </c>
      <c r="D2714" s="244">
        <v>0</v>
      </c>
      <c r="E2714" s="244">
        <v>9.5</v>
      </c>
      <c r="F2714" s="244">
        <v>50.8</v>
      </c>
      <c r="G2714" s="193">
        <v>0.9</v>
      </c>
      <c r="H2714" s="193">
        <v>122.4</v>
      </c>
    </row>
    <row r="2715" spans="2:8" x14ac:dyDescent="0.25">
      <c r="B2715" s="271">
        <v>43943.416666666664</v>
      </c>
      <c r="C2715" s="244">
        <v>492.2</v>
      </c>
      <c r="D2715" s="244">
        <v>0</v>
      </c>
      <c r="E2715" s="244">
        <v>13.6</v>
      </c>
      <c r="F2715" s="244">
        <v>39.1</v>
      </c>
      <c r="G2715" s="193">
        <v>0.8</v>
      </c>
      <c r="H2715" s="193">
        <v>214.5</v>
      </c>
    </row>
    <row r="2716" spans="2:8" x14ac:dyDescent="0.25">
      <c r="B2716" s="271">
        <v>43943.458333333336</v>
      </c>
      <c r="C2716" s="244">
        <v>491.6</v>
      </c>
      <c r="D2716" s="244">
        <v>0</v>
      </c>
      <c r="E2716" s="244">
        <v>15.8</v>
      </c>
      <c r="F2716" s="244">
        <v>24.2</v>
      </c>
      <c r="G2716" s="193">
        <v>1.8</v>
      </c>
      <c r="H2716" s="193">
        <v>107.6</v>
      </c>
    </row>
    <row r="2717" spans="2:8" x14ac:dyDescent="0.25">
      <c r="B2717" s="271">
        <v>43943.5</v>
      </c>
      <c r="C2717" s="244">
        <v>491.1</v>
      </c>
      <c r="D2717" s="244">
        <v>0</v>
      </c>
      <c r="E2717" s="244">
        <v>16.3</v>
      </c>
      <c r="F2717" s="244">
        <v>21</v>
      </c>
      <c r="G2717" s="193">
        <v>2.4</v>
      </c>
      <c r="H2717" s="193">
        <v>98.7</v>
      </c>
    </row>
    <row r="2718" spans="2:8" x14ac:dyDescent="0.25">
      <c r="B2718" s="271">
        <v>43943.541666666664</v>
      </c>
      <c r="C2718" s="244">
        <v>490.5</v>
      </c>
      <c r="D2718" s="244">
        <v>0</v>
      </c>
      <c r="E2718" s="244">
        <v>16.899999999999999</v>
      </c>
      <c r="F2718" s="244">
        <v>20</v>
      </c>
      <c r="G2718" s="193">
        <v>2.2000000000000002</v>
      </c>
      <c r="H2718" s="193">
        <v>92.4</v>
      </c>
    </row>
    <row r="2719" spans="2:8" x14ac:dyDescent="0.25">
      <c r="B2719" s="271">
        <v>43943.583333333336</v>
      </c>
      <c r="C2719" s="244">
        <v>489.9</v>
      </c>
      <c r="D2719" s="244">
        <v>0</v>
      </c>
      <c r="E2719" s="244">
        <v>16.899999999999999</v>
      </c>
      <c r="F2719" s="244">
        <v>20.5</v>
      </c>
      <c r="G2719" s="193">
        <v>2.6</v>
      </c>
      <c r="H2719" s="193">
        <v>73.2</v>
      </c>
    </row>
    <row r="2720" spans="2:8" x14ac:dyDescent="0.25">
      <c r="B2720" s="271">
        <v>43943.625</v>
      </c>
      <c r="C2720" s="244">
        <v>489.4</v>
      </c>
      <c r="D2720" s="244">
        <v>0</v>
      </c>
      <c r="E2720" s="244">
        <v>16.399999999999999</v>
      </c>
      <c r="F2720" s="244">
        <v>25.9</v>
      </c>
      <c r="G2720" s="193">
        <v>2.2999999999999998</v>
      </c>
      <c r="H2720" s="193">
        <v>79.400000000000006</v>
      </c>
    </row>
    <row r="2721" spans="2:8" x14ac:dyDescent="0.25">
      <c r="B2721" s="271">
        <v>43943.666666666664</v>
      </c>
      <c r="C2721" s="244">
        <v>489.3</v>
      </c>
      <c r="D2721" s="244">
        <v>0</v>
      </c>
      <c r="E2721" s="244">
        <v>15.2</v>
      </c>
      <c r="F2721" s="244">
        <v>28.2</v>
      </c>
      <c r="G2721" s="193">
        <v>1.6</v>
      </c>
      <c r="H2721" s="193">
        <v>73.3</v>
      </c>
    </row>
    <row r="2722" spans="2:8" x14ac:dyDescent="0.25">
      <c r="B2722" s="271">
        <v>43943.708333333336</v>
      </c>
      <c r="C2722" s="244">
        <v>489.7</v>
      </c>
      <c r="D2722" s="244">
        <v>0</v>
      </c>
      <c r="E2722" s="244">
        <v>13.1</v>
      </c>
      <c r="F2722" s="244">
        <v>37.6</v>
      </c>
      <c r="G2722" s="193">
        <v>1.7</v>
      </c>
      <c r="H2722" s="193">
        <v>52.9</v>
      </c>
    </row>
    <row r="2723" spans="2:8" x14ac:dyDescent="0.25">
      <c r="B2723" s="271">
        <v>43943.75</v>
      </c>
      <c r="C2723" s="244">
        <v>490.3</v>
      </c>
      <c r="D2723" s="244">
        <v>0</v>
      </c>
      <c r="E2723" s="244">
        <v>10.8</v>
      </c>
      <c r="F2723" s="244">
        <v>51.3</v>
      </c>
      <c r="G2723" s="193">
        <v>2.4</v>
      </c>
      <c r="H2723" s="193">
        <v>49.2</v>
      </c>
    </row>
    <row r="2724" spans="2:8" x14ac:dyDescent="0.25">
      <c r="B2724" s="271">
        <v>43943.791666666664</v>
      </c>
      <c r="C2724" s="244">
        <v>491</v>
      </c>
      <c r="D2724" s="244">
        <v>0</v>
      </c>
      <c r="E2724" s="244">
        <v>9.9</v>
      </c>
      <c r="F2724" s="244">
        <v>53.4</v>
      </c>
      <c r="G2724" s="193">
        <v>1.9</v>
      </c>
      <c r="H2724" s="193">
        <v>85</v>
      </c>
    </row>
    <row r="2725" spans="2:8" x14ac:dyDescent="0.25">
      <c r="B2725" s="271">
        <v>43943.833333333336</v>
      </c>
      <c r="C2725" s="244">
        <v>491.6</v>
      </c>
      <c r="D2725" s="244">
        <v>0</v>
      </c>
      <c r="E2725" s="244">
        <v>9.3000000000000007</v>
      </c>
      <c r="F2725" s="244">
        <v>61.2</v>
      </c>
      <c r="G2725" s="193">
        <v>1</v>
      </c>
      <c r="H2725" s="193">
        <v>89.7</v>
      </c>
    </row>
    <row r="2726" spans="2:8" x14ac:dyDescent="0.25">
      <c r="B2726" s="271">
        <v>43943.875</v>
      </c>
      <c r="C2726" s="244">
        <v>491.8</v>
      </c>
      <c r="D2726" s="244">
        <v>0</v>
      </c>
      <c r="E2726" s="244">
        <v>8.6</v>
      </c>
      <c r="F2726" s="244">
        <v>62.4</v>
      </c>
      <c r="G2726" s="193">
        <v>1.2</v>
      </c>
      <c r="H2726" s="193">
        <v>350.4</v>
      </c>
    </row>
    <row r="2727" spans="2:8" x14ac:dyDescent="0.25">
      <c r="B2727" s="271">
        <v>43943.916666666664</v>
      </c>
      <c r="C2727" s="244">
        <v>491.8</v>
      </c>
      <c r="D2727" s="244">
        <v>0</v>
      </c>
      <c r="E2727" s="244">
        <v>7.7</v>
      </c>
      <c r="F2727" s="244">
        <v>64</v>
      </c>
      <c r="G2727" s="193">
        <v>1</v>
      </c>
      <c r="H2727" s="193">
        <v>337.6</v>
      </c>
    </row>
    <row r="2728" spans="2:8" x14ac:dyDescent="0.25">
      <c r="B2728" s="271">
        <v>43943.958333333336</v>
      </c>
      <c r="C2728" s="244">
        <v>491.7</v>
      </c>
      <c r="D2728" s="244">
        <v>0</v>
      </c>
      <c r="E2728" s="244">
        <v>6.9</v>
      </c>
      <c r="F2728" s="244">
        <v>64.5</v>
      </c>
      <c r="G2728" s="193">
        <v>1.6</v>
      </c>
      <c r="H2728" s="193">
        <v>339.7</v>
      </c>
    </row>
    <row r="2729" spans="2:8" x14ac:dyDescent="0.25">
      <c r="B2729" s="271">
        <v>43944</v>
      </c>
      <c r="C2729" s="244">
        <v>491.4</v>
      </c>
      <c r="D2729" s="244">
        <v>0</v>
      </c>
      <c r="E2729" s="244">
        <v>6</v>
      </c>
      <c r="F2729" s="244">
        <v>68.3</v>
      </c>
      <c r="G2729" s="193">
        <v>1</v>
      </c>
      <c r="H2729" s="193">
        <v>310.8</v>
      </c>
    </row>
    <row r="2730" spans="2:8" x14ac:dyDescent="0.25">
      <c r="B2730" s="271">
        <v>43944.041666666664</v>
      </c>
      <c r="C2730" s="244">
        <v>491.2</v>
      </c>
      <c r="D2730" s="244">
        <v>0</v>
      </c>
      <c r="E2730" s="244">
        <v>4.9000000000000004</v>
      </c>
      <c r="F2730" s="244">
        <v>79.099999999999994</v>
      </c>
      <c r="G2730" s="193">
        <v>1</v>
      </c>
      <c r="H2730" s="193">
        <v>269.89999999999998</v>
      </c>
    </row>
    <row r="2731" spans="2:8" x14ac:dyDescent="0.25">
      <c r="B2731" s="271">
        <v>43944.083333333336</v>
      </c>
      <c r="C2731" s="244">
        <v>491.2</v>
      </c>
      <c r="D2731" s="244">
        <v>0</v>
      </c>
      <c r="E2731" s="244">
        <v>4.0999999999999996</v>
      </c>
      <c r="F2731" s="244">
        <v>81.2</v>
      </c>
      <c r="G2731" s="193">
        <v>0.9</v>
      </c>
      <c r="H2731" s="193">
        <v>272.5</v>
      </c>
    </row>
    <row r="2732" spans="2:8" x14ac:dyDescent="0.25">
      <c r="B2732" s="271">
        <v>43944.125</v>
      </c>
      <c r="C2732" s="244">
        <v>491.2</v>
      </c>
      <c r="D2732" s="244">
        <v>0</v>
      </c>
      <c r="E2732" s="244">
        <v>3.5</v>
      </c>
      <c r="F2732" s="244">
        <v>81.5</v>
      </c>
      <c r="G2732" s="193">
        <v>1.8</v>
      </c>
      <c r="H2732" s="193">
        <v>269.5</v>
      </c>
    </row>
    <row r="2733" spans="2:8" x14ac:dyDescent="0.25">
      <c r="B2733" s="271">
        <v>43944.166666666664</v>
      </c>
      <c r="C2733" s="244">
        <v>491.2</v>
      </c>
      <c r="D2733" s="244">
        <v>0</v>
      </c>
      <c r="E2733" s="244">
        <v>3.4</v>
      </c>
      <c r="F2733" s="244">
        <v>77.400000000000006</v>
      </c>
      <c r="G2733" s="193">
        <v>1</v>
      </c>
      <c r="H2733" s="193">
        <v>267</v>
      </c>
    </row>
    <row r="2734" spans="2:8" x14ac:dyDescent="0.25">
      <c r="B2734" s="271">
        <v>43944.208333333336</v>
      </c>
      <c r="C2734" s="244">
        <v>491.4</v>
      </c>
      <c r="D2734" s="244">
        <v>0</v>
      </c>
      <c r="E2734" s="244">
        <v>3.7</v>
      </c>
      <c r="F2734" s="244">
        <v>76.5</v>
      </c>
      <c r="G2734" s="193">
        <v>0.5</v>
      </c>
      <c r="H2734" s="193">
        <v>275.2</v>
      </c>
    </row>
    <row r="2735" spans="2:8" x14ac:dyDescent="0.25">
      <c r="B2735" s="271">
        <v>43944.25</v>
      </c>
      <c r="C2735" s="244">
        <v>491.8</v>
      </c>
      <c r="D2735" s="244">
        <v>0</v>
      </c>
      <c r="E2735" s="244">
        <v>3.8</v>
      </c>
      <c r="F2735" s="244">
        <v>79.3</v>
      </c>
      <c r="G2735" s="193">
        <v>0.8</v>
      </c>
      <c r="H2735" s="193">
        <v>268.3</v>
      </c>
    </row>
    <row r="2736" spans="2:8" x14ac:dyDescent="0.25">
      <c r="B2736" s="271">
        <v>43944.291666666664</v>
      </c>
      <c r="C2736" s="244">
        <v>492.1</v>
      </c>
      <c r="D2736" s="244">
        <v>0</v>
      </c>
      <c r="E2736" s="244">
        <v>5.3</v>
      </c>
      <c r="F2736" s="244">
        <v>71.3</v>
      </c>
      <c r="G2736" s="193">
        <v>0.9</v>
      </c>
      <c r="H2736" s="193">
        <v>265.89999999999998</v>
      </c>
    </row>
    <row r="2737" spans="2:8" x14ac:dyDescent="0.25">
      <c r="B2737" s="271">
        <v>43944.333333333336</v>
      </c>
      <c r="C2737" s="244">
        <v>492.3</v>
      </c>
      <c r="D2737" s="244">
        <v>0</v>
      </c>
      <c r="E2737" s="244">
        <v>8</v>
      </c>
      <c r="F2737" s="244">
        <v>60.1</v>
      </c>
      <c r="G2737" s="193">
        <v>0.5</v>
      </c>
      <c r="H2737" s="193">
        <v>239.7</v>
      </c>
    </row>
    <row r="2738" spans="2:8" x14ac:dyDescent="0.25">
      <c r="B2738" s="271">
        <v>43944.375</v>
      </c>
      <c r="C2738" s="244">
        <v>492.4</v>
      </c>
      <c r="D2738" s="244">
        <v>0</v>
      </c>
      <c r="E2738" s="244">
        <v>9.5</v>
      </c>
      <c r="F2738" s="244">
        <v>53.4</v>
      </c>
      <c r="G2738" s="193">
        <v>0.6</v>
      </c>
      <c r="H2738" s="193">
        <v>165.3</v>
      </c>
    </row>
    <row r="2739" spans="2:8" x14ac:dyDescent="0.25">
      <c r="B2739" s="271">
        <v>43944.416666666664</v>
      </c>
      <c r="C2739" s="244">
        <v>492.2</v>
      </c>
      <c r="D2739" s="244">
        <v>0</v>
      </c>
      <c r="E2739" s="244">
        <v>11.4</v>
      </c>
      <c r="F2739" s="244">
        <v>44.3</v>
      </c>
      <c r="G2739" s="193">
        <v>0.6</v>
      </c>
      <c r="H2739" s="193">
        <v>243.1</v>
      </c>
    </row>
    <row r="2740" spans="2:8" x14ac:dyDescent="0.25">
      <c r="B2740" s="271">
        <v>43944.458333333336</v>
      </c>
      <c r="C2740" s="244">
        <v>491.6</v>
      </c>
      <c r="D2740" s="244">
        <v>0</v>
      </c>
      <c r="E2740" s="244">
        <v>13.9</v>
      </c>
      <c r="F2740" s="244">
        <v>37.700000000000003</v>
      </c>
      <c r="G2740" s="193">
        <v>1</v>
      </c>
      <c r="H2740" s="193">
        <v>203.1</v>
      </c>
    </row>
    <row r="2741" spans="2:8" x14ac:dyDescent="0.25">
      <c r="B2741" s="271">
        <v>43944.5</v>
      </c>
      <c r="C2741" s="244">
        <v>490.9</v>
      </c>
      <c r="D2741" s="244">
        <v>0</v>
      </c>
      <c r="E2741" s="244">
        <v>14.3</v>
      </c>
      <c r="F2741" s="244">
        <v>34.4</v>
      </c>
      <c r="G2741" s="193">
        <v>1.3</v>
      </c>
      <c r="H2741" s="193">
        <v>245.1</v>
      </c>
    </row>
    <row r="2742" spans="2:8" x14ac:dyDescent="0.25">
      <c r="B2742" s="271">
        <v>43944.541666666664</v>
      </c>
      <c r="C2742" s="244">
        <v>490.3</v>
      </c>
      <c r="D2742" s="244">
        <v>0</v>
      </c>
      <c r="E2742" s="244">
        <v>14.7</v>
      </c>
      <c r="F2742" s="244">
        <v>34.799999999999997</v>
      </c>
      <c r="G2742" s="193">
        <v>1.4</v>
      </c>
      <c r="H2742" s="193">
        <v>278</v>
      </c>
    </row>
    <row r="2743" spans="2:8" x14ac:dyDescent="0.25">
      <c r="B2743" s="271">
        <v>43944.583333333336</v>
      </c>
      <c r="C2743" s="244">
        <v>489.7</v>
      </c>
      <c r="D2743" s="244">
        <v>0</v>
      </c>
      <c r="E2743" s="244">
        <v>14.9</v>
      </c>
      <c r="F2743" s="244">
        <v>35.5</v>
      </c>
      <c r="G2743" s="193">
        <v>0.9</v>
      </c>
      <c r="H2743" s="193">
        <v>269.5</v>
      </c>
    </row>
    <row r="2744" spans="2:8" x14ac:dyDescent="0.25">
      <c r="B2744" s="271">
        <v>43944.625</v>
      </c>
      <c r="C2744" s="244">
        <v>489.3</v>
      </c>
      <c r="D2744" s="244">
        <v>0</v>
      </c>
      <c r="E2744" s="244">
        <v>15.1</v>
      </c>
      <c r="F2744" s="244">
        <v>36.200000000000003</v>
      </c>
      <c r="G2744" s="193">
        <v>1</v>
      </c>
      <c r="H2744" s="193">
        <v>6.8</v>
      </c>
    </row>
    <row r="2745" spans="2:8" x14ac:dyDescent="0.25">
      <c r="B2745" s="271">
        <v>43944.666666666664</v>
      </c>
      <c r="C2745" s="244">
        <v>489.2</v>
      </c>
      <c r="D2745" s="244">
        <v>0</v>
      </c>
      <c r="E2745" s="244">
        <v>14.5</v>
      </c>
      <c r="F2745" s="244">
        <v>39</v>
      </c>
      <c r="G2745" s="193">
        <v>1.3</v>
      </c>
      <c r="H2745" s="193">
        <v>30.4</v>
      </c>
    </row>
    <row r="2746" spans="2:8" x14ac:dyDescent="0.25">
      <c r="B2746" s="271">
        <v>43944.708333333336</v>
      </c>
      <c r="C2746" s="244">
        <v>489.5</v>
      </c>
      <c r="D2746" s="244">
        <v>0</v>
      </c>
      <c r="E2746" s="244">
        <v>13</v>
      </c>
      <c r="F2746" s="244">
        <v>46.6</v>
      </c>
      <c r="G2746" s="193">
        <v>1.9</v>
      </c>
      <c r="H2746" s="193">
        <v>58.1</v>
      </c>
    </row>
    <row r="2747" spans="2:8" x14ac:dyDescent="0.25">
      <c r="B2747" s="271">
        <v>43944.75</v>
      </c>
      <c r="C2747" s="244">
        <v>489.8</v>
      </c>
      <c r="D2747" s="244">
        <v>0</v>
      </c>
      <c r="E2747" s="244">
        <v>11</v>
      </c>
      <c r="F2747" s="244">
        <v>59.3</v>
      </c>
      <c r="G2747" s="193">
        <v>1.9</v>
      </c>
      <c r="H2747" s="193">
        <v>52.7</v>
      </c>
    </row>
    <row r="2748" spans="2:8" x14ac:dyDescent="0.25">
      <c r="B2748" s="271">
        <v>43944.791666666664</v>
      </c>
      <c r="C2748" s="244">
        <v>490.4</v>
      </c>
      <c r="D2748" s="244">
        <v>0</v>
      </c>
      <c r="E2748" s="244">
        <v>9.9</v>
      </c>
      <c r="F2748" s="244">
        <v>66.7</v>
      </c>
      <c r="G2748" s="193">
        <v>1.8</v>
      </c>
      <c r="H2748" s="193">
        <v>70.3</v>
      </c>
    </row>
    <row r="2749" spans="2:8" x14ac:dyDescent="0.25">
      <c r="B2749" s="271">
        <v>43944.833333333336</v>
      </c>
      <c r="C2749" s="244">
        <v>490.8</v>
      </c>
      <c r="D2749" s="244">
        <v>0</v>
      </c>
      <c r="E2749" s="244">
        <v>9.3000000000000007</v>
      </c>
      <c r="F2749" s="244">
        <v>69.099999999999994</v>
      </c>
      <c r="G2749" s="193">
        <v>1</v>
      </c>
      <c r="H2749" s="193">
        <v>52.4</v>
      </c>
    </row>
    <row r="2750" spans="2:8" x14ac:dyDescent="0.25">
      <c r="B2750" s="271">
        <v>43944.875</v>
      </c>
      <c r="C2750" s="244">
        <v>491</v>
      </c>
      <c r="D2750" s="244">
        <v>0</v>
      </c>
      <c r="E2750" s="244">
        <v>9</v>
      </c>
      <c r="F2750" s="244">
        <v>70.3</v>
      </c>
      <c r="G2750" s="193">
        <v>1.2</v>
      </c>
      <c r="H2750" s="193">
        <v>48.8</v>
      </c>
    </row>
    <row r="2751" spans="2:8" x14ac:dyDescent="0.25">
      <c r="B2751" s="271">
        <v>43944.916666666664</v>
      </c>
      <c r="C2751" s="244">
        <v>491.2</v>
      </c>
      <c r="D2751" s="244">
        <v>0</v>
      </c>
      <c r="E2751" s="244">
        <v>8.9</v>
      </c>
      <c r="F2751" s="244">
        <v>69.400000000000006</v>
      </c>
      <c r="G2751" s="193">
        <v>1.1000000000000001</v>
      </c>
      <c r="H2751" s="193">
        <v>109.3</v>
      </c>
    </row>
    <row r="2752" spans="2:8" x14ac:dyDescent="0.25">
      <c r="B2752" s="271">
        <v>43944.958333333336</v>
      </c>
      <c r="C2752" s="244">
        <v>491.2</v>
      </c>
      <c r="D2752" s="244">
        <v>0</v>
      </c>
      <c r="E2752" s="244">
        <v>9</v>
      </c>
      <c r="F2752" s="244">
        <v>68.8</v>
      </c>
      <c r="G2752" s="193">
        <v>0.1</v>
      </c>
      <c r="H2752" s="193">
        <v>15.4</v>
      </c>
    </row>
    <row r="2753" spans="2:8" x14ac:dyDescent="0.25">
      <c r="B2753" s="271">
        <v>43945</v>
      </c>
      <c r="C2753" s="244">
        <v>490.9</v>
      </c>
      <c r="D2753" s="244">
        <v>0</v>
      </c>
      <c r="E2753" s="244">
        <v>9.1999999999999993</v>
      </c>
      <c r="F2753" s="244">
        <v>68.7</v>
      </c>
      <c r="G2753" s="193">
        <v>0.2</v>
      </c>
      <c r="H2753" s="193">
        <v>59.2</v>
      </c>
    </row>
    <row r="2754" spans="2:8" x14ac:dyDescent="0.25">
      <c r="B2754" s="271">
        <v>43945.041666666664</v>
      </c>
      <c r="C2754" s="244">
        <v>490.6</v>
      </c>
      <c r="D2754" s="244">
        <v>0</v>
      </c>
      <c r="E2754" s="244">
        <v>9.3000000000000007</v>
      </c>
      <c r="F2754" s="244">
        <v>67.8</v>
      </c>
      <c r="G2754" s="193">
        <v>0.3</v>
      </c>
      <c r="H2754" s="193">
        <v>177.7</v>
      </c>
    </row>
    <row r="2755" spans="2:8" x14ac:dyDescent="0.25">
      <c r="B2755" s="271">
        <v>43945.083333333336</v>
      </c>
      <c r="C2755" s="244">
        <v>490.2</v>
      </c>
      <c r="D2755" s="244">
        <v>0</v>
      </c>
      <c r="E2755" s="244">
        <v>9.1</v>
      </c>
      <c r="F2755" s="244">
        <v>68</v>
      </c>
      <c r="G2755" s="193">
        <v>0.3</v>
      </c>
      <c r="H2755" s="193">
        <v>196.3</v>
      </c>
    </row>
    <row r="2756" spans="2:8" x14ac:dyDescent="0.25">
      <c r="B2756" s="271">
        <v>43945.125</v>
      </c>
      <c r="C2756" s="244">
        <v>490.1</v>
      </c>
      <c r="D2756" s="244">
        <v>0</v>
      </c>
      <c r="E2756" s="244">
        <v>8.6</v>
      </c>
      <c r="F2756" s="244">
        <v>70.3</v>
      </c>
      <c r="G2756" s="193">
        <v>0.7</v>
      </c>
      <c r="H2756" s="193">
        <v>120.6</v>
      </c>
    </row>
    <row r="2757" spans="2:8" x14ac:dyDescent="0.25">
      <c r="B2757" s="271">
        <v>43945.166666666664</v>
      </c>
      <c r="C2757" s="244">
        <v>490.1</v>
      </c>
      <c r="D2757" s="244">
        <v>0</v>
      </c>
      <c r="E2757" s="244">
        <v>8.1999999999999993</v>
      </c>
      <c r="F2757" s="244">
        <v>71.8</v>
      </c>
      <c r="G2757" s="193">
        <v>0.3</v>
      </c>
      <c r="H2757" s="193">
        <v>196.5</v>
      </c>
    </row>
    <row r="2758" spans="2:8" x14ac:dyDescent="0.25">
      <c r="B2758" s="271">
        <v>43945.208333333336</v>
      </c>
      <c r="C2758" s="244">
        <v>490.2</v>
      </c>
      <c r="D2758" s="244">
        <v>0</v>
      </c>
      <c r="E2758" s="244">
        <v>7.8</v>
      </c>
      <c r="F2758" s="244">
        <v>72.3</v>
      </c>
      <c r="G2758" s="193">
        <v>0.6</v>
      </c>
      <c r="H2758" s="193">
        <v>117.8</v>
      </c>
    </row>
    <row r="2759" spans="2:8" x14ac:dyDescent="0.25">
      <c r="B2759" s="271">
        <v>43945.25</v>
      </c>
      <c r="C2759" s="244">
        <v>490.5</v>
      </c>
      <c r="D2759" s="244">
        <v>0</v>
      </c>
      <c r="E2759" s="244">
        <v>7.7</v>
      </c>
      <c r="F2759" s="244">
        <v>72.2</v>
      </c>
      <c r="G2759" s="193">
        <v>0.5</v>
      </c>
      <c r="H2759" s="193">
        <v>142.69999999999999</v>
      </c>
    </row>
    <row r="2760" spans="2:8" x14ac:dyDescent="0.25">
      <c r="B2760" s="271">
        <v>43945.291666666664</v>
      </c>
      <c r="C2760" s="244">
        <v>490.9</v>
      </c>
      <c r="D2760" s="244">
        <v>0</v>
      </c>
      <c r="E2760" s="244">
        <v>8.4</v>
      </c>
      <c r="F2760" s="244">
        <v>68.3</v>
      </c>
      <c r="G2760" s="193">
        <v>0.7</v>
      </c>
      <c r="H2760" s="193">
        <v>167.9</v>
      </c>
    </row>
    <row r="2761" spans="2:8" x14ac:dyDescent="0.25">
      <c r="B2761" s="271">
        <v>43945.333333333336</v>
      </c>
      <c r="C2761" s="244">
        <v>491.2</v>
      </c>
      <c r="D2761" s="244">
        <v>0</v>
      </c>
      <c r="E2761" s="244">
        <v>9.4</v>
      </c>
      <c r="F2761" s="244">
        <v>62.6</v>
      </c>
      <c r="G2761" s="193">
        <v>0.8</v>
      </c>
      <c r="H2761" s="193">
        <v>180</v>
      </c>
    </row>
    <row r="2762" spans="2:8" x14ac:dyDescent="0.25">
      <c r="B2762" s="271">
        <v>43945.375</v>
      </c>
      <c r="C2762" s="244">
        <v>491.4</v>
      </c>
      <c r="D2762" s="244">
        <v>0</v>
      </c>
      <c r="E2762" s="244">
        <v>9.5</v>
      </c>
      <c r="F2762" s="244">
        <v>64</v>
      </c>
      <c r="G2762" s="193">
        <v>0.4</v>
      </c>
      <c r="H2762" s="193">
        <v>302.89999999999998</v>
      </c>
    </row>
    <row r="2763" spans="2:8" x14ac:dyDescent="0.25">
      <c r="B2763" s="271">
        <v>43945.416666666664</v>
      </c>
      <c r="C2763" s="244">
        <v>491.3</v>
      </c>
      <c r="D2763" s="244">
        <v>0</v>
      </c>
      <c r="E2763" s="244">
        <v>10.6</v>
      </c>
      <c r="F2763" s="244">
        <v>61</v>
      </c>
      <c r="G2763" s="193">
        <v>0.3</v>
      </c>
      <c r="H2763" s="193">
        <v>198.3</v>
      </c>
    </row>
    <row r="2764" spans="2:8" x14ac:dyDescent="0.25">
      <c r="B2764" s="271">
        <v>43945.458333333336</v>
      </c>
      <c r="C2764" s="244">
        <v>491</v>
      </c>
      <c r="D2764" s="244">
        <v>0</v>
      </c>
      <c r="E2764" s="244">
        <v>11.4</v>
      </c>
      <c r="F2764" s="244">
        <v>56</v>
      </c>
      <c r="G2764" s="193">
        <v>0.6</v>
      </c>
      <c r="H2764" s="193">
        <v>5.7</v>
      </c>
    </row>
    <row r="2765" spans="2:8" x14ac:dyDescent="0.25">
      <c r="B2765" s="271">
        <v>43945.5</v>
      </c>
      <c r="C2765" s="244">
        <v>490.5</v>
      </c>
      <c r="D2765" s="244">
        <v>0</v>
      </c>
      <c r="E2765" s="244">
        <v>13.7</v>
      </c>
      <c r="F2765" s="244">
        <v>46.1</v>
      </c>
      <c r="G2765" s="193">
        <v>0.6</v>
      </c>
      <c r="H2765" s="193">
        <v>246.8</v>
      </c>
    </row>
    <row r="2766" spans="2:8" x14ac:dyDescent="0.25">
      <c r="B2766" s="271">
        <v>43945.541666666664</v>
      </c>
      <c r="C2766" s="244">
        <v>489.8</v>
      </c>
      <c r="D2766" s="244">
        <v>0</v>
      </c>
      <c r="E2766" s="244">
        <v>14.9</v>
      </c>
      <c r="F2766" s="244">
        <v>41.9</v>
      </c>
      <c r="G2766" s="193">
        <v>1.6</v>
      </c>
      <c r="H2766" s="193">
        <v>274.5</v>
      </c>
    </row>
    <row r="2767" spans="2:8" x14ac:dyDescent="0.25">
      <c r="B2767" s="271">
        <v>43945.583333333336</v>
      </c>
      <c r="C2767" s="244">
        <v>489.1</v>
      </c>
      <c r="D2767" s="244">
        <v>0</v>
      </c>
      <c r="E2767" s="244">
        <v>15.7</v>
      </c>
      <c r="F2767" s="244">
        <v>40.4</v>
      </c>
      <c r="G2767" s="193">
        <v>0.7</v>
      </c>
      <c r="H2767" s="193">
        <v>295.60000000000002</v>
      </c>
    </row>
    <row r="2768" spans="2:8" x14ac:dyDescent="0.25">
      <c r="B2768" s="271">
        <v>43945.625</v>
      </c>
      <c r="C2768" s="244">
        <v>488.8</v>
      </c>
      <c r="D2768" s="244">
        <v>0</v>
      </c>
      <c r="E2768" s="244">
        <v>14.8</v>
      </c>
      <c r="F2768" s="244">
        <v>46.7</v>
      </c>
      <c r="G2768" s="193">
        <v>2</v>
      </c>
      <c r="H2768" s="193">
        <v>35.4</v>
      </c>
    </row>
    <row r="2769" spans="2:8" x14ac:dyDescent="0.25">
      <c r="B2769" s="271">
        <v>43945.666666666664</v>
      </c>
      <c r="C2769" s="244">
        <v>489</v>
      </c>
      <c r="D2769" s="244">
        <v>0</v>
      </c>
      <c r="E2769" s="244">
        <v>13.3</v>
      </c>
      <c r="F2769" s="244">
        <v>55.4</v>
      </c>
      <c r="G2769" s="193">
        <v>2</v>
      </c>
      <c r="H2769" s="193">
        <v>74.5</v>
      </c>
    </row>
    <row r="2770" spans="2:8" x14ac:dyDescent="0.25">
      <c r="B2770" s="271">
        <v>43945.708333333336</v>
      </c>
      <c r="C2770" s="244">
        <v>489.3</v>
      </c>
      <c r="D2770" s="244">
        <v>0</v>
      </c>
      <c r="E2770" s="244">
        <v>11.5</v>
      </c>
      <c r="F2770" s="244">
        <v>63.4</v>
      </c>
      <c r="G2770" s="193">
        <v>1.9</v>
      </c>
      <c r="H2770" s="193">
        <v>54.3</v>
      </c>
    </row>
    <row r="2771" spans="2:8" x14ac:dyDescent="0.25">
      <c r="B2771" s="271">
        <v>43945.75</v>
      </c>
      <c r="C2771" s="244">
        <v>489.6</v>
      </c>
      <c r="D2771" s="244">
        <v>0</v>
      </c>
      <c r="E2771" s="244">
        <v>10.6</v>
      </c>
      <c r="F2771" s="244">
        <v>66.3</v>
      </c>
      <c r="G2771" s="193">
        <v>1.2</v>
      </c>
      <c r="H2771" s="193">
        <v>66.8</v>
      </c>
    </row>
    <row r="2772" spans="2:8" x14ac:dyDescent="0.25">
      <c r="B2772" s="271">
        <v>43945.791666666664</v>
      </c>
      <c r="C2772" s="244">
        <v>490.1</v>
      </c>
      <c r="D2772" s="244">
        <v>0</v>
      </c>
      <c r="E2772" s="244">
        <v>10</v>
      </c>
      <c r="F2772" s="244">
        <v>67.5</v>
      </c>
      <c r="G2772" s="193">
        <v>1.1000000000000001</v>
      </c>
      <c r="H2772" s="193">
        <v>15.6</v>
      </c>
    </row>
    <row r="2773" spans="2:8" x14ac:dyDescent="0.25">
      <c r="B2773" s="271">
        <v>43945.833333333336</v>
      </c>
      <c r="C2773" s="244">
        <v>490.6</v>
      </c>
      <c r="D2773" s="244">
        <v>0</v>
      </c>
      <c r="E2773" s="244">
        <v>9.5</v>
      </c>
      <c r="F2773" s="244">
        <v>69.3</v>
      </c>
      <c r="G2773" s="193">
        <v>1</v>
      </c>
      <c r="H2773" s="193">
        <v>33</v>
      </c>
    </row>
    <row r="2774" spans="2:8" x14ac:dyDescent="0.25">
      <c r="B2774" s="271">
        <v>43945.875</v>
      </c>
      <c r="C2774" s="244">
        <v>491</v>
      </c>
      <c r="D2774" s="244">
        <v>0</v>
      </c>
      <c r="E2774" s="244">
        <v>9.1</v>
      </c>
      <c r="F2774" s="244">
        <v>73.3</v>
      </c>
      <c r="G2774" s="193">
        <v>1.3</v>
      </c>
      <c r="H2774" s="193">
        <v>274.8</v>
      </c>
    </row>
    <row r="2775" spans="2:8" x14ac:dyDescent="0.25">
      <c r="B2775" s="271">
        <v>43945.916666666664</v>
      </c>
      <c r="C2775" s="244">
        <v>491.1</v>
      </c>
      <c r="D2775" s="244">
        <v>0</v>
      </c>
      <c r="E2775" s="244">
        <v>9.1999999999999993</v>
      </c>
      <c r="F2775" s="244">
        <v>73.900000000000006</v>
      </c>
      <c r="G2775" s="193">
        <v>0.9</v>
      </c>
      <c r="H2775" s="193">
        <v>279.5</v>
      </c>
    </row>
    <row r="2776" spans="2:8" x14ac:dyDescent="0.25">
      <c r="B2776" s="271">
        <v>43945.958333333336</v>
      </c>
      <c r="C2776" s="244">
        <v>491.1</v>
      </c>
      <c r="D2776" s="244">
        <v>0</v>
      </c>
      <c r="E2776" s="244">
        <v>9.3000000000000007</v>
      </c>
      <c r="F2776" s="244">
        <v>73.900000000000006</v>
      </c>
      <c r="G2776" s="193">
        <v>0.9</v>
      </c>
      <c r="H2776" s="193">
        <v>281.7</v>
      </c>
    </row>
    <row r="2777" spans="2:8" x14ac:dyDescent="0.25">
      <c r="B2777" s="271">
        <v>43946</v>
      </c>
      <c r="C2777" s="244">
        <v>491.1</v>
      </c>
      <c r="D2777" s="244">
        <v>0</v>
      </c>
      <c r="E2777" s="244">
        <v>9.6999999999999993</v>
      </c>
      <c r="F2777" s="244">
        <v>71.2</v>
      </c>
      <c r="G2777" s="193">
        <v>0.8</v>
      </c>
      <c r="H2777" s="193">
        <v>2.5</v>
      </c>
    </row>
    <row r="2778" spans="2:8" x14ac:dyDescent="0.25">
      <c r="B2778" s="271">
        <v>43946.041666666664</v>
      </c>
      <c r="C2778" s="244">
        <v>490.7</v>
      </c>
      <c r="D2778" s="244">
        <v>0</v>
      </c>
      <c r="E2778" s="244">
        <v>9.9</v>
      </c>
      <c r="F2778" s="244">
        <v>68.599999999999994</v>
      </c>
      <c r="G2778" s="193">
        <v>1.2</v>
      </c>
      <c r="H2778" s="193">
        <v>15.3</v>
      </c>
    </row>
    <row r="2779" spans="2:8" x14ac:dyDescent="0.25">
      <c r="B2779" s="271">
        <v>43946.083333333336</v>
      </c>
      <c r="C2779" s="244">
        <v>490.4</v>
      </c>
      <c r="D2779" s="244">
        <v>0</v>
      </c>
      <c r="E2779" s="244">
        <v>9.6999999999999993</v>
      </c>
      <c r="F2779" s="244">
        <v>68.2</v>
      </c>
      <c r="G2779" s="193">
        <v>0.6</v>
      </c>
      <c r="H2779" s="193">
        <v>33.200000000000003</v>
      </c>
    </row>
    <row r="2780" spans="2:8" x14ac:dyDescent="0.25">
      <c r="B2780" s="271">
        <v>43946.125</v>
      </c>
      <c r="C2780" s="244">
        <v>490.2</v>
      </c>
      <c r="D2780" s="244">
        <v>0</v>
      </c>
      <c r="E2780" s="244">
        <v>9.4</v>
      </c>
      <c r="F2780" s="244">
        <v>73.7</v>
      </c>
      <c r="G2780" s="193">
        <v>0.6</v>
      </c>
      <c r="H2780" s="193">
        <v>288</v>
      </c>
    </row>
    <row r="2781" spans="2:8" x14ac:dyDescent="0.25">
      <c r="B2781" s="271">
        <v>43946.166666666664</v>
      </c>
      <c r="C2781" s="244">
        <v>490.1</v>
      </c>
      <c r="D2781" s="244">
        <v>0</v>
      </c>
      <c r="E2781" s="244">
        <v>9</v>
      </c>
      <c r="F2781" s="244">
        <v>77.400000000000006</v>
      </c>
      <c r="G2781" s="193">
        <v>0.9</v>
      </c>
      <c r="H2781" s="193">
        <v>273.5</v>
      </c>
    </row>
    <row r="2782" spans="2:8" x14ac:dyDescent="0.25">
      <c r="B2782" s="271">
        <v>43946.208333333336</v>
      </c>
      <c r="C2782" s="244">
        <v>490.3</v>
      </c>
      <c r="D2782" s="244">
        <v>0</v>
      </c>
      <c r="E2782" s="244">
        <v>8.8000000000000007</v>
      </c>
      <c r="F2782" s="244">
        <v>76.5</v>
      </c>
      <c r="G2782" s="193">
        <v>0.6</v>
      </c>
      <c r="H2782" s="193">
        <v>125.4</v>
      </c>
    </row>
    <row r="2783" spans="2:8" x14ac:dyDescent="0.25">
      <c r="B2783" s="271">
        <v>43946.25</v>
      </c>
      <c r="C2783" s="244">
        <v>490.7</v>
      </c>
      <c r="D2783" s="244">
        <v>0</v>
      </c>
      <c r="E2783" s="244">
        <v>7.9</v>
      </c>
      <c r="F2783" s="244">
        <v>76.400000000000006</v>
      </c>
      <c r="G2783" s="193">
        <v>0.9</v>
      </c>
      <c r="H2783" s="193">
        <v>10.8</v>
      </c>
    </row>
    <row r="2784" spans="2:8" x14ac:dyDescent="0.25">
      <c r="B2784" s="271">
        <v>43946.291666666664</v>
      </c>
      <c r="C2784" s="244">
        <v>491.1</v>
      </c>
      <c r="D2784" s="244">
        <v>0</v>
      </c>
      <c r="E2784" s="244">
        <v>8.4</v>
      </c>
      <c r="F2784" s="244">
        <v>73.400000000000006</v>
      </c>
      <c r="G2784" s="193">
        <v>0.8</v>
      </c>
      <c r="H2784" s="193">
        <v>337.5</v>
      </c>
    </row>
    <row r="2785" spans="2:8" x14ac:dyDescent="0.25">
      <c r="B2785" s="271">
        <v>43946.333333333336</v>
      </c>
      <c r="C2785" s="244">
        <v>491.3</v>
      </c>
      <c r="D2785" s="244">
        <v>0</v>
      </c>
      <c r="E2785" s="244">
        <v>10.1</v>
      </c>
      <c r="F2785" s="244">
        <v>68.400000000000006</v>
      </c>
      <c r="G2785" s="193">
        <v>0.6</v>
      </c>
      <c r="H2785" s="193">
        <v>257.89999999999998</v>
      </c>
    </row>
    <row r="2786" spans="2:8" x14ac:dyDescent="0.25">
      <c r="B2786" s="271">
        <v>43946.375</v>
      </c>
      <c r="C2786" s="244">
        <v>491.6</v>
      </c>
      <c r="D2786" s="244">
        <v>0</v>
      </c>
      <c r="E2786" s="244">
        <v>12.3</v>
      </c>
      <c r="F2786" s="244">
        <v>57.6</v>
      </c>
      <c r="G2786" s="193">
        <v>0.5</v>
      </c>
      <c r="H2786" s="193">
        <v>193.2</v>
      </c>
    </row>
    <row r="2787" spans="2:8" x14ac:dyDescent="0.25">
      <c r="B2787" s="271">
        <v>43946.416666666664</v>
      </c>
      <c r="C2787" s="244">
        <v>491.5</v>
      </c>
      <c r="D2787" s="244">
        <v>0</v>
      </c>
      <c r="E2787" s="244">
        <v>14.4</v>
      </c>
      <c r="F2787" s="244">
        <v>45.9</v>
      </c>
      <c r="G2787" s="193">
        <v>1.2</v>
      </c>
      <c r="H2787" s="193">
        <v>242.9</v>
      </c>
    </row>
    <row r="2788" spans="2:8" x14ac:dyDescent="0.25">
      <c r="B2788" s="271">
        <v>43946.458333333336</v>
      </c>
      <c r="C2788" s="244">
        <v>491.1</v>
      </c>
      <c r="D2788" s="244">
        <v>0</v>
      </c>
      <c r="E2788" s="244">
        <v>15.2</v>
      </c>
      <c r="F2788" s="244">
        <v>39.799999999999997</v>
      </c>
      <c r="G2788" s="193">
        <v>1.6</v>
      </c>
      <c r="H2788" s="193">
        <v>301.7</v>
      </c>
    </row>
    <row r="2789" spans="2:8" x14ac:dyDescent="0.25">
      <c r="B2789" s="271">
        <v>43946.5</v>
      </c>
      <c r="C2789" s="244">
        <v>490.7</v>
      </c>
      <c r="D2789" s="244">
        <v>0</v>
      </c>
      <c r="E2789" s="244">
        <v>16.5</v>
      </c>
      <c r="F2789" s="244">
        <v>34.6</v>
      </c>
      <c r="G2789" s="193">
        <v>2.7</v>
      </c>
      <c r="H2789" s="193">
        <v>71.7</v>
      </c>
    </row>
    <row r="2790" spans="2:8" x14ac:dyDescent="0.25">
      <c r="B2790" s="271">
        <v>43946.541666666664</v>
      </c>
      <c r="C2790" s="244">
        <v>490.3</v>
      </c>
      <c r="D2790" s="244">
        <v>0</v>
      </c>
      <c r="E2790" s="244">
        <v>15.6</v>
      </c>
      <c r="F2790" s="244">
        <v>39.1</v>
      </c>
      <c r="G2790" s="193">
        <v>2.2000000000000002</v>
      </c>
      <c r="H2790" s="193">
        <v>45.7</v>
      </c>
    </row>
    <row r="2791" spans="2:8" x14ac:dyDescent="0.25">
      <c r="B2791" s="271">
        <v>43946.583333333336</v>
      </c>
      <c r="C2791" s="244">
        <v>489.8</v>
      </c>
      <c r="D2791" s="244">
        <v>0</v>
      </c>
      <c r="E2791" s="244">
        <v>16.2</v>
      </c>
      <c r="F2791" s="244">
        <v>40.1</v>
      </c>
      <c r="G2791" s="193">
        <v>1.9</v>
      </c>
      <c r="H2791" s="193">
        <v>16.899999999999999</v>
      </c>
    </row>
    <row r="2792" spans="2:8" x14ac:dyDescent="0.25">
      <c r="B2792" s="271">
        <v>43946.625</v>
      </c>
      <c r="C2792" s="244">
        <v>489.2</v>
      </c>
      <c r="D2792" s="244">
        <v>0</v>
      </c>
      <c r="E2792" s="244">
        <v>16.5</v>
      </c>
      <c r="F2792" s="244">
        <v>38.5</v>
      </c>
      <c r="G2792" s="193">
        <v>1.4</v>
      </c>
      <c r="H2792" s="193">
        <v>12.4</v>
      </c>
    </row>
    <row r="2793" spans="2:8" x14ac:dyDescent="0.25">
      <c r="B2793" s="271">
        <v>43946.666666666664</v>
      </c>
      <c r="C2793" s="244">
        <v>489</v>
      </c>
      <c r="D2793" s="244">
        <v>0</v>
      </c>
      <c r="E2793" s="244">
        <v>15.5</v>
      </c>
      <c r="F2793" s="244">
        <v>45.3</v>
      </c>
      <c r="G2793" s="193">
        <v>1.8</v>
      </c>
      <c r="H2793" s="193">
        <v>52.4</v>
      </c>
    </row>
    <row r="2794" spans="2:8" x14ac:dyDescent="0.25">
      <c r="B2794" s="271">
        <v>43946.708333333336</v>
      </c>
      <c r="C2794" s="244">
        <v>489.5</v>
      </c>
      <c r="D2794" s="244">
        <v>0</v>
      </c>
      <c r="E2794" s="244">
        <v>12.9</v>
      </c>
      <c r="F2794" s="244">
        <v>58.2</v>
      </c>
      <c r="G2794" s="193">
        <v>2.1</v>
      </c>
      <c r="H2794" s="193">
        <v>50.2</v>
      </c>
    </row>
    <row r="2795" spans="2:8" x14ac:dyDescent="0.25">
      <c r="B2795" s="271">
        <v>43946.75</v>
      </c>
      <c r="C2795" s="244">
        <v>490</v>
      </c>
      <c r="D2795" s="244">
        <v>0</v>
      </c>
      <c r="E2795" s="244">
        <v>11.5</v>
      </c>
      <c r="F2795" s="244">
        <v>64.900000000000006</v>
      </c>
      <c r="G2795" s="193">
        <v>1.9</v>
      </c>
      <c r="H2795" s="193">
        <v>67.2</v>
      </c>
    </row>
    <row r="2796" spans="2:8" x14ac:dyDescent="0.25">
      <c r="B2796" s="271">
        <v>43946.791666666664</v>
      </c>
      <c r="C2796" s="244">
        <v>490.5</v>
      </c>
      <c r="D2796" s="244">
        <v>0</v>
      </c>
      <c r="E2796" s="244">
        <v>10.7</v>
      </c>
      <c r="F2796" s="244">
        <v>66.400000000000006</v>
      </c>
      <c r="G2796" s="193">
        <v>1.5</v>
      </c>
      <c r="H2796" s="193">
        <v>50.6</v>
      </c>
    </row>
    <row r="2797" spans="2:8" x14ac:dyDescent="0.25">
      <c r="B2797" s="271">
        <v>43946.833333333336</v>
      </c>
      <c r="C2797" s="244">
        <v>491</v>
      </c>
      <c r="D2797" s="244">
        <v>0</v>
      </c>
      <c r="E2797" s="244">
        <v>10.5</v>
      </c>
      <c r="F2797" s="244">
        <v>65.5</v>
      </c>
      <c r="G2797" s="193">
        <v>0.8</v>
      </c>
      <c r="H2797" s="193">
        <v>4.8</v>
      </c>
    </row>
    <row r="2798" spans="2:8" x14ac:dyDescent="0.25">
      <c r="B2798" s="271">
        <v>43946.875</v>
      </c>
      <c r="C2798" s="244">
        <v>491.4</v>
      </c>
      <c r="D2798" s="244">
        <v>0</v>
      </c>
      <c r="E2798" s="244">
        <v>10.1</v>
      </c>
      <c r="F2798" s="244">
        <v>66.8</v>
      </c>
      <c r="G2798" s="193">
        <v>0.6</v>
      </c>
      <c r="H2798" s="193">
        <v>60.9</v>
      </c>
    </row>
    <row r="2799" spans="2:8" x14ac:dyDescent="0.25">
      <c r="B2799" s="271">
        <v>43946.916666666664</v>
      </c>
      <c r="C2799" s="244">
        <v>491.6</v>
      </c>
      <c r="D2799" s="244">
        <v>0</v>
      </c>
      <c r="E2799" s="244">
        <v>9.9</v>
      </c>
      <c r="F2799" s="244">
        <v>67.099999999999994</v>
      </c>
      <c r="G2799" s="193">
        <v>0.5</v>
      </c>
      <c r="H2799" s="193">
        <v>352.9</v>
      </c>
    </row>
    <row r="2800" spans="2:8" x14ac:dyDescent="0.25">
      <c r="B2800" s="271">
        <v>43946.958333333336</v>
      </c>
      <c r="C2800" s="244">
        <v>491.7</v>
      </c>
      <c r="D2800" s="244">
        <v>0</v>
      </c>
      <c r="E2800" s="244">
        <v>9.1999999999999993</v>
      </c>
      <c r="F2800" s="244">
        <v>70.599999999999994</v>
      </c>
      <c r="G2800" s="193">
        <v>0.4</v>
      </c>
      <c r="H2800" s="193">
        <v>292.8</v>
      </c>
    </row>
    <row r="2801" spans="2:8" x14ac:dyDescent="0.25">
      <c r="B2801" s="271">
        <v>43947</v>
      </c>
      <c r="C2801" s="244">
        <v>491.4</v>
      </c>
      <c r="D2801" s="244">
        <v>0</v>
      </c>
      <c r="E2801" s="244">
        <v>8.4</v>
      </c>
      <c r="F2801" s="244">
        <v>69.3</v>
      </c>
      <c r="G2801" s="193">
        <v>1.8</v>
      </c>
      <c r="H2801" s="193">
        <v>347.9</v>
      </c>
    </row>
    <row r="2802" spans="2:8" x14ac:dyDescent="0.25">
      <c r="B2802" s="271">
        <v>43947.041666666664</v>
      </c>
      <c r="C2802" s="244">
        <v>491.1</v>
      </c>
      <c r="D2802" s="244">
        <v>0</v>
      </c>
      <c r="E2802" s="244">
        <v>7.5</v>
      </c>
      <c r="F2802" s="244">
        <v>70.8</v>
      </c>
      <c r="G2802" s="193">
        <v>2</v>
      </c>
      <c r="H2802" s="193">
        <v>2.2999999999999998</v>
      </c>
    </row>
    <row r="2803" spans="2:8" x14ac:dyDescent="0.25">
      <c r="B2803" s="271">
        <v>43947.083333333336</v>
      </c>
      <c r="C2803" s="244">
        <v>491</v>
      </c>
      <c r="D2803" s="244">
        <v>0</v>
      </c>
      <c r="E2803" s="244">
        <v>7.1</v>
      </c>
      <c r="F2803" s="244">
        <v>71</v>
      </c>
      <c r="G2803" s="193">
        <v>1.6</v>
      </c>
      <c r="H2803" s="193">
        <v>359.2</v>
      </c>
    </row>
    <row r="2804" spans="2:8" x14ac:dyDescent="0.25">
      <c r="B2804" s="271">
        <v>43947.125</v>
      </c>
      <c r="C2804" s="244">
        <v>490.7</v>
      </c>
      <c r="D2804" s="244">
        <v>0</v>
      </c>
      <c r="E2804" s="244">
        <v>7</v>
      </c>
      <c r="F2804" s="244">
        <v>72.8</v>
      </c>
      <c r="G2804" s="193">
        <v>1.4</v>
      </c>
      <c r="H2804" s="193">
        <v>341.7</v>
      </c>
    </row>
    <row r="2805" spans="2:8" x14ac:dyDescent="0.25">
      <c r="B2805" s="271">
        <v>43947.166666666664</v>
      </c>
      <c r="C2805" s="244">
        <v>490.7</v>
      </c>
      <c r="D2805" s="244">
        <v>0</v>
      </c>
      <c r="E2805" s="244">
        <v>6.4</v>
      </c>
      <c r="F2805" s="244">
        <v>81.5</v>
      </c>
      <c r="G2805" s="193">
        <v>1.2</v>
      </c>
      <c r="H2805" s="193">
        <v>266.3</v>
      </c>
    </row>
    <row r="2806" spans="2:8" x14ac:dyDescent="0.25">
      <c r="B2806" s="271">
        <v>43947.208333333336</v>
      </c>
      <c r="C2806" s="244">
        <v>490.9</v>
      </c>
      <c r="D2806" s="244">
        <v>0</v>
      </c>
      <c r="E2806" s="244">
        <v>6.6</v>
      </c>
      <c r="F2806" s="244">
        <v>79.2</v>
      </c>
      <c r="G2806" s="193">
        <v>0.9</v>
      </c>
      <c r="H2806" s="193">
        <v>268.39999999999998</v>
      </c>
    </row>
    <row r="2807" spans="2:8" x14ac:dyDescent="0.25">
      <c r="B2807" s="271">
        <v>43947.25</v>
      </c>
      <c r="C2807" s="244">
        <v>491.2</v>
      </c>
      <c r="D2807" s="244">
        <v>0</v>
      </c>
      <c r="E2807" s="244">
        <v>6.8</v>
      </c>
      <c r="F2807" s="244">
        <v>78</v>
      </c>
      <c r="G2807" s="193">
        <v>0.6</v>
      </c>
      <c r="H2807" s="193">
        <v>269.3</v>
      </c>
    </row>
    <row r="2808" spans="2:8" x14ac:dyDescent="0.25">
      <c r="B2808" s="271">
        <v>43947.291666666664</v>
      </c>
      <c r="C2808" s="244">
        <v>491.6</v>
      </c>
      <c r="D2808" s="244">
        <v>0</v>
      </c>
      <c r="E2808" s="244">
        <v>7.2</v>
      </c>
      <c r="F2808" s="244">
        <v>76.900000000000006</v>
      </c>
      <c r="G2808" s="193">
        <v>0.8</v>
      </c>
      <c r="H2808" s="193">
        <v>275</v>
      </c>
    </row>
    <row r="2809" spans="2:8" x14ac:dyDescent="0.25">
      <c r="B2809" s="271">
        <v>43947.333333333336</v>
      </c>
      <c r="C2809" s="244">
        <v>492.1</v>
      </c>
      <c r="D2809" s="244">
        <v>0.4</v>
      </c>
      <c r="E2809" s="244">
        <v>7.8</v>
      </c>
      <c r="F2809" s="244">
        <v>77.099999999999994</v>
      </c>
      <c r="G2809" s="193">
        <v>0.5</v>
      </c>
      <c r="H2809" s="193">
        <v>271.7</v>
      </c>
    </row>
    <row r="2810" spans="2:8" x14ac:dyDescent="0.25">
      <c r="B2810" s="271">
        <v>43947.375</v>
      </c>
      <c r="C2810" s="244">
        <v>492.3</v>
      </c>
      <c r="D2810" s="244">
        <v>0.2</v>
      </c>
      <c r="E2810" s="244">
        <v>9.3000000000000007</v>
      </c>
      <c r="F2810" s="244">
        <v>77.7</v>
      </c>
      <c r="G2810" s="193">
        <v>0.5</v>
      </c>
      <c r="H2810" s="193">
        <v>271.39999999999998</v>
      </c>
    </row>
    <row r="2811" spans="2:8" x14ac:dyDescent="0.25">
      <c r="B2811" s="271">
        <v>43947.416666666664</v>
      </c>
      <c r="C2811" s="244">
        <v>491.9</v>
      </c>
      <c r="D2811" s="244">
        <v>0</v>
      </c>
      <c r="E2811" s="244">
        <v>12.1</v>
      </c>
      <c r="F2811" s="244">
        <v>58.3</v>
      </c>
      <c r="G2811" s="193">
        <v>1.1000000000000001</v>
      </c>
      <c r="H2811" s="193">
        <v>167.3</v>
      </c>
    </row>
    <row r="2812" spans="2:8" x14ac:dyDescent="0.25">
      <c r="B2812" s="271">
        <v>43947.458333333336</v>
      </c>
      <c r="C2812" s="244">
        <v>491.6</v>
      </c>
      <c r="D2812" s="244">
        <v>0.4</v>
      </c>
      <c r="E2812" s="244">
        <v>11.4</v>
      </c>
      <c r="F2812" s="244">
        <v>61.6</v>
      </c>
      <c r="G2812" s="193">
        <v>1.3</v>
      </c>
      <c r="H2812" s="193">
        <v>168.3</v>
      </c>
    </row>
    <row r="2813" spans="2:8" x14ac:dyDescent="0.25">
      <c r="B2813" s="271">
        <v>43947.5</v>
      </c>
      <c r="C2813" s="244">
        <v>491.2</v>
      </c>
      <c r="D2813" s="244">
        <v>0</v>
      </c>
      <c r="E2813" s="244">
        <v>11.8</v>
      </c>
      <c r="F2813" s="244">
        <v>58</v>
      </c>
      <c r="G2813" s="193">
        <v>0.7</v>
      </c>
      <c r="H2813" s="193">
        <v>68.5</v>
      </c>
    </row>
    <row r="2814" spans="2:8" x14ac:dyDescent="0.25">
      <c r="B2814" s="271">
        <v>43947.541666666664</v>
      </c>
      <c r="C2814" s="244">
        <v>490.7</v>
      </c>
      <c r="D2814" s="244">
        <v>0</v>
      </c>
      <c r="E2814" s="244">
        <v>13.6</v>
      </c>
      <c r="F2814" s="244">
        <v>52.3</v>
      </c>
      <c r="G2814" s="193">
        <v>2.1</v>
      </c>
      <c r="H2814" s="193">
        <v>51.1</v>
      </c>
    </row>
    <row r="2815" spans="2:8" x14ac:dyDescent="0.25">
      <c r="B2815" s="271">
        <v>43947.583333333336</v>
      </c>
      <c r="C2815" s="244">
        <v>490.4</v>
      </c>
      <c r="D2815" s="244">
        <v>0</v>
      </c>
      <c r="E2815" s="244">
        <v>13.5</v>
      </c>
      <c r="F2815" s="244">
        <v>51.8</v>
      </c>
      <c r="G2815" s="193">
        <v>2</v>
      </c>
      <c r="H2815" s="193">
        <v>74.3</v>
      </c>
    </row>
    <row r="2816" spans="2:8" x14ac:dyDescent="0.25">
      <c r="B2816" s="271">
        <v>43947.625</v>
      </c>
      <c r="C2816" s="244">
        <v>490</v>
      </c>
      <c r="D2816" s="244">
        <v>0</v>
      </c>
      <c r="E2816" s="244">
        <v>14.2</v>
      </c>
      <c r="F2816" s="244">
        <v>48.1</v>
      </c>
      <c r="G2816" s="193">
        <v>1.6</v>
      </c>
      <c r="H2816" s="193">
        <v>76</v>
      </c>
    </row>
    <row r="2817" spans="2:8" x14ac:dyDescent="0.25">
      <c r="B2817" s="271">
        <v>43947.666666666664</v>
      </c>
      <c r="C2817" s="244">
        <v>490</v>
      </c>
      <c r="D2817" s="244">
        <v>0</v>
      </c>
      <c r="E2817" s="244">
        <v>12.8</v>
      </c>
      <c r="F2817" s="244">
        <v>52.5</v>
      </c>
      <c r="G2817" s="193">
        <v>1.7</v>
      </c>
      <c r="H2817" s="193">
        <v>64</v>
      </c>
    </row>
    <row r="2818" spans="2:8" x14ac:dyDescent="0.25">
      <c r="B2818" s="271">
        <v>43947.708333333336</v>
      </c>
      <c r="C2818" s="244">
        <v>490.3</v>
      </c>
      <c r="D2818" s="244">
        <v>0</v>
      </c>
      <c r="E2818" s="244">
        <v>11.4</v>
      </c>
      <c r="F2818" s="244">
        <v>59.8</v>
      </c>
      <c r="G2818" s="193">
        <v>1.6</v>
      </c>
      <c r="H2818" s="193">
        <v>31.4</v>
      </c>
    </row>
    <row r="2819" spans="2:8" x14ac:dyDescent="0.25">
      <c r="B2819" s="271">
        <v>43947.75</v>
      </c>
      <c r="C2819" s="244">
        <v>491</v>
      </c>
      <c r="D2819" s="244">
        <v>0</v>
      </c>
      <c r="E2819" s="244">
        <v>10.5</v>
      </c>
      <c r="F2819" s="244">
        <v>66.099999999999994</v>
      </c>
      <c r="G2819" s="193">
        <v>1.6</v>
      </c>
      <c r="H2819" s="193">
        <v>58.3</v>
      </c>
    </row>
    <row r="2820" spans="2:8" x14ac:dyDescent="0.25">
      <c r="B2820" s="271">
        <v>43947.791666666664</v>
      </c>
      <c r="C2820" s="244">
        <v>491.5</v>
      </c>
      <c r="D2820" s="244">
        <v>0</v>
      </c>
      <c r="E2820" s="244">
        <v>10.1</v>
      </c>
      <c r="F2820" s="244">
        <v>65.7</v>
      </c>
      <c r="G2820" s="193">
        <v>1.6</v>
      </c>
      <c r="H2820" s="193">
        <v>42.7</v>
      </c>
    </row>
    <row r="2821" spans="2:8" x14ac:dyDescent="0.25">
      <c r="B2821" s="271">
        <v>43947.833333333336</v>
      </c>
      <c r="C2821" s="244">
        <v>492</v>
      </c>
      <c r="D2821" s="244">
        <v>0</v>
      </c>
      <c r="E2821" s="244">
        <v>9.9</v>
      </c>
      <c r="F2821" s="244">
        <v>65.7</v>
      </c>
      <c r="G2821" s="193">
        <v>0.8</v>
      </c>
      <c r="H2821" s="193">
        <v>42</v>
      </c>
    </row>
    <row r="2822" spans="2:8" x14ac:dyDescent="0.25">
      <c r="B2822" s="271">
        <v>43947.875</v>
      </c>
      <c r="C2822" s="244">
        <v>492.3</v>
      </c>
      <c r="D2822" s="244">
        <v>0</v>
      </c>
      <c r="E2822" s="244">
        <v>9.6999999999999993</v>
      </c>
      <c r="F2822" s="244">
        <v>66.900000000000006</v>
      </c>
      <c r="G2822" s="193">
        <v>0.8</v>
      </c>
      <c r="H2822" s="193">
        <v>111.8</v>
      </c>
    </row>
    <row r="2823" spans="2:8" x14ac:dyDescent="0.25">
      <c r="B2823" s="271">
        <v>43947.916666666664</v>
      </c>
      <c r="C2823" s="244">
        <v>492.5</v>
      </c>
      <c r="D2823" s="244">
        <v>0</v>
      </c>
      <c r="E2823" s="244">
        <v>9.6</v>
      </c>
      <c r="F2823" s="244">
        <v>68.400000000000006</v>
      </c>
      <c r="G2823" s="193">
        <v>0.5</v>
      </c>
      <c r="H2823" s="193">
        <v>17</v>
      </c>
    </row>
    <row r="2824" spans="2:8" x14ac:dyDescent="0.25">
      <c r="B2824" s="271">
        <v>43947.958333333336</v>
      </c>
      <c r="C2824" s="244">
        <v>492.5</v>
      </c>
      <c r="D2824" s="244">
        <v>0</v>
      </c>
      <c r="E2824" s="244">
        <v>9.3000000000000007</v>
      </c>
      <c r="F2824" s="244">
        <v>71</v>
      </c>
      <c r="G2824" s="193">
        <v>0.6</v>
      </c>
      <c r="H2824" s="193">
        <v>314.60000000000002</v>
      </c>
    </row>
    <row r="2825" spans="2:8" x14ac:dyDescent="0.25">
      <c r="B2825" s="271">
        <v>43948</v>
      </c>
      <c r="C2825" s="244">
        <v>492.2</v>
      </c>
      <c r="D2825" s="244">
        <v>0</v>
      </c>
      <c r="E2825" s="244">
        <v>9.1999999999999993</v>
      </c>
      <c r="F2825" s="244">
        <v>73</v>
      </c>
      <c r="G2825" s="193">
        <v>0.4</v>
      </c>
      <c r="H2825" s="193">
        <v>352</v>
      </c>
    </row>
    <row r="2826" spans="2:8" x14ac:dyDescent="0.25">
      <c r="B2826" s="271">
        <v>43948.041666666664</v>
      </c>
      <c r="C2826" s="244">
        <v>491.9</v>
      </c>
      <c r="D2826" s="244">
        <v>0</v>
      </c>
      <c r="E2826" s="244">
        <v>9</v>
      </c>
      <c r="F2826" s="244">
        <v>73.599999999999994</v>
      </c>
      <c r="G2826" s="193">
        <v>0.9</v>
      </c>
      <c r="H2826" s="193">
        <v>263.10000000000002</v>
      </c>
    </row>
    <row r="2827" spans="2:8" x14ac:dyDescent="0.25">
      <c r="B2827" s="271">
        <v>43948.083333333336</v>
      </c>
      <c r="C2827" s="244">
        <v>491.8</v>
      </c>
      <c r="D2827" s="244">
        <v>0.2</v>
      </c>
      <c r="E2827" s="244">
        <v>9</v>
      </c>
      <c r="F2827" s="244">
        <v>74.599999999999994</v>
      </c>
      <c r="G2827" s="193">
        <v>0.4</v>
      </c>
      <c r="H2827" s="193">
        <v>265</v>
      </c>
    </row>
    <row r="2828" spans="2:8" x14ac:dyDescent="0.25">
      <c r="B2828" s="271">
        <v>43948.125</v>
      </c>
      <c r="C2828" s="244">
        <v>491.7</v>
      </c>
      <c r="D2828" s="244">
        <v>0.6</v>
      </c>
      <c r="E2828" s="244">
        <v>8.4</v>
      </c>
      <c r="F2828" s="244">
        <v>82.4</v>
      </c>
      <c r="G2828" s="193">
        <v>0.2</v>
      </c>
      <c r="H2828" s="193">
        <v>279.39999999999998</v>
      </c>
    </row>
    <row r="2829" spans="2:8" x14ac:dyDescent="0.25">
      <c r="B2829" s="271">
        <v>43948.166666666664</v>
      </c>
      <c r="C2829" s="244">
        <v>491.7</v>
      </c>
      <c r="D2829" s="244">
        <v>0</v>
      </c>
      <c r="E2829" s="244">
        <v>8.3000000000000007</v>
      </c>
      <c r="F2829" s="244">
        <v>84.7</v>
      </c>
      <c r="G2829" s="193">
        <v>0.4</v>
      </c>
      <c r="H2829" s="193">
        <v>274</v>
      </c>
    </row>
    <row r="2830" spans="2:8" x14ac:dyDescent="0.25">
      <c r="B2830" s="271">
        <v>43948.208333333336</v>
      </c>
      <c r="C2830" s="244">
        <v>491.8</v>
      </c>
      <c r="D2830" s="244">
        <v>0</v>
      </c>
      <c r="E2830" s="244">
        <v>8.1999999999999993</v>
      </c>
      <c r="F2830" s="244">
        <v>85.1</v>
      </c>
      <c r="G2830" s="193">
        <v>0.2</v>
      </c>
      <c r="H2830" s="193">
        <v>167.9</v>
      </c>
    </row>
    <row r="2831" spans="2:8" x14ac:dyDescent="0.25">
      <c r="B2831" s="271">
        <v>43948.25</v>
      </c>
      <c r="C2831" s="244">
        <v>492</v>
      </c>
      <c r="D2831" s="244">
        <v>0</v>
      </c>
      <c r="E2831" s="244">
        <v>8.1</v>
      </c>
      <c r="F2831" s="244">
        <v>86.3</v>
      </c>
      <c r="G2831" s="193">
        <v>0.2</v>
      </c>
      <c r="H2831" s="193">
        <v>130.6</v>
      </c>
    </row>
    <row r="2832" spans="2:8" x14ac:dyDescent="0.25">
      <c r="B2832" s="271">
        <v>43948.291666666664</v>
      </c>
      <c r="C2832" s="244">
        <v>492.5</v>
      </c>
      <c r="D2832" s="244">
        <v>0</v>
      </c>
      <c r="E2832" s="244">
        <v>8.6999999999999993</v>
      </c>
      <c r="F2832" s="244">
        <v>82.8</v>
      </c>
      <c r="G2832" s="193">
        <v>0.7</v>
      </c>
      <c r="H2832" s="193">
        <v>257.5</v>
      </c>
    </row>
    <row r="2833" spans="2:8" x14ac:dyDescent="0.25">
      <c r="B2833" s="271">
        <v>43948.333333333336</v>
      </c>
      <c r="C2833" s="244">
        <v>492.7</v>
      </c>
      <c r="D2833" s="244">
        <v>0</v>
      </c>
      <c r="E2833" s="244">
        <v>9.8000000000000007</v>
      </c>
      <c r="F2833" s="244">
        <v>74.900000000000006</v>
      </c>
      <c r="G2833" s="193">
        <v>0.4</v>
      </c>
      <c r="H2833" s="193">
        <v>259.60000000000002</v>
      </c>
    </row>
    <row r="2834" spans="2:8" x14ac:dyDescent="0.25">
      <c r="B2834" s="271">
        <v>43948.375</v>
      </c>
      <c r="C2834" s="244">
        <v>492.7</v>
      </c>
      <c r="D2834" s="244">
        <v>0</v>
      </c>
      <c r="E2834" s="244">
        <v>11.7</v>
      </c>
      <c r="F2834" s="244">
        <v>62.1</v>
      </c>
      <c r="G2834" s="193">
        <v>0.9</v>
      </c>
      <c r="H2834" s="193">
        <v>50.3</v>
      </c>
    </row>
    <row r="2835" spans="2:8" x14ac:dyDescent="0.25">
      <c r="B2835" s="271">
        <v>43948.416666666664</v>
      </c>
      <c r="C2835" s="244">
        <v>492.7</v>
      </c>
      <c r="D2835" s="244">
        <v>0</v>
      </c>
      <c r="E2835" s="244">
        <v>11.8</v>
      </c>
      <c r="F2835" s="244">
        <v>62.2</v>
      </c>
      <c r="G2835" s="193">
        <v>2.1</v>
      </c>
      <c r="H2835" s="193">
        <v>77.5</v>
      </c>
    </row>
    <row r="2836" spans="2:8" x14ac:dyDescent="0.25">
      <c r="B2836" s="271">
        <v>43948.458333333336</v>
      </c>
      <c r="C2836" s="244">
        <v>492.4</v>
      </c>
      <c r="D2836" s="244">
        <v>0</v>
      </c>
      <c r="E2836" s="244">
        <v>12.5</v>
      </c>
      <c r="F2836" s="244">
        <v>56.7</v>
      </c>
      <c r="G2836" s="193">
        <v>2</v>
      </c>
      <c r="H2836" s="193">
        <v>88.2</v>
      </c>
    </row>
    <row r="2837" spans="2:8" x14ac:dyDescent="0.25">
      <c r="B2837" s="271">
        <v>43948.5</v>
      </c>
      <c r="C2837" s="244">
        <v>491.9</v>
      </c>
      <c r="D2837" s="244">
        <v>0</v>
      </c>
      <c r="E2837" s="244">
        <v>13.5</v>
      </c>
      <c r="F2837" s="244">
        <v>49.9</v>
      </c>
      <c r="G2837" s="193">
        <v>2.2999999999999998</v>
      </c>
      <c r="H2837" s="193">
        <v>57.4</v>
      </c>
    </row>
    <row r="2838" spans="2:8" x14ac:dyDescent="0.25">
      <c r="B2838" s="271">
        <v>43948.541666666664</v>
      </c>
      <c r="C2838" s="244">
        <v>491.5</v>
      </c>
      <c r="D2838" s="244">
        <v>0</v>
      </c>
      <c r="E2838" s="244">
        <v>14.6</v>
      </c>
      <c r="F2838" s="244">
        <v>44.9</v>
      </c>
      <c r="G2838" s="193">
        <v>2.5</v>
      </c>
      <c r="H2838" s="193">
        <v>81.8</v>
      </c>
    </row>
    <row r="2839" spans="2:8" x14ac:dyDescent="0.25">
      <c r="B2839" s="271">
        <v>43948.583333333336</v>
      </c>
      <c r="C2839" s="244">
        <v>491</v>
      </c>
      <c r="D2839" s="244">
        <v>0</v>
      </c>
      <c r="E2839" s="244">
        <v>14.7</v>
      </c>
      <c r="F2839" s="244">
        <v>41.4</v>
      </c>
      <c r="G2839" s="193">
        <v>2.6</v>
      </c>
      <c r="H2839" s="193">
        <v>103.1</v>
      </c>
    </row>
    <row r="2840" spans="2:8" x14ac:dyDescent="0.25">
      <c r="B2840" s="271">
        <v>43948.625</v>
      </c>
      <c r="C2840" s="244">
        <v>490.6</v>
      </c>
      <c r="D2840" s="244">
        <v>0</v>
      </c>
      <c r="E2840" s="244">
        <v>15.3</v>
      </c>
      <c r="F2840" s="244">
        <v>41.8</v>
      </c>
      <c r="G2840" s="193">
        <v>2.2000000000000002</v>
      </c>
      <c r="H2840" s="193">
        <v>99.1</v>
      </c>
    </row>
    <row r="2841" spans="2:8" x14ac:dyDescent="0.25">
      <c r="B2841" s="271">
        <v>43948.666666666664</v>
      </c>
      <c r="C2841" s="244">
        <v>490.5</v>
      </c>
      <c r="D2841" s="244">
        <v>0</v>
      </c>
      <c r="E2841" s="244">
        <v>13.3</v>
      </c>
      <c r="F2841" s="244">
        <v>51</v>
      </c>
      <c r="G2841" s="193">
        <v>1.9</v>
      </c>
      <c r="H2841" s="193">
        <v>52.4</v>
      </c>
    </row>
    <row r="2842" spans="2:8" x14ac:dyDescent="0.25">
      <c r="B2842" s="271">
        <v>43948.708333333336</v>
      </c>
      <c r="C2842" s="244">
        <v>490.7</v>
      </c>
      <c r="D2842" s="244">
        <v>0</v>
      </c>
      <c r="E2842" s="244">
        <v>12</v>
      </c>
      <c r="F2842" s="244">
        <v>55.6</v>
      </c>
      <c r="G2842" s="193">
        <v>1.9</v>
      </c>
      <c r="H2842" s="193">
        <v>49.5</v>
      </c>
    </row>
    <row r="2843" spans="2:8" x14ac:dyDescent="0.25">
      <c r="B2843" s="271">
        <v>43948.75</v>
      </c>
      <c r="C2843" s="244">
        <v>491</v>
      </c>
      <c r="D2843" s="244">
        <v>0</v>
      </c>
      <c r="E2843" s="244">
        <v>10.7</v>
      </c>
      <c r="F2843" s="244">
        <v>61.2</v>
      </c>
      <c r="G2843" s="193">
        <v>2.5</v>
      </c>
      <c r="H2843" s="193">
        <v>58</v>
      </c>
    </row>
    <row r="2844" spans="2:8" x14ac:dyDescent="0.25">
      <c r="B2844" s="271">
        <v>43948.791666666664</v>
      </c>
      <c r="C2844" s="244">
        <v>491.4</v>
      </c>
      <c r="D2844" s="244">
        <v>0</v>
      </c>
      <c r="E2844" s="244">
        <v>10.199999999999999</v>
      </c>
      <c r="F2844" s="244">
        <v>64.5</v>
      </c>
      <c r="G2844" s="193">
        <v>2</v>
      </c>
      <c r="H2844" s="193">
        <v>39.799999999999997</v>
      </c>
    </row>
    <row r="2845" spans="2:8" x14ac:dyDescent="0.25">
      <c r="B2845" s="271">
        <v>43948.833333333336</v>
      </c>
      <c r="C2845" s="244">
        <v>492.1</v>
      </c>
      <c r="D2845" s="244">
        <v>0</v>
      </c>
      <c r="E2845" s="244">
        <v>9.3000000000000007</v>
      </c>
      <c r="F2845" s="244">
        <v>68.2</v>
      </c>
      <c r="G2845" s="193">
        <v>1.4</v>
      </c>
      <c r="H2845" s="193">
        <v>101.6</v>
      </c>
    </row>
    <row r="2846" spans="2:8" x14ac:dyDescent="0.25">
      <c r="B2846" s="271">
        <v>43948.875</v>
      </c>
      <c r="C2846" s="244">
        <v>492.5</v>
      </c>
      <c r="D2846" s="244">
        <v>0</v>
      </c>
      <c r="E2846" s="244">
        <v>8.1</v>
      </c>
      <c r="F2846" s="244">
        <v>72.900000000000006</v>
      </c>
      <c r="G2846" s="193">
        <v>1.7</v>
      </c>
      <c r="H2846" s="193">
        <v>270.39999999999998</v>
      </c>
    </row>
    <row r="2847" spans="2:8" x14ac:dyDescent="0.25">
      <c r="B2847" s="271">
        <v>43948.916666666664</v>
      </c>
      <c r="C2847" s="244">
        <v>492.6</v>
      </c>
      <c r="D2847" s="244">
        <v>0</v>
      </c>
      <c r="E2847" s="244">
        <v>7.9</v>
      </c>
      <c r="F2847" s="244">
        <v>73.8</v>
      </c>
      <c r="G2847" s="193">
        <v>1.4</v>
      </c>
      <c r="H2847" s="193">
        <v>270.89999999999998</v>
      </c>
    </row>
    <row r="2848" spans="2:8" x14ac:dyDescent="0.25">
      <c r="B2848" s="271">
        <v>43948.958333333336</v>
      </c>
      <c r="C2848" s="244">
        <v>492.5</v>
      </c>
      <c r="D2848" s="244">
        <v>0</v>
      </c>
      <c r="E2848" s="244">
        <v>7.8</v>
      </c>
      <c r="F2848" s="244">
        <v>74.5</v>
      </c>
      <c r="G2848" s="193">
        <v>0.7</v>
      </c>
      <c r="H2848" s="193">
        <v>274.3</v>
      </c>
    </row>
    <row r="2849" spans="2:8" x14ac:dyDescent="0.25">
      <c r="B2849" s="271">
        <v>43949</v>
      </c>
      <c r="C2849" s="244">
        <v>492.3</v>
      </c>
      <c r="D2849" s="244">
        <v>0</v>
      </c>
      <c r="E2849" s="244">
        <v>7.9</v>
      </c>
      <c r="F2849" s="244">
        <v>74.400000000000006</v>
      </c>
      <c r="G2849" s="193">
        <v>0.7</v>
      </c>
      <c r="H2849" s="193">
        <v>276.39999999999998</v>
      </c>
    </row>
    <row r="2850" spans="2:8" x14ac:dyDescent="0.25">
      <c r="B2850" s="271">
        <v>43949.041666666664</v>
      </c>
      <c r="C2850" s="244">
        <v>492</v>
      </c>
      <c r="D2850" s="244">
        <v>0</v>
      </c>
      <c r="E2850" s="244">
        <v>7.9</v>
      </c>
      <c r="F2850" s="244">
        <v>74.599999999999994</v>
      </c>
      <c r="G2850" s="193">
        <v>1</v>
      </c>
      <c r="H2850" s="193">
        <v>274.3</v>
      </c>
    </row>
    <row r="2851" spans="2:8" x14ac:dyDescent="0.25">
      <c r="B2851" s="271">
        <v>43949.083333333336</v>
      </c>
      <c r="C2851" s="244">
        <v>491.8</v>
      </c>
      <c r="D2851" s="244">
        <v>0</v>
      </c>
      <c r="E2851" s="244">
        <v>8.3000000000000007</v>
      </c>
      <c r="F2851" s="244">
        <v>73.5</v>
      </c>
      <c r="G2851" s="193">
        <v>0.6</v>
      </c>
      <c r="H2851" s="193">
        <v>302.8</v>
      </c>
    </row>
    <row r="2852" spans="2:8" x14ac:dyDescent="0.25">
      <c r="B2852" s="271">
        <v>43949.125</v>
      </c>
      <c r="C2852" s="244">
        <v>491.6</v>
      </c>
      <c r="D2852" s="244">
        <v>0</v>
      </c>
      <c r="E2852" s="244">
        <v>8.4</v>
      </c>
      <c r="F2852" s="244">
        <v>71.8</v>
      </c>
      <c r="G2852" s="193">
        <v>1.5</v>
      </c>
      <c r="H2852" s="193">
        <v>22.2</v>
      </c>
    </row>
    <row r="2853" spans="2:8" x14ac:dyDescent="0.25">
      <c r="B2853" s="271">
        <v>43949.166666666664</v>
      </c>
      <c r="C2853" s="244">
        <v>491.6</v>
      </c>
      <c r="D2853" s="244">
        <v>0</v>
      </c>
      <c r="E2853" s="244">
        <v>8.3000000000000007</v>
      </c>
      <c r="F2853" s="244">
        <v>68.8</v>
      </c>
      <c r="G2853" s="193">
        <v>1.6</v>
      </c>
      <c r="H2853" s="193">
        <v>11.1</v>
      </c>
    </row>
    <row r="2854" spans="2:8" x14ac:dyDescent="0.25">
      <c r="B2854" s="271">
        <v>43949.208333333336</v>
      </c>
      <c r="C2854" s="244">
        <v>491.8</v>
      </c>
      <c r="D2854" s="244">
        <v>0</v>
      </c>
      <c r="E2854" s="244">
        <v>8.5</v>
      </c>
      <c r="F2854" s="244">
        <v>67.3</v>
      </c>
      <c r="G2854" s="193">
        <v>1</v>
      </c>
      <c r="H2854" s="193">
        <v>13.3</v>
      </c>
    </row>
    <row r="2855" spans="2:8" x14ac:dyDescent="0.25">
      <c r="B2855" s="271">
        <v>43949.25</v>
      </c>
      <c r="C2855" s="244">
        <v>492.1</v>
      </c>
      <c r="D2855" s="244">
        <v>0</v>
      </c>
      <c r="E2855" s="244">
        <v>8.3000000000000007</v>
      </c>
      <c r="F2855" s="244">
        <v>68.900000000000006</v>
      </c>
      <c r="G2855" s="193">
        <v>1.3</v>
      </c>
      <c r="H2855" s="193">
        <v>270.10000000000002</v>
      </c>
    </row>
    <row r="2856" spans="2:8" x14ac:dyDescent="0.25">
      <c r="B2856" s="271">
        <v>43949.291666666664</v>
      </c>
      <c r="C2856" s="244">
        <v>492.4</v>
      </c>
      <c r="D2856" s="244">
        <v>0</v>
      </c>
      <c r="E2856" s="244">
        <v>8.6</v>
      </c>
      <c r="F2856" s="244">
        <v>67.400000000000006</v>
      </c>
      <c r="G2856" s="193">
        <v>2</v>
      </c>
      <c r="H2856" s="193">
        <v>262.5</v>
      </c>
    </row>
    <row r="2857" spans="2:8" x14ac:dyDescent="0.25">
      <c r="B2857" s="271">
        <v>43949.333333333336</v>
      </c>
      <c r="C2857" s="244">
        <v>492.6</v>
      </c>
      <c r="D2857" s="244">
        <v>0</v>
      </c>
      <c r="E2857" s="244">
        <v>10</v>
      </c>
      <c r="F2857" s="244">
        <v>59.9</v>
      </c>
      <c r="G2857" s="193">
        <v>1</v>
      </c>
      <c r="H2857" s="193">
        <v>129.30000000000001</v>
      </c>
    </row>
    <row r="2858" spans="2:8" x14ac:dyDescent="0.25">
      <c r="B2858" s="271">
        <v>43949.375</v>
      </c>
      <c r="C2858" s="244">
        <v>492.5</v>
      </c>
      <c r="D2858" s="244">
        <v>0</v>
      </c>
      <c r="E2858" s="244">
        <v>11.6</v>
      </c>
      <c r="F2858" s="244">
        <v>51.6</v>
      </c>
      <c r="G2858" s="193">
        <v>1.2</v>
      </c>
      <c r="H2858" s="193">
        <v>135</v>
      </c>
    </row>
    <row r="2859" spans="2:8" x14ac:dyDescent="0.25">
      <c r="B2859" s="271">
        <v>43949.416666666664</v>
      </c>
      <c r="C2859" s="244">
        <v>492.3</v>
      </c>
      <c r="D2859" s="244">
        <v>0</v>
      </c>
      <c r="E2859" s="244">
        <v>13</v>
      </c>
      <c r="F2859" s="244">
        <v>46.9</v>
      </c>
      <c r="G2859" s="193">
        <v>1.3</v>
      </c>
      <c r="H2859" s="193">
        <v>146.19999999999999</v>
      </c>
    </row>
    <row r="2860" spans="2:8" x14ac:dyDescent="0.25">
      <c r="B2860" s="271">
        <v>43949.458333333336</v>
      </c>
      <c r="C2860" s="244">
        <v>491.8</v>
      </c>
      <c r="D2860" s="244">
        <v>0</v>
      </c>
      <c r="E2860" s="244">
        <v>15.3</v>
      </c>
      <c r="F2860" s="244">
        <v>39.200000000000003</v>
      </c>
      <c r="G2860" s="193">
        <v>2.1</v>
      </c>
      <c r="H2860" s="193">
        <v>72.900000000000006</v>
      </c>
    </row>
    <row r="2861" spans="2:8" x14ac:dyDescent="0.25">
      <c r="B2861" s="271">
        <v>43949.5</v>
      </c>
      <c r="C2861" s="244">
        <v>491.2</v>
      </c>
      <c r="D2861" s="244">
        <v>0</v>
      </c>
      <c r="E2861" s="244">
        <v>16.100000000000001</v>
      </c>
      <c r="F2861" s="244">
        <v>37</v>
      </c>
      <c r="G2861" s="193">
        <v>2.4</v>
      </c>
      <c r="H2861" s="193">
        <v>65.3</v>
      </c>
    </row>
    <row r="2862" spans="2:8" x14ac:dyDescent="0.25">
      <c r="B2862" s="271">
        <v>43949.541666666664</v>
      </c>
      <c r="C2862" s="244">
        <v>490.8</v>
      </c>
      <c r="D2862" s="244">
        <v>0</v>
      </c>
      <c r="E2862" s="244">
        <v>15.6</v>
      </c>
      <c r="F2862" s="244">
        <v>38.5</v>
      </c>
      <c r="G2862" s="193">
        <v>2.1</v>
      </c>
      <c r="H2862" s="193">
        <v>85.4</v>
      </c>
    </row>
    <row r="2863" spans="2:8" x14ac:dyDescent="0.25">
      <c r="B2863" s="271">
        <v>43949.583333333336</v>
      </c>
      <c r="C2863" s="244">
        <v>490.3</v>
      </c>
      <c r="D2863" s="244">
        <v>0</v>
      </c>
      <c r="E2863" s="244">
        <v>15.8</v>
      </c>
      <c r="F2863" s="244">
        <v>37.700000000000003</v>
      </c>
      <c r="G2863" s="193">
        <v>2</v>
      </c>
      <c r="H2863" s="193">
        <v>80.8</v>
      </c>
    </row>
    <row r="2864" spans="2:8" x14ac:dyDescent="0.25">
      <c r="B2864" s="271">
        <v>43949.625</v>
      </c>
      <c r="C2864" s="244">
        <v>489.9</v>
      </c>
      <c r="D2864" s="244">
        <v>0</v>
      </c>
      <c r="E2864" s="244">
        <v>16.2</v>
      </c>
      <c r="F2864" s="244">
        <v>38.6</v>
      </c>
      <c r="G2864" s="193">
        <v>2.2000000000000002</v>
      </c>
      <c r="H2864" s="193">
        <v>52.7</v>
      </c>
    </row>
    <row r="2865" spans="2:8" x14ac:dyDescent="0.25">
      <c r="B2865" s="271">
        <v>43949.666666666664</v>
      </c>
      <c r="C2865" s="244">
        <v>489.9</v>
      </c>
      <c r="D2865" s="244">
        <v>0</v>
      </c>
      <c r="E2865" s="244">
        <v>14.7</v>
      </c>
      <c r="F2865" s="244">
        <v>43.8</v>
      </c>
      <c r="G2865" s="193">
        <v>2.4</v>
      </c>
      <c r="H2865" s="193">
        <v>28.5</v>
      </c>
    </row>
    <row r="2866" spans="2:8" x14ac:dyDescent="0.25">
      <c r="B2866" s="271">
        <v>43949.708333333336</v>
      </c>
      <c r="C2866" s="244">
        <v>490.3</v>
      </c>
      <c r="D2866" s="244">
        <v>0</v>
      </c>
      <c r="E2866" s="244">
        <v>12.9</v>
      </c>
      <c r="F2866" s="244">
        <v>55</v>
      </c>
      <c r="G2866" s="193">
        <v>1.8</v>
      </c>
      <c r="H2866" s="193">
        <v>65.900000000000006</v>
      </c>
    </row>
    <row r="2867" spans="2:8" x14ac:dyDescent="0.25">
      <c r="B2867" s="271">
        <v>43949.75</v>
      </c>
      <c r="C2867" s="244">
        <v>490.9</v>
      </c>
      <c r="D2867" s="244">
        <v>0</v>
      </c>
      <c r="E2867" s="244">
        <v>11.2</v>
      </c>
      <c r="F2867" s="244">
        <v>63.1</v>
      </c>
      <c r="G2867" s="193">
        <v>2</v>
      </c>
      <c r="H2867" s="193">
        <v>54.3</v>
      </c>
    </row>
    <row r="2868" spans="2:8" x14ac:dyDescent="0.25">
      <c r="B2868" s="271">
        <v>43949.791666666664</v>
      </c>
      <c r="C2868" s="244">
        <v>491.2</v>
      </c>
      <c r="D2868" s="244">
        <v>0</v>
      </c>
      <c r="E2868" s="244">
        <v>10.4</v>
      </c>
      <c r="F2868" s="244">
        <v>63.7</v>
      </c>
      <c r="G2868" s="193">
        <v>1.9</v>
      </c>
      <c r="H2868" s="193">
        <v>78.400000000000006</v>
      </c>
    </row>
    <row r="2869" spans="2:8" x14ac:dyDescent="0.25">
      <c r="B2869" s="271">
        <v>43949.833333333336</v>
      </c>
      <c r="C2869" s="244">
        <v>491.7</v>
      </c>
      <c r="D2869" s="244">
        <v>0</v>
      </c>
      <c r="E2869" s="244">
        <v>9.5</v>
      </c>
      <c r="F2869" s="244">
        <v>68</v>
      </c>
      <c r="G2869" s="193">
        <v>1.2</v>
      </c>
      <c r="H2869" s="193">
        <v>306.3</v>
      </c>
    </row>
    <row r="2870" spans="2:8" x14ac:dyDescent="0.25">
      <c r="B2870" s="271">
        <v>43949.875</v>
      </c>
      <c r="C2870" s="244">
        <v>491.9</v>
      </c>
      <c r="D2870" s="244">
        <v>0</v>
      </c>
      <c r="E2870" s="244">
        <v>8.6</v>
      </c>
      <c r="F2870" s="244">
        <v>70.599999999999994</v>
      </c>
      <c r="G2870" s="193">
        <v>1</v>
      </c>
      <c r="H2870" s="193">
        <v>319.8</v>
      </c>
    </row>
    <row r="2871" spans="2:8" x14ac:dyDescent="0.25">
      <c r="B2871" s="271">
        <v>43949.916666666664</v>
      </c>
      <c r="C2871" s="244">
        <v>492.1</v>
      </c>
      <c r="D2871" s="244">
        <v>0</v>
      </c>
      <c r="E2871" s="244">
        <v>7.6</v>
      </c>
      <c r="F2871" s="244">
        <v>74.8</v>
      </c>
      <c r="G2871" s="193">
        <v>1.2</v>
      </c>
      <c r="H2871" s="193">
        <v>288</v>
      </c>
    </row>
    <row r="2872" spans="2:8" x14ac:dyDescent="0.25">
      <c r="B2872" s="271">
        <v>43949.958333333336</v>
      </c>
      <c r="C2872" s="244">
        <v>492.1</v>
      </c>
      <c r="D2872" s="244">
        <v>0</v>
      </c>
      <c r="E2872" s="244">
        <v>6.8</v>
      </c>
      <c r="F2872" s="244">
        <v>78.3</v>
      </c>
      <c r="G2872" s="193">
        <v>0.9</v>
      </c>
      <c r="H2872" s="193">
        <v>266</v>
      </c>
    </row>
    <row r="2873" spans="2:8" x14ac:dyDescent="0.25">
      <c r="B2873" s="271">
        <v>43950</v>
      </c>
      <c r="C2873" s="244">
        <v>491.8</v>
      </c>
      <c r="D2873" s="244">
        <v>0</v>
      </c>
      <c r="E2873" s="244">
        <v>6.1</v>
      </c>
      <c r="F2873" s="244">
        <v>79.8</v>
      </c>
      <c r="G2873" s="193">
        <v>0.8</v>
      </c>
      <c r="H2873" s="193">
        <v>267.5</v>
      </c>
    </row>
    <row r="2874" spans="2:8" x14ac:dyDescent="0.25">
      <c r="B2874" s="271">
        <v>43950.041666666664</v>
      </c>
      <c r="C2874" s="244" t="s">
        <v>291</v>
      </c>
      <c r="D2874" s="244" t="s">
        <v>291</v>
      </c>
      <c r="E2874" s="244" t="s">
        <v>291</v>
      </c>
      <c r="F2874" s="244" t="s">
        <v>291</v>
      </c>
      <c r="G2874" s="193" t="s">
        <v>291</v>
      </c>
      <c r="H2874" s="193" t="s">
        <v>291</v>
      </c>
    </row>
    <row r="2875" spans="2:8" x14ac:dyDescent="0.25">
      <c r="B2875" s="271">
        <v>43950.083333333336</v>
      </c>
      <c r="C2875" s="244" t="s">
        <v>291</v>
      </c>
      <c r="D2875" s="244" t="s">
        <v>291</v>
      </c>
      <c r="E2875" s="244" t="s">
        <v>291</v>
      </c>
      <c r="F2875" s="244" t="s">
        <v>291</v>
      </c>
      <c r="G2875" s="193" t="s">
        <v>291</v>
      </c>
      <c r="H2875" s="193" t="s">
        <v>291</v>
      </c>
    </row>
    <row r="2876" spans="2:8" x14ac:dyDescent="0.25">
      <c r="B2876" s="271">
        <v>43950.125</v>
      </c>
      <c r="C2876" s="244">
        <v>491.2</v>
      </c>
      <c r="D2876" s="244">
        <v>0</v>
      </c>
      <c r="E2876" s="244">
        <v>5.0999999999999996</v>
      </c>
      <c r="F2876" s="244">
        <v>85.5</v>
      </c>
      <c r="G2876" s="193">
        <v>1.4</v>
      </c>
      <c r="H2876" s="193">
        <v>272.39999999999998</v>
      </c>
    </row>
    <row r="2877" spans="2:8" x14ac:dyDescent="0.25">
      <c r="B2877" s="271">
        <v>43950.166666666664</v>
      </c>
      <c r="C2877" s="244">
        <v>491.3</v>
      </c>
      <c r="D2877" s="244">
        <v>0</v>
      </c>
      <c r="E2877" s="244">
        <v>5</v>
      </c>
      <c r="F2877" s="244">
        <v>84.8</v>
      </c>
      <c r="G2877" s="193">
        <v>1.5</v>
      </c>
      <c r="H2877" s="193">
        <v>267.7</v>
      </c>
    </row>
    <row r="2878" spans="2:8" x14ac:dyDescent="0.25">
      <c r="B2878" s="271">
        <v>43950.208333333336</v>
      </c>
      <c r="C2878" s="244">
        <v>491.5</v>
      </c>
      <c r="D2878" s="244">
        <v>0</v>
      </c>
      <c r="E2878" s="244">
        <v>5.7</v>
      </c>
      <c r="F2878" s="244">
        <v>81.8</v>
      </c>
      <c r="G2878" s="193">
        <v>0.6</v>
      </c>
      <c r="H2878" s="193">
        <v>271</v>
      </c>
    </row>
    <row r="2879" spans="2:8" x14ac:dyDescent="0.25">
      <c r="B2879" s="271">
        <v>43950.25</v>
      </c>
      <c r="C2879" s="244">
        <v>491.8</v>
      </c>
      <c r="D2879" s="244">
        <v>0</v>
      </c>
      <c r="E2879" s="244">
        <v>6.2</v>
      </c>
      <c r="F2879" s="244">
        <v>80.2</v>
      </c>
      <c r="G2879" s="193">
        <v>0.5</v>
      </c>
      <c r="H2879" s="193">
        <v>275.60000000000002</v>
      </c>
    </row>
    <row r="2880" spans="2:8" x14ac:dyDescent="0.25">
      <c r="B2880" s="271">
        <v>43950.291666666664</v>
      </c>
      <c r="C2880" s="244" t="s">
        <v>291</v>
      </c>
      <c r="D2880" s="244" t="s">
        <v>291</v>
      </c>
      <c r="E2880" s="244" t="s">
        <v>291</v>
      </c>
      <c r="F2880" s="244" t="s">
        <v>291</v>
      </c>
      <c r="G2880" s="193" t="s">
        <v>291</v>
      </c>
      <c r="H2880" s="193" t="s">
        <v>291</v>
      </c>
    </row>
    <row r="2881" spans="2:8" x14ac:dyDescent="0.25">
      <c r="B2881" s="271">
        <v>43950.333333333336</v>
      </c>
      <c r="C2881" s="244" t="s">
        <v>291</v>
      </c>
      <c r="D2881" s="244" t="s">
        <v>291</v>
      </c>
      <c r="E2881" s="244" t="s">
        <v>291</v>
      </c>
      <c r="F2881" s="244" t="s">
        <v>291</v>
      </c>
      <c r="G2881" s="193" t="s">
        <v>291</v>
      </c>
      <c r="H2881" s="193" t="s">
        <v>291</v>
      </c>
    </row>
    <row r="2882" spans="2:8" x14ac:dyDescent="0.25">
      <c r="B2882" s="271">
        <v>43950.375</v>
      </c>
      <c r="C2882" s="244" t="s">
        <v>291</v>
      </c>
      <c r="D2882" s="244">
        <v>0</v>
      </c>
      <c r="E2882" s="244">
        <v>9.9</v>
      </c>
      <c r="F2882" s="244">
        <v>63.1</v>
      </c>
      <c r="G2882" s="193">
        <v>0.6</v>
      </c>
      <c r="H2882" s="193">
        <v>329.8</v>
      </c>
    </row>
    <row r="2883" spans="2:8" x14ac:dyDescent="0.25">
      <c r="B2883" s="271">
        <v>43950.416666666664</v>
      </c>
      <c r="C2883" s="244">
        <v>492.2</v>
      </c>
      <c r="D2883" s="244">
        <v>0</v>
      </c>
      <c r="E2883" s="244">
        <v>11.5</v>
      </c>
      <c r="F2883" s="244">
        <v>54.7</v>
      </c>
      <c r="G2883" s="193">
        <v>0.7</v>
      </c>
      <c r="H2883" s="193">
        <v>5.4</v>
      </c>
    </row>
    <row r="2884" spans="2:8" x14ac:dyDescent="0.25">
      <c r="B2884" s="271">
        <v>43950.458333333336</v>
      </c>
      <c r="C2884" s="244" t="s">
        <v>292</v>
      </c>
      <c r="D2884" s="244">
        <v>0</v>
      </c>
      <c r="E2884" s="244">
        <v>13.3</v>
      </c>
      <c r="F2884" s="244">
        <v>47.7</v>
      </c>
      <c r="G2884" s="193">
        <v>0.8</v>
      </c>
      <c r="H2884" s="193">
        <v>146.4</v>
      </c>
    </row>
    <row r="2885" spans="2:8" x14ac:dyDescent="0.25">
      <c r="B2885" s="271">
        <v>43950.5</v>
      </c>
      <c r="C2885" s="244">
        <v>491.1</v>
      </c>
      <c r="D2885" s="244">
        <v>0</v>
      </c>
      <c r="E2885" s="244">
        <v>15.7</v>
      </c>
      <c r="F2885" s="244">
        <v>35.299999999999997</v>
      </c>
      <c r="G2885" s="193">
        <v>1.7</v>
      </c>
      <c r="H2885" s="193">
        <v>65.900000000000006</v>
      </c>
    </row>
    <row r="2886" spans="2:8" x14ac:dyDescent="0.25">
      <c r="B2886" s="271">
        <v>43950.541666666664</v>
      </c>
      <c r="C2886" s="244">
        <v>490.5</v>
      </c>
      <c r="D2886" s="244">
        <v>0</v>
      </c>
      <c r="E2886" s="244">
        <v>16.3</v>
      </c>
      <c r="F2886" s="244">
        <v>34.5</v>
      </c>
      <c r="G2886" s="193">
        <v>2.4</v>
      </c>
      <c r="H2886" s="193">
        <v>31.6</v>
      </c>
    </row>
    <row r="2887" spans="2:8" x14ac:dyDescent="0.25">
      <c r="B2887" s="271">
        <v>43950.583333333336</v>
      </c>
      <c r="C2887" s="244">
        <v>490.6</v>
      </c>
      <c r="D2887" s="244">
        <v>0</v>
      </c>
      <c r="E2887" s="244">
        <v>12.5</v>
      </c>
      <c r="F2887" s="244">
        <v>57</v>
      </c>
      <c r="G2887" s="193">
        <v>2.8</v>
      </c>
      <c r="H2887" s="193">
        <v>64.400000000000006</v>
      </c>
    </row>
    <row r="2888" spans="2:8" x14ac:dyDescent="0.25">
      <c r="B2888" s="271">
        <v>43950.625</v>
      </c>
      <c r="C2888" s="244">
        <v>490.5</v>
      </c>
      <c r="D2888" s="244">
        <v>0</v>
      </c>
      <c r="E2888" s="244">
        <v>12.4</v>
      </c>
      <c r="F2888" s="244">
        <v>56.8</v>
      </c>
      <c r="G2888" s="193">
        <v>1.9</v>
      </c>
      <c r="H2888" s="193">
        <v>61.3</v>
      </c>
    </row>
    <row r="2889" spans="2:8" x14ac:dyDescent="0.25">
      <c r="B2889" s="271">
        <v>43950.666666666664</v>
      </c>
      <c r="C2889" s="244">
        <v>490.7</v>
      </c>
      <c r="D2889" s="244">
        <v>0</v>
      </c>
      <c r="E2889" s="244">
        <v>11</v>
      </c>
      <c r="F2889" s="244">
        <v>64.3</v>
      </c>
      <c r="G2889" s="193">
        <v>1.9</v>
      </c>
      <c r="H2889" s="193">
        <v>30.8</v>
      </c>
    </row>
    <row r="2890" spans="2:8" x14ac:dyDescent="0.25">
      <c r="B2890" s="271">
        <v>43950.708333333336</v>
      </c>
      <c r="C2890" s="244">
        <v>491</v>
      </c>
      <c r="D2890" s="244">
        <v>0</v>
      </c>
      <c r="E2890" s="244">
        <v>10.6</v>
      </c>
      <c r="F2890" s="244">
        <v>63.2</v>
      </c>
      <c r="G2890" s="193">
        <v>1.6</v>
      </c>
      <c r="H2890" s="193">
        <v>52.3</v>
      </c>
    </row>
    <row r="2891" spans="2:8" x14ac:dyDescent="0.25">
      <c r="B2891" s="271">
        <v>43950.75</v>
      </c>
      <c r="C2891" s="244">
        <v>491.5</v>
      </c>
      <c r="D2891" s="244">
        <v>0</v>
      </c>
      <c r="E2891" s="244">
        <v>10.1</v>
      </c>
      <c r="F2891" s="244">
        <v>67</v>
      </c>
      <c r="G2891" s="193">
        <v>1.1000000000000001</v>
      </c>
      <c r="H2891" s="193">
        <v>28.5</v>
      </c>
    </row>
    <row r="2892" spans="2:8" x14ac:dyDescent="0.25">
      <c r="B2892" s="271">
        <v>43950.791666666664</v>
      </c>
      <c r="C2892" s="244">
        <v>491.8</v>
      </c>
      <c r="D2892" s="244">
        <v>0</v>
      </c>
      <c r="E2892" s="244">
        <v>10.1</v>
      </c>
      <c r="F2892" s="244">
        <v>65.900000000000006</v>
      </c>
      <c r="G2892" s="193">
        <v>0.8</v>
      </c>
      <c r="H2892" s="193">
        <v>55.6</v>
      </c>
    </row>
    <row r="2893" spans="2:8" x14ac:dyDescent="0.25">
      <c r="B2893" s="271">
        <v>43950.833333333336</v>
      </c>
      <c r="C2893" s="244">
        <v>492.2</v>
      </c>
      <c r="D2893" s="244">
        <v>0</v>
      </c>
      <c r="E2893" s="244">
        <v>10</v>
      </c>
      <c r="F2893" s="244">
        <v>66.3</v>
      </c>
      <c r="G2893" s="193">
        <v>0.5</v>
      </c>
      <c r="H2893" s="193">
        <v>108.6</v>
      </c>
    </row>
    <row r="2894" spans="2:8" x14ac:dyDescent="0.25">
      <c r="B2894" s="271">
        <v>43950.875</v>
      </c>
      <c r="C2894" s="244">
        <v>492.6</v>
      </c>
      <c r="D2894" s="244">
        <v>0</v>
      </c>
      <c r="E2894" s="244">
        <v>9.6</v>
      </c>
      <c r="F2894" s="244">
        <v>65.5</v>
      </c>
      <c r="G2894" s="193">
        <v>0.8</v>
      </c>
      <c r="H2894" s="193">
        <v>35.299999999999997</v>
      </c>
    </row>
    <row r="2895" spans="2:8" x14ac:dyDescent="0.25">
      <c r="B2895" s="271">
        <v>43950.916666666664</v>
      </c>
      <c r="C2895" s="244">
        <v>492.8</v>
      </c>
      <c r="D2895" s="244">
        <v>0</v>
      </c>
      <c r="E2895" s="244">
        <v>9.1999999999999993</v>
      </c>
      <c r="F2895" s="244">
        <v>65.8</v>
      </c>
      <c r="G2895" s="193">
        <v>1</v>
      </c>
      <c r="H2895" s="193">
        <v>26.2</v>
      </c>
    </row>
    <row r="2896" spans="2:8" x14ac:dyDescent="0.25">
      <c r="B2896" s="271">
        <v>43950.958333333336</v>
      </c>
      <c r="C2896" s="244">
        <v>492.7</v>
      </c>
      <c r="D2896" s="244">
        <v>0</v>
      </c>
      <c r="E2896" s="244">
        <v>9.1999999999999993</v>
      </c>
      <c r="F2896" s="244">
        <v>66.400000000000006</v>
      </c>
      <c r="G2896" s="193">
        <v>0.8</v>
      </c>
      <c r="H2896" s="193">
        <v>305</v>
      </c>
    </row>
    <row r="2897" spans="2:8" x14ac:dyDescent="0.25">
      <c r="B2897" s="271">
        <v>43951</v>
      </c>
      <c r="C2897" s="244">
        <v>492.6</v>
      </c>
      <c r="D2897" s="244">
        <v>0</v>
      </c>
      <c r="E2897" s="244">
        <v>9</v>
      </c>
      <c r="F2897" s="244">
        <v>68.2</v>
      </c>
      <c r="G2897" s="193">
        <v>0.8</v>
      </c>
      <c r="H2897" s="193">
        <v>268.39999999999998</v>
      </c>
    </row>
    <row r="2898" spans="2:8" x14ac:dyDescent="0.25">
      <c r="B2898" s="271">
        <v>43951.041666666664</v>
      </c>
      <c r="C2898" s="244">
        <v>492.2</v>
      </c>
      <c r="D2898" s="244">
        <v>0</v>
      </c>
      <c r="E2898" s="244">
        <v>9</v>
      </c>
      <c r="F2898" s="244">
        <v>68</v>
      </c>
      <c r="G2898" s="193">
        <v>0.3</v>
      </c>
      <c r="H2898" s="193">
        <v>253.4</v>
      </c>
    </row>
    <row r="2899" spans="2:8" x14ac:dyDescent="0.25">
      <c r="B2899" s="271">
        <v>43951.083333333336</v>
      </c>
      <c r="C2899" s="244">
        <v>491.9</v>
      </c>
      <c r="D2899" s="244">
        <v>0</v>
      </c>
      <c r="E2899" s="244">
        <v>8.9</v>
      </c>
      <c r="F2899" s="244">
        <v>69.5</v>
      </c>
      <c r="G2899" s="193">
        <v>0.6</v>
      </c>
      <c r="H2899" s="193">
        <v>283.10000000000002</v>
      </c>
    </row>
    <row r="2900" spans="2:8" x14ac:dyDescent="0.25">
      <c r="B2900" s="271">
        <v>43951.125</v>
      </c>
      <c r="C2900" s="244">
        <v>491.7</v>
      </c>
      <c r="D2900" s="244">
        <v>0</v>
      </c>
      <c r="E2900" s="244">
        <v>8.8000000000000007</v>
      </c>
      <c r="F2900" s="244">
        <v>71.099999999999994</v>
      </c>
      <c r="G2900" s="193">
        <v>0.6</v>
      </c>
      <c r="H2900" s="193">
        <v>275</v>
      </c>
    </row>
    <row r="2901" spans="2:8" x14ac:dyDescent="0.25">
      <c r="B2901" s="271">
        <v>43951.166666666664</v>
      </c>
      <c r="C2901" s="244">
        <v>491.6</v>
      </c>
      <c r="D2901" s="244">
        <v>0</v>
      </c>
      <c r="E2901" s="244">
        <v>8.6</v>
      </c>
      <c r="F2901" s="244">
        <v>72.2</v>
      </c>
      <c r="G2901" s="193">
        <v>0.7</v>
      </c>
      <c r="H2901" s="193">
        <v>270.5</v>
      </c>
    </row>
    <row r="2902" spans="2:8" x14ac:dyDescent="0.25">
      <c r="B2902" s="271">
        <v>43951.208333333336</v>
      </c>
      <c r="C2902" s="244">
        <v>491.6</v>
      </c>
      <c r="D2902" s="244">
        <v>0</v>
      </c>
      <c r="E2902" s="244">
        <v>8.5</v>
      </c>
      <c r="F2902" s="244">
        <v>73.3</v>
      </c>
      <c r="G2902" s="193">
        <v>0.9</v>
      </c>
      <c r="H2902" s="193">
        <v>268.39999999999998</v>
      </c>
    </row>
    <row r="2903" spans="2:8" x14ac:dyDescent="0.25">
      <c r="B2903" s="271">
        <v>43951.25</v>
      </c>
      <c r="C2903" s="244">
        <v>492</v>
      </c>
      <c r="D2903" s="244">
        <v>0</v>
      </c>
      <c r="E2903" s="244">
        <v>8.3000000000000007</v>
      </c>
      <c r="F2903" s="244">
        <v>75</v>
      </c>
      <c r="G2903" s="193">
        <v>0.7</v>
      </c>
      <c r="H2903" s="193">
        <v>273.3</v>
      </c>
    </row>
    <row r="2904" spans="2:8" x14ac:dyDescent="0.25">
      <c r="B2904" s="271">
        <v>43951.291666666664</v>
      </c>
      <c r="C2904" s="244">
        <v>492.6</v>
      </c>
      <c r="D2904" s="244">
        <v>0</v>
      </c>
      <c r="E2904" s="244">
        <v>8.6999999999999993</v>
      </c>
      <c r="F2904" s="244">
        <v>72.900000000000006</v>
      </c>
      <c r="G2904" s="193">
        <v>0.9</v>
      </c>
      <c r="H2904" s="193">
        <v>268</v>
      </c>
    </row>
    <row r="2905" spans="2:8" x14ac:dyDescent="0.25">
      <c r="B2905" s="271">
        <v>43951.333333333336</v>
      </c>
      <c r="C2905" s="244">
        <v>492.9</v>
      </c>
      <c r="D2905" s="244">
        <v>0</v>
      </c>
      <c r="E2905" s="244">
        <v>9.9</v>
      </c>
      <c r="F2905" s="244">
        <v>66.900000000000006</v>
      </c>
      <c r="G2905" s="193">
        <v>0.7</v>
      </c>
      <c r="H2905" s="193">
        <v>148.19999999999999</v>
      </c>
    </row>
    <row r="2906" spans="2:8" x14ac:dyDescent="0.25">
      <c r="B2906" s="271">
        <v>43951.375</v>
      </c>
      <c r="C2906" s="244">
        <v>492.9</v>
      </c>
      <c r="D2906" s="244">
        <v>0</v>
      </c>
      <c r="E2906" s="244">
        <v>11.2</v>
      </c>
      <c r="F2906" s="244">
        <v>58.6</v>
      </c>
      <c r="G2906" s="193">
        <v>1.3</v>
      </c>
      <c r="H2906" s="193">
        <v>144.5</v>
      </c>
    </row>
    <row r="2907" spans="2:8" x14ac:dyDescent="0.25">
      <c r="B2907" s="271">
        <v>43951.416666666664</v>
      </c>
      <c r="C2907" s="244">
        <v>492.7</v>
      </c>
      <c r="D2907" s="244">
        <v>0</v>
      </c>
      <c r="E2907" s="244">
        <v>13.1</v>
      </c>
      <c r="F2907" s="244">
        <v>49.7</v>
      </c>
      <c r="G2907" s="193">
        <v>1.2</v>
      </c>
      <c r="H2907" s="193">
        <v>83.8</v>
      </c>
    </row>
    <row r="2908" spans="2:8" x14ac:dyDescent="0.25">
      <c r="B2908" s="271">
        <v>43951.458333333336</v>
      </c>
      <c r="C2908" s="244">
        <v>492.4</v>
      </c>
      <c r="D2908" s="244">
        <v>0</v>
      </c>
      <c r="E2908" s="244">
        <v>14.1</v>
      </c>
      <c r="F2908" s="244">
        <v>45.9</v>
      </c>
      <c r="G2908" s="193">
        <v>2.1</v>
      </c>
      <c r="H2908" s="193">
        <v>57.2</v>
      </c>
    </row>
    <row r="2909" spans="2:8" x14ac:dyDescent="0.25">
      <c r="B2909" s="271">
        <v>43951.5</v>
      </c>
      <c r="C2909" s="244">
        <v>491.9</v>
      </c>
      <c r="D2909" s="244">
        <v>0</v>
      </c>
      <c r="E2909" s="244">
        <v>15.2</v>
      </c>
      <c r="F2909" s="244">
        <v>42.8</v>
      </c>
      <c r="G2909" s="193">
        <v>2.1</v>
      </c>
      <c r="H2909" s="193">
        <v>27.9</v>
      </c>
    </row>
    <row r="2910" spans="2:8" x14ac:dyDescent="0.25">
      <c r="B2910" s="271">
        <v>43951.541666666664</v>
      </c>
      <c r="C2910" s="244">
        <v>491.2</v>
      </c>
      <c r="D2910" s="244">
        <v>0</v>
      </c>
      <c r="E2910" s="244">
        <v>15.8</v>
      </c>
      <c r="F2910" s="244">
        <v>40.5</v>
      </c>
      <c r="G2910" s="193">
        <v>2.2000000000000002</v>
      </c>
      <c r="H2910" s="193">
        <v>68.8</v>
      </c>
    </row>
    <row r="2911" spans="2:8" x14ac:dyDescent="0.25">
      <c r="B2911" s="271">
        <v>43951.583333333336</v>
      </c>
      <c r="C2911" s="244">
        <v>490.7</v>
      </c>
      <c r="D2911" s="244">
        <v>0</v>
      </c>
      <c r="E2911" s="244">
        <v>16.100000000000001</v>
      </c>
      <c r="F2911" s="244">
        <v>39.1</v>
      </c>
      <c r="G2911" s="193">
        <v>1.8</v>
      </c>
      <c r="H2911" s="193">
        <v>44.1</v>
      </c>
    </row>
    <row r="2912" spans="2:8" x14ac:dyDescent="0.25">
      <c r="B2912" s="271">
        <v>43951.625</v>
      </c>
      <c r="C2912" s="244">
        <v>490.6</v>
      </c>
      <c r="D2912" s="244">
        <v>0</v>
      </c>
      <c r="E2912" s="244">
        <v>14.4</v>
      </c>
      <c r="F2912" s="244">
        <v>49.1</v>
      </c>
      <c r="G2912" s="193">
        <v>2.2999999999999998</v>
      </c>
      <c r="H2912" s="193">
        <v>156</v>
      </c>
    </row>
    <row r="2913" spans="2:8" x14ac:dyDescent="0.25">
      <c r="B2913" s="271">
        <v>43951.666666666664</v>
      </c>
      <c r="C2913" s="244">
        <v>490.9</v>
      </c>
      <c r="D2913" s="244">
        <v>0</v>
      </c>
      <c r="E2913" s="244">
        <v>11.9</v>
      </c>
      <c r="F2913" s="244">
        <v>62.7</v>
      </c>
      <c r="G2913" s="193">
        <v>2.8</v>
      </c>
      <c r="H2913" s="193">
        <v>183.1</v>
      </c>
    </row>
    <row r="2914" spans="2:8" x14ac:dyDescent="0.25">
      <c r="B2914" s="271">
        <v>43951.708333333336</v>
      </c>
      <c r="C2914" s="244">
        <v>491.2</v>
      </c>
      <c r="D2914" s="244">
        <v>0</v>
      </c>
      <c r="E2914" s="244">
        <v>10.7</v>
      </c>
      <c r="F2914" s="244">
        <v>69.2</v>
      </c>
      <c r="G2914" s="193">
        <v>1.7</v>
      </c>
      <c r="H2914" s="193">
        <v>190.1</v>
      </c>
    </row>
    <row r="2915" spans="2:8" x14ac:dyDescent="0.25">
      <c r="B2915" s="271">
        <v>43951.75</v>
      </c>
      <c r="C2915" s="244">
        <v>491.7</v>
      </c>
      <c r="D2915" s="244">
        <v>0</v>
      </c>
      <c r="E2915" s="244">
        <v>10</v>
      </c>
      <c r="F2915" s="244">
        <v>76.5</v>
      </c>
      <c r="G2915" s="193">
        <v>1.3</v>
      </c>
      <c r="H2915" s="193">
        <v>186.8</v>
      </c>
    </row>
    <row r="2916" spans="2:8" x14ac:dyDescent="0.25">
      <c r="B2916" s="271">
        <v>43951.791666666664</v>
      </c>
      <c r="C2916" s="244">
        <v>492.2</v>
      </c>
      <c r="D2916" s="244">
        <v>0</v>
      </c>
      <c r="E2916" s="244">
        <v>10.1</v>
      </c>
      <c r="F2916" s="244">
        <v>75.3</v>
      </c>
      <c r="G2916" s="193">
        <v>0.5</v>
      </c>
      <c r="H2916" s="193">
        <v>157.30000000000001</v>
      </c>
    </row>
    <row r="2917" spans="2:8" x14ac:dyDescent="0.25">
      <c r="B2917" s="271">
        <v>43951.833333333336</v>
      </c>
      <c r="C2917" s="244">
        <v>492.6</v>
      </c>
      <c r="D2917" s="244">
        <v>0</v>
      </c>
      <c r="E2917" s="244">
        <v>10.199999999999999</v>
      </c>
      <c r="F2917" s="244">
        <v>74.400000000000006</v>
      </c>
      <c r="G2917" s="193">
        <v>0.8</v>
      </c>
      <c r="H2917" s="193">
        <v>136.4</v>
      </c>
    </row>
    <row r="2918" spans="2:8" x14ac:dyDescent="0.25">
      <c r="B2918" s="271">
        <v>43951.875</v>
      </c>
      <c r="C2918" s="244">
        <v>492.8</v>
      </c>
      <c r="D2918" s="244">
        <v>0</v>
      </c>
      <c r="E2918" s="244">
        <v>10</v>
      </c>
      <c r="F2918" s="244">
        <v>75.599999999999994</v>
      </c>
      <c r="G2918" s="193">
        <v>0.8</v>
      </c>
      <c r="H2918" s="193">
        <v>99.2</v>
      </c>
    </row>
    <row r="2919" spans="2:8" x14ac:dyDescent="0.25">
      <c r="B2919" s="271">
        <v>43951.916666666664</v>
      </c>
      <c r="C2919" s="244">
        <v>493</v>
      </c>
      <c r="D2919" s="244">
        <v>0</v>
      </c>
      <c r="E2919" s="244">
        <v>9.9</v>
      </c>
      <c r="F2919" s="244">
        <v>72.099999999999994</v>
      </c>
      <c r="G2919" s="193">
        <v>0.9</v>
      </c>
      <c r="H2919" s="193">
        <v>118.7</v>
      </c>
    </row>
    <row r="2920" spans="2:8" x14ac:dyDescent="0.25">
      <c r="B2920" s="271">
        <v>43951.958333333336</v>
      </c>
      <c r="C2920" s="244">
        <v>492.9</v>
      </c>
      <c r="D2920" s="244">
        <v>0</v>
      </c>
      <c r="E2920" s="244">
        <v>9.5</v>
      </c>
      <c r="F2920" s="244">
        <v>71.900000000000006</v>
      </c>
      <c r="G2920" s="193">
        <v>0.7</v>
      </c>
      <c r="H2920" s="193">
        <v>326.5</v>
      </c>
    </row>
    <row r="2921" spans="2:8" x14ac:dyDescent="0.25">
      <c r="B2921" s="271">
        <v>43952</v>
      </c>
      <c r="C2921" s="244">
        <v>492.7</v>
      </c>
      <c r="D2921" s="244">
        <v>0</v>
      </c>
      <c r="E2921" s="244">
        <v>9.3000000000000007</v>
      </c>
      <c r="F2921" s="244">
        <v>73.099999999999994</v>
      </c>
      <c r="G2921" s="193">
        <v>0.7</v>
      </c>
      <c r="H2921" s="193">
        <v>272.60000000000002</v>
      </c>
    </row>
    <row r="2922" spans="2:8" x14ac:dyDescent="0.25">
      <c r="B2922" s="271">
        <v>43952.041666666664</v>
      </c>
      <c r="C2922" s="244">
        <v>492.4</v>
      </c>
      <c r="D2922" s="244">
        <v>0.2</v>
      </c>
      <c r="E2922" s="244">
        <v>8.6999999999999993</v>
      </c>
      <c r="F2922" s="244">
        <v>81.8</v>
      </c>
      <c r="G2922" s="193">
        <v>0.7</v>
      </c>
      <c r="H2922" s="193">
        <v>264.8</v>
      </c>
    </row>
    <row r="2923" spans="2:8" x14ac:dyDescent="0.25">
      <c r="B2923" s="271">
        <v>43952.083333333336</v>
      </c>
      <c r="C2923" s="244">
        <v>491.9</v>
      </c>
      <c r="D2923" s="244">
        <v>0</v>
      </c>
      <c r="E2923" s="244">
        <v>8</v>
      </c>
      <c r="F2923" s="244">
        <v>85.9</v>
      </c>
      <c r="G2923" s="193">
        <v>0.6</v>
      </c>
      <c r="H2923" s="193">
        <v>269.60000000000002</v>
      </c>
    </row>
    <row r="2924" spans="2:8" x14ac:dyDescent="0.25">
      <c r="B2924" s="271">
        <v>43952.125</v>
      </c>
      <c r="C2924" s="244">
        <v>491.8</v>
      </c>
      <c r="D2924" s="244">
        <v>0</v>
      </c>
      <c r="E2924" s="244">
        <v>7.5</v>
      </c>
      <c r="F2924" s="244">
        <v>88</v>
      </c>
      <c r="G2924" s="193">
        <v>0.6</v>
      </c>
      <c r="H2924" s="193">
        <v>273.10000000000002</v>
      </c>
    </row>
    <row r="2925" spans="2:8" x14ac:dyDescent="0.25">
      <c r="B2925" s="271">
        <v>43952.166666666664</v>
      </c>
      <c r="C2925" s="244">
        <v>491.9</v>
      </c>
      <c r="D2925" s="244">
        <v>0</v>
      </c>
      <c r="E2925" s="244">
        <v>7.4</v>
      </c>
      <c r="F2925" s="244">
        <v>87.5</v>
      </c>
      <c r="G2925" s="193">
        <v>0.8</v>
      </c>
      <c r="H2925" s="193">
        <v>285.3</v>
      </c>
    </row>
    <row r="2926" spans="2:8" x14ac:dyDescent="0.25">
      <c r="B2926" s="271">
        <v>43952.208333333336</v>
      </c>
      <c r="C2926" s="244">
        <v>492.1</v>
      </c>
      <c r="D2926" s="244">
        <v>0</v>
      </c>
      <c r="E2926" s="244">
        <v>7.6</v>
      </c>
      <c r="F2926" s="244">
        <v>83.4</v>
      </c>
      <c r="G2926" s="193">
        <v>0.6</v>
      </c>
      <c r="H2926" s="193">
        <v>261.5</v>
      </c>
    </row>
    <row r="2927" spans="2:8" x14ac:dyDescent="0.25">
      <c r="B2927" s="271">
        <v>43952.25</v>
      </c>
      <c r="C2927" s="244">
        <v>492.6</v>
      </c>
      <c r="D2927" s="244">
        <v>0</v>
      </c>
      <c r="E2927" s="244">
        <v>7.5</v>
      </c>
      <c r="F2927" s="244">
        <v>86.9</v>
      </c>
      <c r="G2927" s="193">
        <v>0.9</v>
      </c>
      <c r="H2927" s="193">
        <v>125.6</v>
      </c>
    </row>
    <row r="2928" spans="2:8" x14ac:dyDescent="0.25">
      <c r="B2928" s="271">
        <v>43952.291666666664</v>
      </c>
      <c r="C2928" s="244">
        <v>493.1</v>
      </c>
      <c r="D2928" s="244">
        <v>0</v>
      </c>
      <c r="E2928" s="244">
        <v>7.8</v>
      </c>
      <c r="F2928" s="244">
        <v>86.5</v>
      </c>
      <c r="G2928" s="193">
        <v>0.8</v>
      </c>
      <c r="H2928" s="193">
        <v>134.5</v>
      </c>
    </row>
    <row r="2929" spans="2:8" x14ac:dyDescent="0.25">
      <c r="B2929" s="271">
        <v>43952.333333333336</v>
      </c>
      <c r="C2929" s="244">
        <v>493.3</v>
      </c>
      <c r="D2929" s="244">
        <v>0</v>
      </c>
      <c r="E2929" s="244">
        <v>9.1999999999999993</v>
      </c>
      <c r="F2929" s="244">
        <v>74.8</v>
      </c>
      <c r="G2929" s="193">
        <v>0.5</v>
      </c>
      <c r="H2929" s="193">
        <v>153.80000000000001</v>
      </c>
    </row>
    <row r="2930" spans="2:8" x14ac:dyDescent="0.25">
      <c r="B2930" s="271">
        <v>43952.375</v>
      </c>
      <c r="C2930" s="244">
        <v>493.3</v>
      </c>
      <c r="D2930" s="244">
        <v>0</v>
      </c>
      <c r="E2930" s="244">
        <v>10.8</v>
      </c>
      <c r="F2930" s="244">
        <v>66.099999999999994</v>
      </c>
      <c r="G2930" s="193">
        <v>0.8</v>
      </c>
      <c r="H2930" s="193">
        <v>159.1</v>
      </c>
    </row>
    <row r="2931" spans="2:8" x14ac:dyDescent="0.25">
      <c r="B2931" s="271">
        <v>43952.416666666664</v>
      </c>
      <c r="C2931" s="244">
        <v>493.1</v>
      </c>
      <c r="D2931" s="244">
        <v>0</v>
      </c>
      <c r="E2931" s="244">
        <v>12</v>
      </c>
      <c r="F2931" s="244">
        <v>58.7</v>
      </c>
      <c r="G2931" s="193">
        <v>1.1000000000000001</v>
      </c>
      <c r="H2931" s="193">
        <v>158.80000000000001</v>
      </c>
    </row>
    <row r="2932" spans="2:8" x14ac:dyDescent="0.25">
      <c r="B2932" s="271">
        <v>43952.458333333336</v>
      </c>
      <c r="C2932" s="244">
        <v>492.7</v>
      </c>
      <c r="D2932" s="244">
        <v>0</v>
      </c>
      <c r="E2932" s="244">
        <v>13.8</v>
      </c>
      <c r="F2932" s="244">
        <v>47.5</v>
      </c>
      <c r="G2932" s="193">
        <v>2.2000000000000002</v>
      </c>
      <c r="H2932" s="193">
        <v>19</v>
      </c>
    </row>
    <row r="2933" spans="2:8" x14ac:dyDescent="0.25">
      <c r="B2933" s="271">
        <v>43952.5</v>
      </c>
      <c r="C2933" s="244">
        <v>492.2</v>
      </c>
      <c r="D2933" s="244">
        <v>0</v>
      </c>
      <c r="E2933" s="244">
        <v>14.5</v>
      </c>
      <c r="F2933" s="244">
        <v>45.8</v>
      </c>
      <c r="G2933" s="193">
        <v>2.2000000000000002</v>
      </c>
      <c r="H2933" s="193">
        <v>20.6</v>
      </c>
    </row>
    <row r="2934" spans="2:8" x14ac:dyDescent="0.25">
      <c r="B2934" s="271">
        <v>43952.541666666664</v>
      </c>
      <c r="C2934" s="244">
        <v>491.6</v>
      </c>
      <c r="D2934" s="244">
        <v>0</v>
      </c>
      <c r="E2934" s="244">
        <v>15.5</v>
      </c>
      <c r="F2934" s="244">
        <v>43.9</v>
      </c>
      <c r="G2934" s="193">
        <v>2.1</v>
      </c>
      <c r="H2934" s="193">
        <v>29.7</v>
      </c>
    </row>
    <row r="2935" spans="2:8" x14ac:dyDescent="0.25">
      <c r="B2935" s="271">
        <v>43952.583333333336</v>
      </c>
      <c r="C2935" s="244">
        <v>491.3</v>
      </c>
      <c r="D2935" s="244">
        <v>0</v>
      </c>
      <c r="E2935" s="244">
        <v>14.2</v>
      </c>
      <c r="F2935" s="244">
        <v>49.2</v>
      </c>
      <c r="G2935" s="193">
        <v>2.6</v>
      </c>
      <c r="H2935" s="193">
        <v>37.5</v>
      </c>
    </row>
    <row r="2936" spans="2:8" x14ac:dyDescent="0.25">
      <c r="B2936" s="271">
        <v>43952.625</v>
      </c>
      <c r="C2936" s="244">
        <v>491.4</v>
      </c>
      <c r="D2936" s="244">
        <v>0</v>
      </c>
      <c r="E2936" s="244">
        <v>12.9</v>
      </c>
      <c r="F2936" s="244">
        <v>54.2</v>
      </c>
      <c r="G2936" s="193">
        <v>2.4</v>
      </c>
      <c r="H2936" s="193">
        <v>54.4</v>
      </c>
    </row>
    <row r="2937" spans="2:8" x14ac:dyDescent="0.25">
      <c r="B2937" s="271">
        <v>43952.666666666664</v>
      </c>
      <c r="C2937" s="244">
        <v>491.6</v>
      </c>
      <c r="D2937" s="244">
        <v>0</v>
      </c>
      <c r="E2937" s="244">
        <v>11.2</v>
      </c>
      <c r="F2937" s="244">
        <v>61.8</v>
      </c>
      <c r="G2937" s="193">
        <v>1.7</v>
      </c>
      <c r="H2937" s="193">
        <v>68.5</v>
      </c>
    </row>
    <row r="2938" spans="2:8" x14ac:dyDescent="0.25">
      <c r="B2938" s="271">
        <v>43952.708333333336</v>
      </c>
      <c r="C2938" s="244">
        <v>491.8</v>
      </c>
      <c r="D2938" s="244">
        <v>0</v>
      </c>
      <c r="E2938" s="244">
        <v>10.3</v>
      </c>
      <c r="F2938" s="244">
        <v>68.400000000000006</v>
      </c>
      <c r="G2938" s="193">
        <v>1.4</v>
      </c>
      <c r="H2938" s="193">
        <v>177.9</v>
      </c>
    </row>
    <row r="2939" spans="2:8" x14ac:dyDescent="0.25">
      <c r="B2939" s="271">
        <v>43952.75</v>
      </c>
      <c r="C2939" s="244">
        <v>492.2</v>
      </c>
      <c r="D2939" s="244">
        <v>0</v>
      </c>
      <c r="E2939" s="244">
        <v>10.1</v>
      </c>
      <c r="F2939" s="244">
        <v>67.7</v>
      </c>
      <c r="G2939" s="193">
        <v>0.9</v>
      </c>
      <c r="H2939" s="193">
        <v>179.9</v>
      </c>
    </row>
    <row r="2940" spans="2:8" x14ac:dyDescent="0.25">
      <c r="B2940" s="271">
        <v>43952.791666666664</v>
      </c>
      <c r="C2940" s="244">
        <v>492.6</v>
      </c>
      <c r="D2940" s="244">
        <v>0</v>
      </c>
      <c r="E2940" s="244">
        <v>10</v>
      </c>
      <c r="F2940" s="244">
        <v>68.5</v>
      </c>
      <c r="G2940" s="193">
        <v>0.6</v>
      </c>
      <c r="H2940" s="193">
        <v>121.8</v>
      </c>
    </row>
    <row r="2941" spans="2:8" x14ac:dyDescent="0.25">
      <c r="B2941" s="271">
        <v>43952.833333333336</v>
      </c>
      <c r="C2941" s="244">
        <v>493</v>
      </c>
      <c r="D2941" s="244">
        <v>0</v>
      </c>
      <c r="E2941" s="244">
        <v>9.9</v>
      </c>
      <c r="F2941" s="244">
        <v>64.7</v>
      </c>
      <c r="G2941" s="193">
        <v>0.7</v>
      </c>
      <c r="H2941" s="193">
        <v>41.2</v>
      </c>
    </row>
    <row r="2942" spans="2:8" x14ac:dyDescent="0.25">
      <c r="B2942" s="271">
        <v>43952.875</v>
      </c>
      <c r="C2942" s="244">
        <v>493.3</v>
      </c>
      <c r="D2942" s="244">
        <v>0</v>
      </c>
      <c r="E2942" s="244">
        <v>9.4</v>
      </c>
      <c r="F2942" s="244">
        <v>67.5</v>
      </c>
      <c r="G2942" s="193">
        <v>0.8</v>
      </c>
      <c r="H2942" s="193">
        <v>276.3</v>
      </c>
    </row>
    <row r="2943" spans="2:8" x14ac:dyDescent="0.25">
      <c r="B2943" s="271">
        <v>43952.916666666664</v>
      </c>
      <c r="C2943" s="244">
        <v>493.3</v>
      </c>
      <c r="D2943" s="244">
        <v>0</v>
      </c>
      <c r="E2943" s="244">
        <v>8.8000000000000007</v>
      </c>
      <c r="F2943" s="244">
        <v>68.599999999999994</v>
      </c>
      <c r="G2943" s="193">
        <v>1.1000000000000001</v>
      </c>
      <c r="H2943" s="193">
        <v>16.3</v>
      </c>
    </row>
    <row r="2944" spans="2:8" x14ac:dyDescent="0.25">
      <c r="B2944" s="271">
        <v>43952.958333333336</v>
      </c>
      <c r="C2944" s="244">
        <v>493.4</v>
      </c>
      <c r="D2944" s="244">
        <v>0</v>
      </c>
      <c r="E2944" s="244">
        <v>7.6</v>
      </c>
      <c r="F2944" s="244">
        <v>73.3</v>
      </c>
      <c r="G2944" s="193">
        <v>1.4</v>
      </c>
      <c r="H2944" s="193">
        <v>280.8</v>
      </c>
    </row>
    <row r="2945" spans="2:8" x14ac:dyDescent="0.25">
      <c r="B2945" s="271">
        <v>43953</v>
      </c>
      <c r="C2945" s="244">
        <v>493.2</v>
      </c>
      <c r="D2945" s="244">
        <v>0</v>
      </c>
      <c r="E2945" s="244">
        <v>6.8</v>
      </c>
      <c r="F2945" s="244">
        <v>76.8</v>
      </c>
      <c r="G2945" s="193">
        <v>1</v>
      </c>
      <c r="H2945" s="193">
        <v>265.39999999999998</v>
      </c>
    </row>
    <row r="2946" spans="2:8" x14ac:dyDescent="0.25">
      <c r="B2946" s="271">
        <v>43953.041666666664</v>
      </c>
      <c r="C2946" s="244">
        <v>492.8</v>
      </c>
      <c r="D2946" s="244">
        <v>0</v>
      </c>
      <c r="E2946" s="244">
        <v>6.8</v>
      </c>
      <c r="F2946" s="244">
        <v>76.099999999999994</v>
      </c>
      <c r="G2946" s="193">
        <v>0.8</v>
      </c>
      <c r="H2946" s="193">
        <v>268.89999999999998</v>
      </c>
    </row>
    <row r="2947" spans="2:8" x14ac:dyDescent="0.25">
      <c r="B2947" s="271">
        <v>43953.083333333336</v>
      </c>
      <c r="C2947" s="244">
        <v>492.3</v>
      </c>
      <c r="D2947" s="244">
        <v>0</v>
      </c>
      <c r="E2947" s="244">
        <v>6.8</v>
      </c>
      <c r="F2947" s="244">
        <v>76.3</v>
      </c>
      <c r="G2947" s="193">
        <v>1.1000000000000001</v>
      </c>
      <c r="H2947" s="193">
        <v>266.2</v>
      </c>
    </row>
    <row r="2948" spans="2:8" x14ac:dyDescent="0.25">
      <c r="B2948" s="271">
        <v>43953.125</v>
      </c>
      <c r="C2948" s="244">
        <v>492.1</v>
      </c>
      <c r="D2948" s="244">
        <v>0</v>
      </c>
      <c r="E2948" s="244">
        <v>7.1</v>
      </c>
      <c r="F2948" s="244">
        <v>74.900000000000006</v>
      </c>
      <c r="G2948" s="193">
        <v>0.4</v>
      </c>
      <c r="H2948" s="193">
        <v>268.39999999999998</v>
      </c>
    </row>
    <row r="2949" spans="2:8" x14ac:dyDescent="0.25">
      <c r="B2949" s="271">
        <v>43953.166666666664</v>
      </c>
      <c r="C2949" s="244">
        <v>492.1</v>
      </c>
      <c r="D2949" s="244">
        <v>0</v>
      </c>
      <c r="E2949" s="244">
        <v>7.2</v>
      </c>
      <c r="F2949" s="244">
        <v>75.400000000000006</v>
      </c>
      <c r="G2949" s="193">
        <v>0.5</v>
      </c>
      <c r="H2949" s="193">
        <v>269.2</v>
      </c>
    </row>
    <row r="2950" spans="2:8" x14ac:dyDescent="0.25">
      <c r="B2950" s="271">
        <v>43953.208333333336</v>
      </c>
      <c r="C2950" s="244">
        <v>492.3</v>
      </c>
      <c r="D2950" s="244">
        <v>0</v>
      </c>
      <c r="E2950" s="244">
        <v>7.2</v>
      </c>
      <c r="F2950" s="244">
        <v>76.2</v>
      </c>
      <c r="G2950" s="193">
        <v>0.3</v>
      </c>
      <c r="H2950" s="193">
        <v>260.60000000000002</v>
      </c>
    </row>
    <row r="2951" spans="2:8" x14ac:dyDescent="0.25">
      <c r="B2951" s="271">
        <v>43953.25</v>
      </c>
      <c r="C2951" s="244">
        <v>492.6</v>
      </c>
      <c r="D2951" s="244">
        <v>0</v>
      </c>
      <c r="E2951" s="244">
        <v>7.5</v>
      </c>
      <c r="F2951" s="244">
        <v>75.5</v>
      </c>
      <c r="G2951" s="193">
        <v>0.6</v>
      </c>
      <c r="H2951" s="193">
        <v>272.3</v>
      </c>
    </row>
    <row r="2952" spans="2:8" x14ac:dyDescent="0.25">
      <c r="B2952" s="271">
        <v>43953.291666666664</v>
      </c>
      <c r="C2952" s="244">
        <v>493</v>
      </c>
      <c r="D2952" s="244">
        <v>0</v>
      </c>
      <c r="E2952" s="244">
        <v>7.9</v>
      </c>
      <c r="F2952" s="244">
        <v>75.3</v>
      </c>
      <c r="G2952" s="193">
        <v>0.4</v>
      </c>
      <c r="H2952" s="193">
        <v>274.39999999999998</v>
      </c>
    </row>
    <row r="2953" spans="2:8" x14ac:dyDescent="0.25">
      <c r="B2953" s="271">
        <v>43953.333333333336</v>
      </c>
      <c r="C2953" s="244">
        <v>493.4</v>
      </c>
      <c r="D2953" s="244">
        <v>0</v>
      </c>
      <c r="E2953" s="244">
        <v>8.4</v>
      </c>
      <c r="F2953" s="244">
        <v>74.5</v>
      </c>
      <c r="G2953" s="193">
        <v>1</v>
      </c>
      <c r="H2953" s="193">
        <v>147.9</v>
      </c>
    </row>
    <row r="2954" spans="2:8" x14ac:dyDescent="0.25">
      <c r="B2954" s="271">
        <v>43953.375</v>
      </c>
      <c r="C2954" s="244">
        <v>493.5</v>
      </c>
      <c r="D2954" s="244">
        <v>0</v>
      </c>
      <c r="E2954" s="244">
        <v>9.5</v>
      </c>
      <c r="F2954" s="244">
        <v>68.099999999999994</v>
      </c>
      <c r="G2954" s="193">
        <v>0.7</v>
      </c>
      <c r="H2954" s="193">
        <v>167.9</v>
      </c>
    </row>
    <row r="2955" spans="2:8" x14ac:dyDescent="0.25">
      <c r="B2955" s="271">
        <v>43953.416666666664</v>
      </c>
      <c r="C2955" s="244">
        <v>493.3</v>
      </c>
      <c r="D2955" s="244">
        <v>0</v>
      </c>
      <c r="E2955" s="244">
        <v>11.6</v>
      </c>
      <c r="F2955" s="244">
        <v>55.7</v>
      </c>
      <c r="G2955" s="193">
        <v>0.9</v>
      </c>
      <c r="H2955" s="193">
        <v>270.2</v>
      </c>
    </row>
    <row r="2956" spans="2:8" x14ac:dyDescent="0.25">
      <c r="B2956" s="271">
        <v>43953.458333333336</v>
      </c>
      <c r="C2956" s="244">
        <v>493</v>
      </c>
      <c r="D2956" s="244">
        <v>0</v>
      </c>
      <c r="E2956" s="244">
        <v>10.8</v>
      </c>
      <c r="F2956" s="244">
        <v>63.2</v>
      </c>
      <c r="G2956" s="193">
        <v>1.1000000000000001</v>
      </c>
      <c r="H2956" s="193">
        <v>160.4</v>
      </c>
    </row>
    <row r="2957" spans="2:8" x14ac:dyDescent="0.25">
      <c r="B2957" s="271">
        <v>43953.5</v>
      </c>
      <c r="C2957" s="244">
        <v>492.4</v>
      </c>
      <c r="D2957" s="244">
        <v>0</v>
      </c>
      <c r="E2957" s="244">
        <v>12.1</v>
      </c>
      <c r="F2957" s="244">
        <v>57.3</v>
      </c>
      <c r="G2957" s="193">
        <v>1.6</v>
      </c>
      <c r="H2957" s="193">
        <v>152.69999999999999</v>
      </c>
    </row>
    <row r="2958" spans="2:8" x14ac:dyDescent="0.25">
      <c r="B2958" s="271">
        <v>43953.541666666664</v>
      </c>
      <c r="C2958" s="244">
        <v>491.7</v>
      </c>
      <c r="D2958" s="244">
        <v>0</v>
      </c>
      <c r="E2958" s="244">
        <v>13.5</v>
      </c>
      <c r="F2958" s="244">
        <v>50.5</v>
      </c>
      <c r="G2958" s="193">
        <v>1.5</v>
      </c>
      <c r="H2958" s="193">
        <v>165.4</v>
      </c>
    </row>
    <row r="2959" spans="2:8" x14ac:dyDescent="0.25">
      <c r="B2959" s="271">
        <v>43953.583333333336</v>
      </c>
      <c r="C2959" s="244">
        <v>491.1</v>
      </c>
      <c r="D2959" s="244">
        <v>0</v>
      </c>
      <c r="E2959" s="244">
        <v>14.2</v>
      </c>
      <c r="F2959" s="244">
        <v>44.4</v>
      </c>
      <c r="G2959" s="193">
        <v>1.7</v>
      </c>
      <c r="H2959" s="193">
        <v>110</v>
      </c>
    </row>
    <row r="2960" spans="2:8" x14ac:dyDescent="0.25">
      <c r="B2960" s="271">
        <v>43953.625</v>
      </c>
      <c r="C2960" s="244">
        <v>490.7</v>
      </c>
      <c r="D2960" s="244">
        <v>0</v>
      </c>
      <c r="E2960" s="244">
        <v>14.5</v>
      </c>
      <c r="F2960" s="244">
        <v>40.5</v>
      </c>
      <c r="G2960" s="193">
        <v>2</v>
      </c>
      <c r="H2960" s="193">
        <v>359.1</v>
      </c>
    </row>
    <row r="2961" spans="2:8" x14ac:dyDescent="0.25">
      <c r="B2961" s="271">
        <v>43953.666666666664</v>
      </c>
      <c r="C2961" s="244">
        <v>490.6</v>
      </c>
      <c r="D2961" s="244">
        <v>0</v>
      </c>
      <c r="E2961" s="244">
        <v>14.1</v>
      </c>
      <c r="F2961" s="244">
        <v>41.9</v>
      </c>
      <c r="G2961" s="193">
        <v>1.4</v>
      </c>
      <c r="H2961" s="193">
        <v>357</v>
      </c>
    </row>
    <row r="2962" spans="2:8" x14ac:dyDescent="0.25">
      <c r="B2962" s="271">
        <v>43953.708333333336</v>
      </c>
      <c r="C2962" s="244">
        <v>490.8</v>
      </c>
      <c r="D2962" s="244">
        <v>0</v>
      </c>
      <c r="E2962" s="244">
        <v>12.8</v>
      </c>
      <c r="F2962" s="244">
        <v>51.1</v>
      </c>
      <c r="G2962" s="193">
        <v>1.4</v>
      </c>
      <c r="H2962" s="193">
        <v>32.9</v>
      </c>
    </row>
    <row r="2963" spans="2:8" x14ac:dyDescent="0.25">
      <c r="B2963" s="271">
        <v>43953.75</v>
      </c>
      <c r="C2963" s="244">
        <v>491.3</v>
      </c>
      <c r="D2963" s="244">
        <v>0</v>
      </c>
      <c r="E2963" s="244">
        <v>11.5</v>
      </c>
      <c r="F2963" s="244">
        <v>56.3</v>
      </c>
      <c r="G2963" s="193">
        <v>1.7</v>
      </c>
      <c r="H2963" s="193">
        <v>41.9</v>
      </c>
    </row>
    <row r="2964" spans="2:8" x14ac:dyDescent="0.25">
      <c r="B2964" s="271">
        <v>43953.791666666664</v>
      </c>
      <c r="C2964" s="244">
        <v>491.8</v>
      </c>
      <c r="D2964" s="244">
        <v>0</v>
      </c>
      <c r="E2964" s="244">
        <v>10.9</v>
      </c>
      <c r="F2964" s="244">
        <v>63</v>
      </c>
      <c r="G2964" s="193">
        <v>2</v>
      </c>
      <c r="H2964" s="193">
        <v>72.5</v>
      </c>
    </row>
    <row r="2965" spans="2:8" x14ac:dyDescent="0.25">
      <c r="B2965" s="271">
        <v>43953.833333333336</v>
      </c>
      <c r="C2965" s="244">
        <v>492.3</v>
      </c>
      <c r="D2965" s="244">
        <v>0</v>
      </c>
      <c r="E2965" s="244">
        <v>10.6</v>
      </c>
      <c r="F2965" s="244">
        <v>64.3</v>
      </c>
      <c r="G2965" s="193">
        <v>1</v>
      </c>
      <c r="H2965" s="193">
        <v>172.8</v>
      </c>
    </row>
    <row r="2966" spans="2:8" x14ac:dyDescent="0.25">
      <c r="B2966" s="271">
        <v>43953.875</v>
      </c>
      <c r="C2966" s="244">
        <v>492.6</v>
      </c>
      <c r="D2966" s="244">
        <v>0</v>
      </c>
      <c r="E2966" s="244">
        <v>10.1</v>
      </c>
      <c r="F2966" s="244">
        <v>69</v>
      </c>
      <c r="G2966" s="193">
        <v>1.2</v>
      </c>
      <c r="H2966" s="193">
        <v>60.3</v>
      </c>
    </row>
    <row r="2967" spans="2:8" x14ac:dyDescent="0.25">
      <c r="B2967" s="271">
        <v>43953.916666666664</v>
      </c>
      <c r="C2967" s="244">
        <v>492.7</v>
      </c>
      <c r="D2967" s="244">
        <v>0</v>
      </c>
      <c r="E2967" s="244">
        <v>9.9</v>
      </c>
      <c r="F2967" s="244">
        <v>68.599999999999994</v>
      </c>
      <c r="G2967" s="193">
        <v>0.9</v>
      </c>
      <c r="H2967" s="193">
        <v>41.1</v>
      </c>
    </row>
    <row r="2968" spans="2:8" x14ac:dyDescent="0.25">
      <c r="B2968" s="271">
        <v>43953.958333333336</v>
      </c>
      <c r="C2968" s="244">
        <v>492.5</v>
      </c>
      <c r="D2968" s="244">
        <v>0</v>
      </c>
      <c r="E2968" s="244">
        <v>9.8000000000000007</v>
      </c>
      <c r="F2968" s="244">
        <v>66.2</v>
      </c>
      <c r="G2968" s="193">
        <v>1.2</v>
      </c>
      <c r="H2968" s="193">
        <v>73</v>
      </c>
    </row>
    <row r="2969" spans="2:8" x14ac:dyDescent="0.25">
      <c r="B2969" s="271">
        <v>43954</v>
      </c>
      <c r="C2969" s="244">
        <v>492</v>
      </c>
      <c r="D2969" s="244">
        <v>0</v>
      </c>
      <c r="E2969" s="244">
        <v>9.5</v>
      </c>
      <c r="F2969" s="244">
        <v>67.7</v>
      </c>
      <c r="G2969" s="193">
        <v>0.9</v>
      </c>
      <c r="H2969" s="193">
        <v>317.10000000000002</v>
      </c>
    </row>
    <row r="2970" spans="2:8" x14ac:dyDescent="0.25">
      <c r="B2970" s="271">
        <v>43954.041666666664</v>
      </c>
      <c r="C2970" s="244">
        <v>491.8</v>
      </c>
      <c r="D2970" s="244">
        <v>0</v>
      </c>
      <c r="E2970" s="244">
        <v>9.1999999999999993</v>
      </c>
      <c r="F2970" s="244">
        <v>70.2</v>
      </c>
      <c r="G2970" s="193">
        <v>0.3</v>
      </c>
      <c r="H2970" s="193">
        <v>356.8</v>
      </c>
    </row>
    <row r="2971" spans="2:8" x14ac:dyDescent="0.25">
      <c r="B2971" s="271">
        <v>43954.083333333336</v>
      </c>
      <c r="C2971" s="244">
        <v>491.5</v>
      </c>
      <c r="D2971" s="244">
        <v>0</v>
      </c>
      <c r="E2971" s="244">
        <v>8.8000000000000007</v>
      </c>
      <c r="F2971" s="244">
        <v>71.099999999999994</v>
      </c>
      <c r="G2971" s="193">
        <v>0.7</v>
      </c>
      <c r="H2971" s="193">
        <v>100.7</v>
      </c>
    </row>
    <row r="2972" spans="2:8" x14ac:dyDescent="0.25">
      <c r="B2972" s="271">
        <v>43954.125</v>
      </c>
      <c r="C2972" s="244">
        <v>491.2</v>
      </c>
      <c r="D2972" s="244">
        <v>0</v>
      </c>
      <c r="E2972" s="244">
        <v>8.6999999999999993</v>
      </c>
      <c r="F2972" s="244">
        <v>72.8</v>
      </c>
      <c r="G2972" s="193">
        <v>1.2</v>
      </c>
      <c r="H2972" s="193">
        <v>18.3</v>
      </c>
    </row>
    <row r="2973" spans="2:8" x14ac:dyDescent="0.25">
      <c r="B2973" s="271">
        <v>43954.166666666664</v>
      </c>
      <c r="C2973" s="244">
        <v>491.2</v>
      </c>
      <c r="D2973" s="244">
        <v>0</v>
      </c>
      <c r="E2973" s="244">
        <v>8.4</v>
      </c>
      <c r="F2973" s="244">
        <v>76.3</v>
      </c>
      <c r="G2973" s="193">
        <v>0.5</v>
      </c>
      <c r="H2973" s="193">
        <v>308.3</v>
      </c>
    </row>
    <row r="2974" spans="2:8" x14ac:dyDescent="0.25">
      <c r="B2974" s="271">
        <v>43954.208333333336</v>
      </c>
      <c r="C2974" s="244">
        <v>491.4</v>
      </c>
      <c r="D2974" s="244">
        <v>0</v>
      </c>
      <c r="E2974" s="244">
        <v>8.1999999999999993</v>
      </c>
      <c r="F2974" s="244">
        <v>76.3</v>
      </c>
      <c r="G2974" s="193">
        <v>0.8</v>
      </c>
      <c r="H2974" s="193">
        <v>111.6</v>
      </c>
    </row>
    <row r="2975" spans="2:8" x14ac:dyDescent="0.25">
      <c r="B2975" s="271">
        <v>43954.25</v>
      </c>
      <c r="C2975" s="244">
        <v>491.8</v>
      </c>
      <c r="D2975" s="244">
        <v>0</v>
      </c>
      <c r="E2975" s="244">
        <v>7.9</v>
      </c>
      <c r="F2975" s="244">
        <v>78.400000000000006</v>
      </c>
      <c r="G2975" s="193">
        <v>0.5</v>
      </c>
      <c r="H2975" s="193">
        <v>141.69999999999999</v>
      </c>
    </row>
    <row r="2976" spans="2:8" x14ac:dyDescent="0.25">
      <c r="B2976" s="271">
        <v>43954.291666666664</v>
      </c>
      <c r="C2976" s="244">
        <v>492.3</v>
      </c>
      <c r="D2976" s="244">
        <v>0</v>
      </c>
      <c r="E2976" s="244">
        <v>8.6</v>
      </c>
      <c r="F2976" s="244">
        <v>74.599999999999994</v>
      </c>
      <c r="G2976" s="193">
        <v>0.7</v>
      </c>
      <c r="H2976" s="193">
        <v>140.1</v>
      </c>
    </row>
    <row r="2977" spans="2:8" x14ac:dyDescent="0.25">
      <c r="B2977" s="271">
        <v>43954.333333333336</v>
      </c>
      <c r="C2977" s="244">
        <v>492.4</v>
      </c>
      <c r="D2977" s="244">
        <v>0</v>
      </c>
      <c r="E2977" s="244">
        <v>9.8000000000000007</v>
      </c>
      <c r="F2977" s="244">
        <v>68.400000000000006</v>
      </c>
      <c r="G2977" s="193">
        <v>1.1000000000000001</v>
      </c>
      <c r="H2977" s="193">
        <v>256.2</v>
      </c>
    </row>
    <row r="2978" spans="2:8" x14ac:dyDescent="0.25">
      <c r="B2978" s="271">
        <v>43954.375</v>
      </c>
      <c r="C2978" s="244">
        <v>492.3</v>
      </c>
      <c r="D2978" s="244">
        <v>0</v>
      </c>
      <c r="E2978" s="244">
        <v>12</v>
      </c>
      <c r="F2978" s="244">
        <v>57.5</v>
      </c>
      <c r="G2978" s="193">
        <v>0.6</v>
      </c>
      <c r="H2978" s="193">
        <v>259.7</v>
      </c>
    </row>
    <row r="2979" spans="2:8" x14ac:dyDescent="0.25">
      <c r="B2979" s="271">
        <v>43954.416666666664</v>
      </c>
      <c r="C2979" s="244">
        <v>492</v>
      </c>
      <c r="D2979" s="244">
        <v>0</v>
      </c>
      <c r="E2979" s="244">
        <v>12.7</v>
      </c>
      <c r="F2979" s="244">
        <v>54.5</v>
      </c>
      <c r="G2979" s="193">
        <v>0.5</v>
      </c>
      <c r="H2979" s="193">
        <v>220.3</v>
      </c>
    </row>
    <row r="2980" spans="2:8" x14ac:dyDescent="0.25">
      <c r="B2980" s="271">
        <v>43954.458333333336</v>
      </c>
      <c r="C2980" s="244">
        <v>491.3</v>
      </c>
      <c r="D2980" s="244">
        <v>0</v>
      </c>
      <c r="E2980" s="244">
        <v>13.8</v>
      </c>
      <c r="F2980" s="244">
        <v>49.1</v>
      </c>
      <c r="G2980" s="193">
        <v>1</v>
      </c>
      <c r="H2980" s="193">
        <v>34.1</v>
      </c>
    </row>
    <row r="2981" spans="2:8" x14ac:dyDescent="0.25">
      <c r="B2981" s="271">
        <v>43954.5</v>
      </c>
      <c r="C2981" s="244">
        <v>490.8</v>
      </c>
      <c r="D2981" s="244">
        <v>0</v>
      </c>
      <c r="E2981" s="244">
        <v>13.6</v>
      </c>
      <c r="F2981" s="244">
        <v>48.1</v>
      </c>
      <c r="G2981" s="193">
        <v>2.4</v>
      </c>
      <c r="H2981" s="193">
        <v>47.6</v>
      </c>
    </row>
    <row r="2982" spans="2:8" x14ac:dyDescent="0.25">
      <c r="B2982" s="271">
        <v>43954.541666666664</v>
      </c>
      <c r="C2982" s="244">
        <v>490.5</v>
      </c>
      <c r="D2982" s="244">
        <v>0.7</v>
      </c>
      <c r="E2982" s="244">
        <v>10.6</v>
      </c>
      <c r="F2982" s="244">
        <v>63.4</v>
      </c>
      <c r="G2982" s="193">
        <v>3.2</v>
      </c>
      <c r="H2982" s="193">
        <v>38.200000000000003</v>
      </c>
    </row>
    <row r="2983" spans="2:8" x14ac:dyDescent="0.25">
      <c r="B2983" s="271">
        <v>43954.583333333336</v>
      </c>
      <c r="C2983" s="244">
        <v>490</v>
      </c>
      <c r="D2983" s="244">
        <v>0</v>
      </c>
      <c r="E2983" s="244">
        <v>12.1</v>
      </c>
      <c r="F2983" s="244">
        <v>60.8</v>
      </c>
      <c r="G2983" s="193">
        <v>1.6</v>
      </c>
      <c r="H2983" s="193">
        <v>181.2</v>
      </c>
    </row>
    <row r="2984" spans="2:8" x14ac:dyDescent="0.25">
      <c r="B2984" s="271">
        <v>43954.625</v>
      </c>
      <c r="C2984" s="244">
        <v>489.8</v>
      </c>
      <c r="D2984" s="244">
        <v>0</v>
      </c>
      <c r="E2984" s="244">
        <v>11.5</v>
      </c>
      <c r="F2984" s="244">
        <v>62.2</v>
      </c>
      <c r="G2984" s="193">
        <v>1.4</v>
      </c>
      <c r="H2984" s="193">
        <v>177.1</v>
      </c>
    </row>
    <row r="2985" spans="2:8" x14ac:dyDescent="0.25">
      <c r="B2985" s="271">
        <v>43954.666666666664</v>
      </c>
      <c r="C2985" s="244">
        <v>490</v>
      </c>
      <c r="D2985" s="244">
        <v>0.2</v>
      </c>
      <c r="E2985" s="244">
        <v>10.5</v>
      </c>
      <c r="F2985" s="244">
        <v>73.2</v>
      </c>
      <c r="G2985" s="193">
        <v>1.4</v>
      </c>
      <c r="H2985" s="193">
        <v>276.8</v>
      </c>
    </row>
    <row r="2986" spans="2:8" x14ac:dyDescent="0.25">
      <c r="B2986" s="271">
        <v>43954.708333333336</v>
      </c>
      <c r="C2986" s="244">
        <v>490.5</v>
      </c>
      <c r="D2986" s="244">
        <v>4.8</v>
      </c>
      <c r="E2986" s="244">
        <v>8.4</v>
      </c>
      <c r="F2986" s="244">
        <v>89.8</v>
      </c>
      <c r="G2986" s="193">
        <v>1</v>
      </c>
      <c r="H2986" s="193">
        <v>257.7</v>
      </c>
    </row>
    <row r="2987" spans="2:8" x14ac:dyDescent="0.25">
      <c r="B2987" s="271">
        <v>43954.75</v>
      </c>
      <c r="C2987" s="244">
        <v>490.9</v>
      </c>
      <c r="D2987" s="244">
        <v>7.7</v>
      </c>
      <c r="E2987" s="244">
        <v>7.9</v>
      </c>
      <c r="F2987" s="244">
        <v>90.8</v>
      </c>
      <c r="G2987" s="193">
        <v>0.7</v>
      </c>
      <c r="H2987" s="193">
        <v>331.4</v>
      </c>
    </row>
    <row r="2988" spans="2:8" x14ac:dyDescent="0.25">
      <c r="B2988" s="271">
        <v>43954.791666666664</v>
      </c>
      <c r="C2988" s="244">
        <v>491.4</v>
      </c>
      <c r="D2988" s="244">
        <v>5.5</v>
      </c>
      <c r="E2988" s="244">
        <v>7.4</v>
      </c>
      <c r="F2988" s="244">
        <v>91.6</v>
      </c>
      <c r="G2988" s="193">
        <v>0.4</v>
      </c>
      <c r="H2988" s="193">
        <v>276</v>
      </c>
    </row>
    <row r="2989" spans="2:8" x14ac:dyDescent="0.25">
      <c r="B2989" s="271">
        <v>43954.833333333336</v>
      </c>
      <c r="C2989" s="244">
        <v>491.9</v>
      </c>
      <c r="D2989" s="244">
        <v>9.4</v>
      </c>
      <c r="E2989" s="244">
        <v>7.3</v>
      </c>
      <c r="F2989" s="244">
        <v>90</v>
      </c>
      <c r="G2989" s="193">
        <v>0.6</v>
      </c>
      <c r="H2989" s="193">
        <v>346.9</v>
      </c>
    </row>
    <row r="2990" spans="2:8" x14ac:dyDescent="0.25">
      <c r="B2990" s="271">
        <v>43954.875</v>
      </c>
      <c r="C2990" s="244">
        <v>492.1</v>
      </c>
      <c r="D2990" s="244">
        <v>3.8</v>
      </c>
      <c r="E2990" s="244">
        <v>6.9</v>
      </c>
      <c r="F2990" s="244">
        <v>84</v>
      </c>
      <c r="G2990" s="193">
        <v>0.8</v>
      </c>
      <c r="H2990" s="193">
        <v>10.6</v>
      </c>
    </row>
    <row r="2991" spans="2:8" x14ac:dyDescent="0.25">
      <c r="B2991" s="271">
        <v>43954.916666666664</v>
      </c>
      <c r="C2991" s="244">
        <v>492.3</v>
      </c>
      <c r="D2991" s="244">
        <v>4.8</v>
      </c>
      <c r="E2991" s="244">
        <v>6.3</v>
      </c>
      <c r="F2991" s="244">
        <v>92.7</v>
      </c>
      <c r="G2991" s="193">
        <v>0.7</v>
      </c>
      <c r="H2991" s="193">
        <v>271</v>
      </c>
    </row>
    <row r="2992" spans="2:8" x14ac:dyDescent="0.25">
      <c r="B2992" s="271">
        <v>43954.958333333336</v>
      </c>
      <c r="C2992" s="244">
        <v>492.3</v>
      </c>
      <c r="D2992" s="244">
        <v>3.8</v>
      </c>
      <c r="E2992" s="244">
        <v>5.9</v>
      </c>
      <c r="F2992" s="244">
        <v>95.2</v>
      </c>
      <c r="G2992" s="193">
        <v>0.7</v>
      </c>
      <c r="H2992" s="193">
        <v>269.2</v>
      </c>
    </row>
    <row r="2993" spans="2:8" x14ac:dyDescent="0.25">
      <c r="B2993" s="271">
        <v>43955</v>
      </c>
      <c r="C2993" s="244">
        <v>492</v>
      </c>
      <c r="D2993" s="244">
        <v>0.2</v>
      </c>
      <c r="E2993" s="244">
        <v>5.9</v>
      </c>
      <c r="F2993" s="244">
        <v>91.1</v>
      </c>
      <c r="G2993" s="193">
        <v>0.7</v>
      </c>
      <c r="H2993" s="193">
        <v>271.39999999999998</v>
      </c>
    </row>
    <row r="2994" spans="2:8" x14ac:dyDescent="0.25">
      <c r="B2994" s="271">
        <v>43955.041666666664</v>
      </c>
      <c r="C2994" s="244">
        <v>491.4</v>
      </c>
      <c r="D2994" s="244">
        <v>0</v>
      </c>
      <c r="E2994" s="244">
        <v>6</v>
      </c>
      <c r="F2994" s="244">
        <v>85.1</v>
      </c>
      <c r="G2994" s="193">
        <v>0.5</v>
      </c>
      <c r="H2994" s="193">
        <v>277.7</v>
      </c>
    </row>
    <row r="2995" spans="2:8" x14ac:dyDescent="0.25">
      <c r="B2995" s="271">
        <v>43955.083333333336</v>
      </c>
      <c r="C2995" s="244">
        <v>491.3</v>
      </c>
      <c r="D2995" s="244">
        <v>2.6</v>
      </c>
      <c r="E2995" s="244">
        <v>5.9</v>
      </c>
      <c r="F2995" s="244">
        <v>89.2</v>
      </c>
      <c r="G2995" s="193">
        <v>1</v>
      </c>
      <c r="H2995" s="193">
        <v>271</v>
      </c>
    </row>
    <row r="2996" spans="2:8" x14ac:dyDescent="0.25">
      <c r="B2996" s="271">
        <v>43955.125</v>
      </c>
      <c r="C2996" s="244">
        <v>491.1</v>
      </c>
      <c r="D2996" s="244">
        <v>1.4</v>
      </c>
      <c r="E2996" s="244">
        <v>5.5</v>
      </c>
      <c r="F2996" s="244">
        <v>92.7</v>
      </c>
      <c r="G2996" s="193">
        <v>1.3</v>
      </c>
      <c r="H2996" s="193">
        <v>266.60000000000002</v>
      </c>
    </row>
    <row r="2997" spans="2:8" x14ac:dyDescent="0.25">
      <c r="B2997" s="271">
        <v>43955.166666666664</v>
      </c>
      <c r="C2997" s="244">
        <v>491.2</v>
      </c>
      <c r="D2997" s="244">
        <v>1.2</v>
      </c>
      <c r="E2997" s="244">
        <v>5.3</v>
      </c>
      <c r="F2997" s="244">
        <v>89.3</v>
      </c>
      <c r="G2997" s="193">
        <v>0.8</v>
      </c>
      <c r="H2997" s="193">
        <v>269.10000000000002</v>
      </c>
    </row>
    <row r="2998" spans="2:8" x14ac:dyDescent="0.25">
      <c r="B2998" s="271">
        <v>43955.208333333336</v>
      </c>
      <c r="C2998" s="244">
        <v>491.2</v>
      </c>
      <c r="D2998" s="244">
        <v>0.2</v>
      </c>
      <c r="E2998" s="244">
        <v>5</v>
      </c>
      <c r="F2998" s="244">
        <v>88.3</v>
      </c>
      <c r="G2998" s="193">
        <v>1</v>
      </c>
      <c r="H2998" s="193">
        <v>287.8</v>
      </c>
    </row>
    <row r="2999" spans="2:8" x14ac:dyDescent="0.25">
      <c r="B2999" s="271">
        <v>43955.25</v>
      </c>
      <c r="C2999" s="244">
        <v>491.5</v>
      </c>
      <c r="D2999" s="244">
        <v>0</v>
      </c>
      <c r="E2999" s="244">
        <v>5.0999999999999996</v>
      </c>
      <c r="F2999" s="244">
        <v>87.8</v>
      </c>
      <c r="G2999" s="193">
        <v>0.9</v>
      </c>
      <c r="H2999" s="193">
        <v>281</v>
      </c>
    </row>
    <row r="3000" spans="2:8" x14ac:dyDescent="0.25">
      <c r="B3000" s="271">
        <v>43955.291666666664</v>
      </c>
      <c r="C3000" s="244">
        <v>492</v>
      </c>
      <c r="D3000" s="244">
        <v>0.2</v>
      </c>
      <c r="E3000" s="244">
        <v>5.5</v>
      </c>
      <c r="F3000" s="244">
        <v>86</v>
      </c>
      <c r="G3000" s="193">
        <v>0.6</v>
      </c>
      <c r="H3000" s="193">
        <v>270.60000000000002</v>
      </c>
    </row>
    <row r="3001" spans="2:8" x14ac:dyDescent="0.25">
      <c r="B3001" s="271">
        <v>43955.333333333336</v>
      </c>
      <c r="C3001" s="244">
        <v>492.2</v>
      </c>
      <c r="D3001" s="244">
        <v>0.5</v>
      </c>
      <c r="E3001" s="244">
        <v>6.4</v>
      </c>
      <c r="F3001" s="244">
        <v>85.9</v>
      </c>
      <c r="G3001" s="193">
        <v>0.3</v>
      </c>
      <c r="H3001" s="193">
        <v>235.5</v>
      </c>
    </row>
    <row r="3002" spans="2:8" x14ac:dyDescent="0.25">
      <c r="B3002" s="271">
        <v>43955.375</v>
      </c>
      <c r="C3002" s="244">
        <v>492.3</v>
      </c>
      <c r="D3002" s="244">
        <v>0</v>
      </c>
      <c r="E3002" s="244">
        <v>7.4</v>
      </c>
      <c r="F3002" s="244">
        <v>78.099999999999994</v>
      </c>
      <c r="G3002" s="193">
        <v>0.4</v>
      </c>
      <c r="H3002" s="193">
        <v>198.9</v>
      </c>
    </row>
    <row r="3003" spans="2:8" x14ac:dyDescent="0.25">
      <c r="B3003" s="271">
        <v>43955.416666666664</v>
      </c>
      <c r="C3003" s="244">
        <v>492.2</v>
      </c>
      <c r="D3003" s="244">
        <v>0</v>
      </c>
      <c r="E3003" s="244">
        <v>8.3000000000000007</v>
      </c>
      <c r="F3003" s="244">
        <v>72.8</v>
      </c>
      <c r="G3003" s="193">
        <v>0.4</v>
      </c>
      <c r="H3003" s="193">
        <v>294.2</v>
      </c>
    </row>
    <row r="3004" spans="2:8" x14ac:dyDescent="0.25">
      <c r="B3004" s="271">
        <v>43955.458333333336</v>
      </c>
      <c r="C3004" s="244">
        <v>491.8</v>
      </c>
      <c r="D3004" s="244">
        <v>0.2</v>
      </c>
      <c r="E3004" s="244">
        <v>9.1999999999999993</v>
      </c>
      <c r="F3004" s="244">
        <v>70.3</v>
      </c>
      <c r="G3004" s="193">
        <v>1.1000000000000001</v>
      </c>
      <c r="H3004" s="193">
        <v>318.39999999999998</v>
      </c>
    </row>
    <row r="3005" spans="2:8" x14ac:dyDescent="0.25">
      <c r="B3005" s="271">
        <v>43955.5</v>
      </c>
      <c r="C3005" s="244">
        <v>491.5</v>
      </c>
      <c r="D3005" s="244">
        <v>0</v>
      </c>
      <c r="E3005" s="244">
        <v>9.9</v>
      </c>
      <c r="F3005" s="244">
        <v>64.099999999999994</v>
      </c>
      <c r="G3005" s="193">
        <v>0.6</v>
      </c>
      <c r="H3005" s="193">
        <v>273.8</v>
      </c>
    </row>
    <row r="3006" spans="2:8" x14ac:dyDescent="0.25">
      <c r="B3006" s="271">
        <v>43955.541666666664</v>
      </c>
      <c r="C3006" s="244">
        <v>490.9</v>
      </c>
      <c r="D3006" s="244">
        <v>0</v>
      </c>
      <c r="E3006" s="244">
        <v>10.6</v>
      </c>
      <c r="F3006" s="244">
        <v>63.1</v>
      </c>
      <c r="G3006" s="193">
        <v>0.8</v>
      </c>
      <c r="H3006" s="193">
        <v>356.4</v>
      </c>
    </row>
    <row r="3007" spans="2:8" x14ac:dyDescent="0.25">
      <c r="B3007" s="271">
        <v>43955.583333333336</v>
      </c>
      <c r="C3007" s="244">
        <v>490.2</v>
      </c>
      <c r="D3007" s="244">
        <v>0</v>
      </c>
      <c r="E3007" s="244">
        <v>12.3</v>
      </c>
      <c r="F3007" s="244">
        <v>53.6</v>
      </c>
      <c r="G3007" s="193">
        <v>0.9</v>
      </c>
      <c r="H3007" s="193">
        <v>177.5</v>
      </c>
    </row>
    <row r="3008" spans="2:8" x14ac:dyDescent="0.25">
      <c r="B3008" s="271">
        <v>43955.625</v>
      </c>
      <c r="C3008" s="244">
        <v>490</v>
      </c>
      <c r="D3008" s="244">
        <v>0</v>
      </c>
      <c r="E3008" s="244">
        <v>11.7</v>
      </c>
      <c r="F3008" s="244">
        <v>54.9</v>
      </c>
      <c r="G3008" s="193">
        <v>1.1000000000000001</v>
      </c>
      <c r="H3008" s="193">
        <v>185</v>
      </c>
    </row>
    <row r="3009" spans="2:8" x14ac:dyDescent="0.25">
      <c r="B3009" s="271">
        <v>43955.666666666664</v>
      </c>
      <c r="C3009" s="244">
        <v>489.9</v>
      </c>
      <c r="D3009" s="244">
        <v>0</v>
      </c>
      <c r="E3009" s="244">
        <v>10.7</v>
      </c>
      <c r="F3009" s="244">
        <v>61.9</v>
      </c>
      <c r="G3009" s="193">
        <v>1.6</v>
      </c>
      <c r="H3009" s="193">
        <v>186.8</v>
      </c>
    </row>
    <row r="3010" spans="2:8" x14ac:dyDescent="0.25">
      <c r="B3010" s="271">
        <v>43955.708333333336</v>
      </c>
      <c r="C3010" s="244">
        <v>490.4</v>
      </c>
      <c r="D3010" s="244">
        <v>0.2</v>
      </c>
      <c r="E3010" s="244">
        <v>9.1</v>
      </c>
      <c r="F3010" s="244">
        <v>75.900000000000006</v>
      </c>
      <c r="G3010" s="193">
        <v>1.1000000000000001</v>
      </c>
      <c r="H3010" s="193">
        <v>188.1</v>
      </c>
    </row>
    <row r="3011" spans="2:8" x14ac:dyDescent="0.25">
      <c r="B3011" s="271">
        <v>43955.75</v>
      </c>
      <c r="C3011" s="244">
        <v>490.8</v>
      </c>
      <c r="D3011" s="244">
        <v>0</v>
      </c>
      <c r="E3011" s="244">
        <v>8.8000000000000007</v>
      </c>
      <c r="F3011" s="244">
        <v>75.900000000000006</v>
      </c>
      <c r="G3011" s="193">
        <v>0.4</v>
      </c>
      <c r="H3011" s="193">
        <v>194.2</v>
      </c>
    </row>
    <row r="3012" spans="2:8" x14ac:dyDescent="0.25">
      <c r="B3012" s="271">
        <v>43955.791666666664</v>
      </c>
      <c r="C3012" s="244">
        <v>491.2</v>
      </c>
      <c r="D3012" s="244">
        <v>0</v>
      </c>
      <c r="E3012" s="244">
        <v>8.8000000000000007</v>
      </c>
      <c r="F3012" s="244">
        <v>73.8</v>
      </c>
      <c r="G3012" s="193">
        <v>0.3</v>
      </c>
      <c r="H3012" s="193">
        <v>198.6</v>
      </c>
    </row>
    <row r="3013" spans="2:8" x14ac:dyDescent="0.25">
      <c r="B3013" s="271">
        <v>43955.833333333336</v>
      </c>
      <c r="C3013" s="244">
        <v>491.4</v>
      </c>
      <c r="D3013" s="244">
        <v>0</v>
      </c>
      <c r="E3013" s="244">
        <v>8.6</v>
      </c>
      <c r="F3013" s="244">
        <v>73.900000000000006</v>
      </c>
      <c r="G3013" s="193">
        <v>0.3</v>
      </c>
      <c r="H3013" s="193">
        <v>211.2</v>
      </c>
    </row>
    <row r="3014" spans="2:8" x14ac:dyDescent="0.25">
      <c r="B3014" s="271">
        <v>43955.875</v>
      </c>
      <c r="C3014" s="244">
        <v>491.8</v>
      </c>
      <c r="D3014" s="244">
        <v>0</v>
      </c>
      <c r="E3014" s="244">
        <v>8.3000000000000007</v>
      </c>
      <c r="F3014" s="244">
        <v>76.099999999999994</v>
      </c>
      <c r="G3014" s="193">
        <v>0.3</v>
      </c>
      <c r="H3014" s="193">
        <v>143.30000000000001</v>
      </c>
    </row>
    <row r="3015" spans="2:8" x14ac:dyDescent="0.25">
      <c r="B3015" s="271">
        <v>43955.916666666664</v>
      </c>
      <c r="C3015" s="244">
        <v>491.9</v>
      </c>
      <c r="D3015" s="244">
        <v>0</v>
      </c>
      <c r="E3015" s="244">
        <v>8.3000000000000007</v>
      </c>
      <c r="F3015" s="244">
        <v>77.2</v>
      </c>
      <c r="G3015" s="193">
        <v>0.4</v>
      </c>
      <c r="H3015" s="193">
        <v>266.10000000000002</v>
      </c>
    </row>
    <row r="3016" spans="2:8" x14ac:dyDescent="0.25">
      <c r="B3016" s="271">
        <v>43955.958333333336</v>
      </c>
      <c r="C3016" s="244">
        <v>491.9</v>
      </c>
      <c r="D3016" s="244">
        <v>0</v>
      </c>
      <c r="E3016" s="244">
        <v>8</v>
      </c>
      <c r="F3016" s="244">
        <v>80.099999999999994</v>
      </c>
      <c r="G3016" s="193">
        <v>0.3</v>
      </c>
      <c r="H3016" s="193">
        <v>121.2</v>
      </c>
    </row>
    <row r="3017" spans="2:8" x14ac:dyDescent="0.25">
      <c r="B3017" s="271">
        <v>43956</v>
      </c>
      <c r="C3017" s="244">
        <v>491.7</v>
      </c>
      <c r="D3017" s="244">
        <v>0</v>
      </c>
      <c r="E3017" s="244">
        <v>7.6</v>
      </c>
      <c r="F3017" s="244">
        <v>83.2</v>
      </c>
      <c r="G3017" s="193">
        <v>0.2</v>
      </c>
      <c r="H3017" s="193">
        <v>343.3</v>
      </c>
    </row>
    <row r="3018" spans="2:8" x14ac:dyDescent="0.25">
      <c r="B3018" s="271">
        <v>43956.041666666664</v>
      </c>
      <c r="C3018" s="244">
        <v>491.4</v>
      </c>
      <c r="D3018" s="244">
        <v>0</v>
      </c>
      <c r="E3018" s="244">
        <v>7</v>
      </c>
      <c r="F3018" s="244">
        <v>86.4</v>
      </c>
      <c r="G3018" s="193">
        <v>0.3</v>
      </c>
      <c r="H3018" s="193">
        <v>340.3</v>
      </c>
    </row>
    <row r="3019" spans="2:8" x14ac:dyDescent="0.25">
      <c r="B3019" s="271">
        <v>43956.083333333336</v>
      </c>
      <c r="C3019" s="244">
        <v>491</v>
      </c>
      <c r="D3019" s="244">
        <v>0</v>
      </c>
      <c r="E3019" s="244">
        <v>6.6</v>
      </c>
      <c r="F3019" s="244">
        <v>86.8</v>
      </c>
      <c r="G3019" s="193">
        <v>0.3</v>
      </c>
      <c r="H3019" s="193">
        <v>277.5</v>
      </c>
    </row>
    <row r="3020" spans="2:8" x14ac:dyDescent="0.25">
      <c r="B3020" s="271">
        <v>43956.125</v>
      </c>
      <c r="C3020" s="244">
        <v>490.9</v>
      </c>
      <c r="D3020" s="244">
        <v>0</v>
      </c>
      <c r="E3020" s="244">
        <v>6.5</v>
      </c>
      <c r="F3020" s="244">
        <v>86.9</v>
      </c>
      <c r="G3020" s="193">
        <v>0.6</v>
      </c>
      <c r="H3020" s="193">
        <v>242.7</v>
      </c>
    </row>
    <row r="3021" spans="2:8" x14ac:dyDescent="0.25">
      <c r="B3021" s="271">
        <v>43956.166666666664</v>
      </c>
      <c r="C3021" s="244">
        <v>490.9</v>
      </c>
      <c r="D3021" s="244">
        <v>0</v>
      </c>
      <c r="E3021" s="244">
        <v>6.2</v>
      </c>
      <c r="F3021" s="244">
        <v>87.3</v>
      </c>
      <c r="G3021" s="193">
        <v>0.5</v>
      </c>
      <c r="H3021" s="193">
        <v>251.6</v>
      </c>
    </row>
    <row r="3022" spans="2:8" x14ac:dyDescent="0.25">
      <c r="B3022" s="271">
        <v>43956.208333333336</v>
      </c>
      <c r="C3022" s="244">
        <v>491</v>
      </c>
      <c r="D3022" s="244">
        <v>0</v>
      </c>
      <c r="E3022" s="244">
        <v>6.1</v>
      </c>
      <c r="F3022" s="244">
        <v>87.5</v>
      </c>
      <c r="G3022" s="193">
        <v>0.6</v>
      </c>
      <c r="H3022" s="193">
        <v>264.60000000000002</v>
      </c>
    </row>
    <row r="3023" spans="2:8" x14ac:dyDescent="0.25">
      <c r="B3023" s="271">
        <v>43956.25</v>
      </c>
      <c r="C3023" s="244">
        <v>491.2</v>
      </c>
      <c r="D3023" s="244">
        <v>0</v>
      </c>
      <c r="E3023" s="244">
        <v>5.7</v>
      </c>
      <c r="F3023" s="244">
        <v>89.3</v>
      </c>
      <c r="G3023" s="193">
        <v>0.3</v>
      </c>
      <c r="H3023" s="193">
        <v>26.7</v>
      </c>
    </row>
    <row r="3024" spans="2:8" x14ac:dyDescent="0.25">
      <c r="B3024" s="271">
        <v>43956.291666666664</v>
      </c>
      <c r="C3024" s="244">
        <v>491.5</v>
      </c>
      <c r="D3024" s="244">
        <v>0</v>
      </c>
      <c r="E3024" s="244">
        <v>6</v>
      </c>
      <c r="F3024" s="244">
        <v>88.5</v>
      </c>
      <c r="G3024" s="193">
        <v>0.3</v>
      </c>
      <c r="H3024" s="193">
        <v>305.60000000000002</v>
      </c>
    </row>
    <row r="3025" spans="2:8" x14ac:dyDescent="0.25">
      <c r="B3025" s="271">
        <v>43956.333333333336</v>
      </c>
      <c r="C3025" s="244">
        <v>491.7</v>
      </c>
      <c r="D3025" s="244">
        <v>0</v>
      </c>
      <c r="E3025" s="244">
        <v>9.9</v>
      </c>
      <c r="F3025" s="244">
        <v>69</v>
      </c>
      <c r="G3025" s="193">
        <v>0.3</v>
      </c>
      <c r="H3025" s="193">
        <v>266.5</v>
      </c>
    </row>
    <row r="3026" spans="2:8" x14ac:dyDescent="0.25">
      <c r="B3026" s="271">
        <v>43956.375</v>
      </c>
      <c r="C3026" s="244">
        <v>491.6</v>
      </c>
      <c r="D3026" s="244">
        <v>0</v>
      </c>
      <c r="E3026" s="244">
        <v>11.4</v>
      </c>
      <c r="F3026" s="244">
        <v>54.8</v>
      </c>
      <c r="G3026" s="193">
        <v>0.9</v>
      </c>
      <c r="H3026" s="193">
        <v>136.19999999999999</v>
      </c>
    </row>
    <row r="3027" spans="2:8" x14ac:dyDescent="0.25">
      <c r="B3027" s="271">
        <v>43956.416666666664</v>
      </c>
      <c r="C3027" s="244">
        <v>491.2</v>
      </c>
      <c r="D3027" s="244">
        <v>0</v>
      </c>
      <c r="E3027" s="244">
        <v>14.4</v>
      </c>
      <c r="F3027" s="244">
        <v>37.700000000000003</v>
      </c>
      <c r="G3027" s="193">
        <v>0.9</v>
      </c>
      <c r="H3027" s="193">
        <v>133.9</v>
      </c>
    </row>
    <row r="3028" spans="2:8" x14ac:dyDescent="0.25">
      <c r="B3028" s="271">
        <v>43956.458333333336</v>
      </c>
      <c r="C3028" s="244" t="s">
        <v>261</v>
      </c>
      <c r="D3028" s="244" t="s">
        <v>261</v>
      </c>
      <c r="E3028" s="244" t="s">
        <v>261</v>
      </c>
      <c r="F3028" s="244" t="s">
        <v>261</v>
      </c>
      <c r="G3028" s="193" t="s">
        <v>261</v>
      </c>
      <c r="H3028" s="193" t="s">
        <v>261</v>
      </c>
    </row>
    <row r="3029" spans="2:8" x14ac:dyDescent="0.25">
      <c r="B3029" s="271">
        <v>43956.5</v>
      </c>
      <c r="C3029" s="244">
        <v>490.1</v>
      </c>
      <c r="D3029" s="244">
        <v>0</v>
      </c>
      <c r="E3029" s="244">
        <v>17.2</v>
      </c>
      <c r="F3029" s="244">
        <v>27</v>
      </c>
      <c r="G3029" s="193">
        <v>0.8</v>
      </c>
      <c r="H3029" s="193">
        <v>316</v>
      </c>
    </row>
    <row r="3030" spans="2:8" x14ac:dyDescent="0.25">
      <c r="B3030" s="271">
        <v>43956.541666666664</v>
      </c>
      <c r="C3030" s="244">
        <v>489.8</v>
      </c>
      <c r="D3030" s="244">
        <v>0</v>
      </c>
      <c r="E3030" s="244">
        <v>15</v>
      </c>
      <c r="F3030" s="244">
        <v>38.6</v>
      </c>
      <c r="G3030" s="193">
        <v>2.1</v>
      </c>
      <c r="H3030" s="193">
        <v>79.8</v>
      </c>
    </row>
    <row r="3031" spans="2:8" x14ac:dyDescent="0.25">
      <c r="B3031" s="271">
        <v>43956.583333333336</v>
      </c>
      <c r="C3031" s="244">
        <v>489.5</v>
      </c>
      <c r="D3031" s="244">
        <v>0</v>
      </c>
      <c r="E3031" s="244">
        <v>13.9</v>
      </c>
      <c r="F3031" s="244">
        <v>42</v>
      </c>
      <c r="G3031" s="193">
        <v>1.7</v>
      </c>
      <c r="H3031" s="193">
        <v>188.6</v>
      </c>
    </row>
    <row r="3032" spans="2:8" x14ac:dyDescent="0.25">
      <c r="B3032" s="271">
        <v>43956.625</v>
      </c>
      <c r="C3032" s="244">
        <v>489.7</v>
      </c>
      <c r="D3032" s="244">
        <v>2.9</v>
      </c>
      <c r="E3032" s="244">
        <v>11.5</v>
      </c>
      <c r="F3032" s="244">
        <v>55</v>
      </c>
      <c r="G3032" s="193">
        <v>1.9</v>
      </c>
      <c r="H3032" s="193">
        <v>300.89999999999998</v>
      </c>
    </row>
    <row r="3033" spans="2:8" x14ac:dyDescent="0.25">
      <c r="B3033" s="271">
        <v>43956.666666666664</v>
      </c>
      <c r="C3033" s="244">
        <v>490.2</v>
      </c>
      <c r="D3033" s="244">
        <v>1.9</v>
      </c>
      <c r="E3033" s="244">
        <v>9.3000000000000007</v>
      </c>
      <c r="F3033" s="244">
        <v>72.599999999999994</v>
      </c>
      <c r="G3033" s="193">
        <v>1.6</v>
      </c>
      <c r="H3033" s="193">
        <v>8.3000000000000007</v>
      </c>
    </row>
    <row r="3034" spans="2:8" x14ac:dyDescent="0.25">
      <c r="B3034" s="271">
        <v>43956.708333333336</v>
      </c>
      <c r="C3034" s="244">
        <v>490.6</v>
      </c>
      <c r="D3034" s="244">
        <v>0</v>
      </c>
      <c r="E3034" s="244">
        <v>8.6</v>
      </c>
      <c r="F3034" s="244">
        <v>72.099999999999994</v>
      </c>
      <c r="G3034" s="193">
        <v>1</v>
      </c>
      <c r="H3034" s="193">
        <v>344.8</v>
      </c>
    </row>
    <row r="3035" spans="2:8" x14ac:dyDescent="0.25">
      <c r="B3035" s="271">
        <v>43956.75</v>
      </c>
      <c r="C3035" s="244">
        <v>491.1</v>
      </c>
      <c r="D3035" s="244">
        <v>0</v>
      </c>
      <c r="E3035" s="244">
        <v>8.5</v>
      </c>
      <c r="F3035" s="244">
        <v>71.900000000000006</v>
      </c>
      <c r="G3035" s="193">
        <v>0.5</v>
      </c>
      <c r="H3035" s="193">
        <v>250.7</v>
      </c>
    </row>
    <row r="3036" spans="2:8" x14ac:dyDescent="0.25">
      <c r="B3036" s="271">
        <v>43956.791666666664</v>
      </c>
      <c r="C3036" s="244">
        <v>491.4</v>
      </c>
      <c r="D3036" s="244">
        <v>0</v>
      </c>
      <c r="E3036" s="244">
        <v>8.3000000000000007</v>
      </c>
      <c r="F3036" s="244">
        <v>75.900000000000006</v>
      </c>
      <c r="G3036" s="193">
        <v>0.5</v>
      </c>
      <c r="H3036" s="193">
        <v>183.2</v>
      </c>
    </row>
    <row r="3037" spans="2:8" x14ac:dyDescent="0.25">
      <c r="B3037" s="271">
        <v>43956.833333333336</v>
      </c>
      <c r="C3037" s="244">
        <v>491.6</v>
      </c>
      <c r="D3037" s="244">
        <v>0</v>
      </c>
      <c r="E3037" s="244">
        <v>8.3000000000000007</v>
      </c>
      <c r="F3037" s="244">
        <v>68.2</v>
      </c>
      <c r="G3037" s="193">
        <v>0.5</v>
      </c>
      <c r="H3037" s="193">
        <v>350.1</v>
      </c>
    </row>
    <row r="3038" spans="2:8" x14ac:dyDescent="0.25">
      <c r="B3038" s="271">
        <v>43956.875</v>
      </c>
      <c r="C3038" s="244">
        <v>491.9</v>
      </c>
      <c r="D3038" s="244">
        <v>0</v>
      </c>
      <c r="E3038" s="244">
        <v>7.4</v>
      </c>
      <c r="F3038" s="244">
        <v>73.8</v>
      </c>
      <c r="G3038" s="193">
        <v>1.1000000000000001</v>
      </c>
      <c r="H3038" s="193">
        <v>20.3</v>
      </c>
    </row>
    <row r="3039" spans="2:8" x14ac:dyDescent="0.25">
      <c r="B3039" s="271">
        <v>43956.916666666664</v>
      </c>
      <c r="C3039" s="244">
        <v>491.8</v>
      </c>
      <c r="D3039" s="244">
        <v>0</v>
      </c>
      <c r="E3039" s="244">
        <v>6.8</v>
      </c>
      <c r="F3039" s="244">
        <v>76.7</v>
      </c>
      <c r="G3039" s="193">
        <v>1</v>
      </c>
      <c r="H3039" s="193">
        <v>10.3</v>
      </c>
    </row>
    <row r="3040" spans="2:8" x14ac:dyDescent="0.25">
      <c r="B3040" s="271">
        <v>43956.958333333336</v>
      </c>
      <c r="C3040" s="244">
        <v>491.8</v>
      </c>
      <c r="D3040" s="244">
        <v>0</v>
      </c>
      <c r="E3040" s="244">
        <v>5.9</v>
      </c>
      <c r="F3040" s="244">
        <v>84.6</v>
      </c>
      <c r="G3040" s="193">
        <v>0.8</v>
      </c>
      <c r="H3040" s="193">
        <v>281.3</v>
      </c>
    </row>
    <row r="3041" spans="2:8" x14ac:dyDescent="0.25">
      <c r="B3041" s="271">
        <v>43957</v>
      </c>
      <c r="C3041" s="244">
        <v>491.8</v>
      </c>
      <c r="D3041" s="244">
        <v>0</v>
      </c>
      <c r="E3041" s="244">
        <v>5.0999999999999996</v>
      </c>
      <c r="F3041" s="244">
        <v>87</v>
      </c>
      <c r="G3041" s="193">
        <v>0.4</v>
      </c>
      <c r="H3041" s="193">
        <v>288.60000000000002</v>
      </c>
    </row>
    <row r="3042" spans="2:8" x14ac:dyDescent="0.25">
      <c r="B3042" s="271">
        <v>43957.041666666664</v>
      </c>
      <c r="C3042" s="244">
        <v>491.3</v>
      </c>
      <c r="D3042" s="244">
        <v>0</v>
      </c>
      <c r="E3042" s="244">
        <v>4.7</v>
      </c>
      <c r="F3042" s="244">
        <v>87.1</v>
      </c>
      <c r="G3042" s="193">
        <v>0.8</v>
      </c>
      <c r="H3042" s="193">
        <v>269</v>
      </c>
    </row>
    <row r="3043" spans="2:8" x14ac:dyDescent="0.25">
      <c r="B3043" s="271">
        <v>43957.083333333336</v>
      </c>
      <c r="C3043" s="244">
        <v>491.2</v>
      </c>
      <c r="D3043" s="244">
        <v>0</v>
      </c>
      <c r="E3043" s="244">
        <v>4.4000000000000004</v>
      </c>
      <c r="F3043" s="244">
        <v>87.9</v>
      </c>
      <c r="G3043" s="193">
        <v>0.5</v>
      </c>
      <c r="H3043" s="193">
        <v>253.3</v>
      </c>
    </row>
    <row r="3044" spans="2:8" x14ac:dyDescent="0.25">
      <c r="B3044" s="271">
        <v>43957.125</v>
      </c>
      <c r="C3044" s="244">
        <v>491.1</v>
      </c>
      <c r="D3044" s="244">
        <v>0</v>
      </c>
      <c r="E3044" s="244">
        <v>4.0999999999999996</v>
      </c>
      <c r="F3044" s="244">
        <v>88.6</v>
      </c>
      <c r="G3044" s="193">
        <v>0.9</v>
      </c>
      <c r="H3044" s="193">
        <v>275.10000000000002</v>
      </c>
    </row>
    <row r="3045" spans="2:8" x14ac:dyDescent="0.25">
      <c r="B3045" s="271">
        <v>43957.166666666664</v>
      </c>
      <c r="C3045" s="244">
        <v>491</v>
      </c>
      <c r="D3045" s="244">
        <v>0</v>
      </c>
      <c r="E3045" s="244">
        <v>4.0999999999999996</v>
      </c>
      <c r="F3045" s="244">
        <v>88.5</v>
      </c>
      <c r="G3045" s="193">
        <v>0.5</v>
      </c>
      <c r="H3045" s="193">
        <v>271.10000000000002</v>
      </c>
    </row>
    <row r="3046" spans="2:8" x14ac:dyDescent="0.25">
      <c r="B3046" s="271">
        <v>43957.208333333336</v>
      </c>
      <c r="C3046" s="244">
        <v>491.2</v>
      </c>
      <c r="D3046" s="244">
        <v>0</v>
      </c>
      <c r="E3046" s="244">
        <v>4</v>
      </c>
      <c r="F3046" s="244">
        <v>87.6</v>
      </c>
      <c r="G3046" s="193">
        <v>0.5</v>
      </c>
      <c r="H3046" s="193">
        <v>255.6</v>
      </c>
    </row>
    <row r="3047" spans="2:8" x14ac:dyDescent="0.25">
      <c r="B3047" s="271">
        <v>43957.25</v>
      </c>
      <c r="C3047" s="244">
        <v>491.7</v>
      </c>
      <c r="D3047" s="244">
        <v>0</v>
      </c>
      <c r="E3047" s="244">
        <v>4.3</v>
      </c>
      <c r="F3047" s="244">
        <v>87.7</v>
      </c>
      <c r="G3047" s="193">
        <v>0.3</v>
      </c>
      <c r="H3047" s="193">
        <v>287.8</v>
      </c>
    </row>
    <row r="3048" spans="2:8" x14ac:dyDescent="0.25">
      <c r="B3048" s="271">
        <v>43957.291666666664</v>
      </c>
      <c r="C3048" s="244">
        <v>492.1</v>
      </c>
      <c r="D3048" s="244">
        <v>0</v>
      </c>
      <c r="E3048" s="244">
        <v>5</v>
      </c>
      <c r="F3048" s="244">
        <v>84.9</v>
      </c>
      <c r="G3048" s="193">
        <v>0.3</v>
      </c>
      <c r="H3048" s="193">
        <v>358.7</v>
      </c>
    </row>
    <row r="3049" spans="2:8" x14ac:dyDescent="0.25">
      <c r="B3049" s="271">
        <v>43957.333333333336</v>
      </c>
      <c r="C3049" s="244">
        <v>492.4</v>
      </c>
      <c r="D3049" s="244">
        <v>0</v>
      </c>
      <c r="E3049" s="244">
        <v>6.2</v>
      </c>
      <c r="F3049" s="244">
        <v>79.2</v>
      </c>
      <c r="G3049" s="193">
        <v>0.5</v>
      </c>
      <c r="H3049" s="193">
        <v>277.8</v>
      </c>
    </row>
    <row r="3050" spans="2:8" x14ac:dyDescent="0.25">
      <c r="B3050" s="271">
        <v>43957.375</v>
      </c>
      <c r="C3050" s="244">
        <v>492.7</v>
      </c>
      <c r="D3050" s="244">
        <v>0</v>
      </c>
      <c r="E3050" s="244">
        <v>7.5</v>
      </c>
      <c r="F3050" s="244">
        <v>73.599999999999994</v>
      </c>
      <c r="G3050" s="193">
        <v>0.4</v>
      </c>
      <c r="H3050" s="193">
        <v>171.1</v>
      </c>
    </row>
    <row r="3051" spans="2:8" x14ac:dyDescent="0.25">
      <c r="B3051" s="271">
        <v>43957.416666666664</v>
      </c>
      <c r="C3051" s="244">
        <v>492.7</v>
      </c>
      <c r="D3051" s="244">
        <v>0</v>
      </c>
      <c r="E3051" s="244">
        <v>9.6</v>
      </c>
      <c r="F3051" s="244">
        <v>66.599999999999994</v>
      </c>
      <c r="G3051" s="193">
        <v>0.7</v>
      </c>
      <c r="H3051" s="193">
        <v>136.30000000000001</v>
      </c>
    </row>
    <row r="3052" spans="2:8" x14ac:dyDescent="0.25">
      <c r="B3052" s="271">
        <v>43957.458333333336</v>
      </c>
      <c r="C3052" s="244">
        <v>492.2</v>
      </c>
      <c r="D3052" s="244">
        <v>0</v>
      </c>
      <c r="E3052" s="244">
        <v>12.3</v>
      </c>
      <c r="F3052" s="244">
        <v>55.4</v>
      </c>
      <c r="G3052" s="193">
        <v>0.6</v>
      </c>
      <c r="H3052" s="193">
        <v>195.5</v>
      </c>
    </row>
    <row r="3053" spans="2:8" x14ac:dyDescent="0.25">
      <c r="B3053" s="271">
        <v>43957.5</v>
      </c>
      <c r="C3053" s="244">
        <v>491.8</v>
      </c>
      <c r="D3053" s="244">
        <v>0</v>
      </c>
      <c r="E3053" s="244">
        <v>13.3</v>
      </c>
      <c r="F3053" s="244">
        <v>49</v>
      </c>
      <c r="G3053" s="193">
        <v>1</v>
      </c>
      <c r="H3053" s="193">
        <v>160.1</v>
      </c>
    </row>
    <row r="3054" spans="2:8" x14ac:dyDescent="0.25">
      <c r="B3054" s="271">
        <v>43957.541666666664</v>
      </c>
      <c r="C3054" s="244">
        <v>491.2</v>
      </c>
      <c r="D3054" s="244">
        <v>0</v>
      </c>
      <c r="E3054" s="244">
        <v>14.1</v>
      </c>
      <c r="F3054" s="244">
        <v>42.8</v>
      </c>
      <c r="G3054" s="193">
        <v>1.6</v>
      </c>
      <c r="H3054" s="193">
        <v>85.5</v>
      </c>
    </row>
    <row r="3055" spans="2:8" x14ac:dyDescent="0.25">
      <c r="B3055" s="271">
        <v>43957.583333333336</v>
      </c>
      <c r="C3055" s="244">
        <v>490.4</v>
      </c>
      <c r="D3055" s="244">
        <v>0</v>
      </c>
      <c r="E3055" s="244">
        <v>15.7</v>
      </c>
      <c r="F3055" s="244">
        <v>37.299999999999997</v>
      </c>
      <c r="G3055" s="193">
        <v>1.5</v>
      </c>
      <c r="H3055" s="193">
        <v>340.1</v>
      </c>
    </row>
    <row r="3056" spans="2:8" x14ac:dyDescent="0.25">
      <c r="B3056" s="271">
        <v>43957.625</v>
      </c>
      <c r="C3056" s="244">
        <v>489.8</v>
      </c>
      <c r="D3056" s="244">
        <v>0</v>
      </c>
      <c r="E3056" s="244">
        <v>15.8</v>
      </c>
      <c r="F3056" s="244">
        <v>37.4</v>
      </c>
      <c r="G3056" s="193">
        <v>1.2</v>
      </c>
      <c r="H3056" s="193">
        <v>358.8</v>
      </c>
    </row>
    <row r="3057" spans="2:8" x14ac:dyDescent="0.25">
      <c r="B3057" s="271">
        <v>43957.666666666664</v>
      </c>
      <c r="C3057" s="244">
        <v>489.6</v>
      </c>
      <c r="D3057" s="244">
        <v>0</v>
      </c>
      <c r="E3057" s="244">
        <v>14.9</v>
      </c>
      <c r="F3057" s="244">
        <v>40.6</v>
      </c>
      <c r="G3057" s="193">
        <v>0.9</v>
      </c>
      <c r="H3057" s="193">
        <v>328.7</v>
      </c>
    </row>
    <row r="3058" spans="2:8" x14ac:dyDescent="0.25">
      <c r="B3058" s="271">
        <v>43957.708333333336</v>
      </c>
      <c r="C3058" s="244">
        <v>489.8</v>
      </c>
      <c r="D3058" s="244">
        <v>0</v>
      </c>
      <c r="E3058" s="244">
        <v>14</v>
      </c>
      <c r="F3058" s="244">
        <v>44</v>
      </c>
      <c r="G3058" s="193">
        <v>1.2</v>
      </c>
      <c r="H3058" s="193">
        <v>73.400000000000006</v>
      </c>
    </row>
    <row r="3059" spans="2:8" x14ac:dyDescent="0.25">
      <c r="B3059" s="271">
        <v>43957.75</v>
      </c>
      <c r="C3059" s="244">
        <v>490.3</v>
      </c>
      <c r="D3059" s="244">
        <v>0</v>
      </c>
      <c r="E3059" s="244">
        <v>12.4</v>
      </c>
      <c r="F3059" s="244">
        <v>51</v>
      </c>
      <c r="G3059" s="193">
        <v>1.9</v>
      </c>
      <c r="H3059" s="193">
        <v>81.2</v>
      </c>
    </row>
    <row r="3060" spans="2:8" x14ac:dyDescent="0.25">
      <c r="B3060" s="271">
        <v>43957.791666666664</v>
      </c>
      <c r="C3060" s="244">
        <v>490.9</v>
      </c>
      <c r="D3060" s="244">
        <v>0</v>
      </c>
      <c r="E3060" s="244">
        <v>11.4</v>
      </c>
      <c r="F3060" s="244">
        <v>56.9</v>
      </c>
      <c r="G3060" s="193">
        <v>2.1</v>
      </c>
      <c r="H3060" s="193">
        <v>85.4</v>
      </c>
    </row>
    <row r="3061" spans="2:8" x14ac:dyDescent="0.25">
      <c r="B3061" s="271">
        <v>43957.833333333336</v>
      </c>
      <c r="C3061" s="244">
        <v>491.7</v>
      </c>
      <c r="D3061" s="244">
        <v>0</v>
      </c>
      <c r="E3061" s="244">
        <v>9.8000000000000007</v>
      </c>
      <c r="F3061" s="244">
        <v>71</v>
      </c>
      <c r="G3061" s="193">
        <v>2.5</v>
      </c>
      <c r="H3061" s="193">
        <v>61.9</v>
      </c>
    </row>
    <row r="3062" spans="2:8" x14ac:dyDescent="0.25">
      <c r="B3062" s="271">
        <v>43957.875</v>
      </c>
      <c r="C3062" s="244">
        <v>492.2</v>
      </c>
      <c r="D3062" s="244">
        <v>0</v>
      </c>
      <c r="E3062" s="244">
        <v>9.4</v>
      </c>
      <c r="F3062" s="244">
        <v>74.5</v>
      </c>
      <c r="G3062" s="193">
        <v>1.2</v>
      </c>
      <c r="H3062" s="193">
        <v>54.4</v>
      </c>
    </row>
    <row r="3063" spans="2:8" x14ac:dyDescent="0.25">
      <c r="B3063" s="271">
        <v>43957.916666666664</v>
      </c>
      <c r="C3063" s="244">
        <v>492.5</v>
      </c>
      <c r="D3063" s="244">
        <v>0</v>
      </c>
      <c r="E3063" s="244">
        <v>9.4</v>
      </c>
      <c r="F3063" s="244">
        <v>69.400000000000006</v>
      </c>
      <c r="G3063" s="193">
        <v>1</v>
      </c>
      <c r="H3063" s="193">
        <v>310.60000000000002</v>
      </c>
    </row>
    <row r="3064" spans="2:8" x14ac:dyDescent="0.25">
      <c r="B3064" s="271">
        <v>43957.958333333336</v>
      </c>
      <c r="C3064" s="244">
        <v>492.5</v>
      </c>
      <c r="D3064" s="244">
        <v>0</v>
      </c>
      <c r="E3064" s="244">
        <v>8.8000000000000007</v>
      </c>
      <c r="F3064" s="244">
        <v>69.5</v>
      </c>
      <c r="G3064" s="193">
        <v>0.6</v>
      </c>
      <c r="H3064" s="193">
        <v>299</v>
      </c>
    </row>
    <row r="3065" spans="2:8" x14ac:dyDescent="0.25">
      <c r="B3065" s="271">
        <v>43958</v>
      </c>
      <c r="C3065" s="244">
        <v>492.4</v>
      </c>
      <c r="D3065" s="244">
        <v>1.6</v>
      </c>
      <c r="E3065" s="244">
        <v>8</v>
      </c>
      <c r="F3065" s="244">
        <v>81.2</v>
      </c>
      <c r="G3065" s="193">
        <v>0.4</v>
      </c>
      <c r="H3065" s="193">
        <v>344.7</v>
      </c>
    </row>
    <row r="3066" spans="2:8" x14ac:dyDescent="0.25">
      <c r="B3066" s="271">
        <v>43958.041666666664</v>
      </c>
      <c r="C3066" s="244">
        <v>492.4</v>
      </c>
      <c r="D3066" s="244">
        <v>2.4</v>
      </c>
      <c r="E3066" s="244">
        <v>7.5</v>
      </c>
      <c r="F3066" s="244">
        <v>86</v>
      </c>
      <c r="G3066" s="193">
        <v>0.4</v>
      </c>
      <c r="H3066" s="193">
        <v>300.2</v>
      </c>
    </row>
    <row r="3067" spans="2:8" x14ac:dyDescent="0.25">
      <c r="B3067" s="271">
        <v>43958.083333333336</v>
      </c>
      <c r="C3067" s="244">
        <v>492.2</v>
      </c>
      <c r="D3067" s="244">
        <v>3.3</v>
      </c>
      <c r="E3067" s="244">
        <v>6.5</v>
      </c>
      <c r="F3067" s="244">
        <v>88.3</v>
      </c>
      <c r="G3067" s="193">
        <v>0.9</v>
      </c>
      <c r="H3067" s="193">
        <v>277.39999999999998</v>
      </c>
    </row>
    <row r="3068" spans="2:8" x14ac:dyDescent="0.25">
      <c r="B3068" s="271">
        <v>43958.125</v>
      </c>
      <c r="C3068" s="244">
        <v>492</v>
      </c>
      <c r="D3068" s="244">
        <v>0</v>
      </c>
      <c r="E3068" s="244">
        <v>6.2</v>
      </c>
      <c r="F3068" s="244">
        <v>86.2</v>
      </c>
      <c r="G3068" s="193">
        <v>0.7</v>
      </c>
      <c r="H3068" s="193">
        <v>286.3</v>
      </c>
    </row>
    <row r="3069" spans="2:8" x14ac:dyDescent="0.25">
      <c r="B3069" s="271">
        <v>43958.166666666664</v>
      </c>
      <c r="C3069" s="244">
        <v>491.8</v>
      </c>
      <c r="D3069" s="244">
        <v>0</v>
      </c>
      <c r="E3069" s="244">
        <v>6.4</v>
      </c>
      <c r="F3069" s="244">
        <v>83.1</v>
      </c>
      <c r="G3069" s="193">
        <v>0.6</v>
      </c>
      <c r="H3069" s="193">
        <v>340.2</v>
      </c>
    </row>
    <row r="3070" spans="2:8" x14ac:dyDescent="0.25">
      <c r="B3070" s="271">
        <v>43958.208333333336</v>
      </c>
      <c r="C3070" s="244">
        <v>491.8</v>
      </c>
      <c r="D3070" s="244">
        <v>0</v>
      </c>
      <c r="E3070" s="244">
        <v>6.7</v>
      </c>
      <c r="F3070" s="244">
        <v>82</v>
      </c>
      <c r="G3070" s="193">
        <v>0.2</v>
      </c>
      <c r="H3070" s="193">
        <v>339.4</v>
      </c>
    </row>
    <row r="3071" spans="2:8" x14ac:dyDescent="0.25">
      <c r="B3071" s="271">
        <v>43958.25</v>
      </c>
      <c r="C3071" s="244">
        <v>492</v>
      </c>
      <c r="D3071" s="244">
        <v>0</v>
      </c>
      <c r="E3071" s="244">
        <v>6.5</v>
      </c>
      <c r="F3071" s="244">
        <v>85.1</v>
      </c>
      <c r="G3071" s="193">
        <v>0.2</v>
      </c>
      <c r="H3071" s="193">
        <v>45.1</v>
      </c>
    </row>
    <row r="3072" spans="2:8" x14ac:dyDescent="0.25">
      <c r="B3072" s="271">
        <v>43958.291666666664</v>
      </c>
      <c r="C3072" s="244">
        <v>492.4</v>
      </c>
      <c r="D3072" s="244">
        <v>0</v>
      </c>
      <c r="E3072" s="244">
        <v>6.9</v>
      </c>
      <c r="F3072" s="244">
        <v>86</v>
      </c>
      <c r="G3072" s="193">
        <v>0.9</v>
      </c>
      <c r="H3072" s="193">
        <v>145.5</v>
      </c>
    </row>
    <row r="3073" spans="2:8" x14ac:dyDescent="0.25">
      <c r="B3073" s="271">
        <v>43958.333333333336</v>
      </c>
      <c r="C3073" s="244">
        <v>492.6</v>
      </c>
      <c r="D3073" s="244">
        <v>0</v>
      </c>
      <c r="E3073" s="244">
        <v>7.8</v>
      </c>
      <c r="F3073" s="244">
        <v>79.599999999999994</v>
      </c>
      <c r="G3073" s="193">
        <v>0.7</v>
      </c>
      <c r="H3073" s="193">
        <v>115.9</v>
      </c>
    </row>
    <row r="3074" spans="2:8" x14ac:dyDescent="0.25">
      <c r="B3074" s="271">
        <v>43958.375</v>
      </c>
      <c r="C3074" s="244">
        <v>492.7</v>
      </c>
      <c r="D3074" s="244">
        <v>0</v>
      </c>
      <c r="E3074" s="244">
        <v>9.8000000000000007</v>
      </c>
      <c r="F3074" s="244">
        <v>69.8</v>
      </c>
      <c r="G3074" s="193">
        <v>0.7</v>
      </c>
      <c r="H3074" s="193">
        <v>296.5</v>
      </c>
    </row>
    <row r="3075" spans="2:8" x14ac:dyDescent="0.25">
      <c r="B3075" s="271">
        <v>43958.416666666664</v>
      </c>
      <c r="C3075" s="244">
        <v>492.5</v>
      </c>
      <c r="D3075" s="244">
        <v>0</v>
      </c>
      <c r="E3075" s="244">
        <v>11.1</v>
      </c>
      <c r="F3075" s="244">
        <v>64.5</v>
      </c>
      <c r="G3075" s="193">
        <v>0.7</v>
      </c>
      <c r="H3075" s="193">
        <v>219.2</v>
      </c>
    </row>
    <row r="3076" spans="2:8" x14ac:dyDescent="0.25">
      <c r="B3076" s="271">
        <v>43958.458333333336</v>
      </c>
      <c r="C3076" s="244">
        <v>492</v>
      </c>
      <c r="D3076" s="244">
        <v>0</v>
      </c>
      <c r="E3076" s="244">
        <v>12.9</v>
      </c>
      <c r="F3076" s="244">
        <v>52.5</v>
      </c>
      <c r="G3076" s="193">
        <v>0.7</v>
      </c>
      <c r="H3076" s="193">
        <v>165.9</v>
      </c>
    </row>
    <row r="3077" spans="2:8" x14ac:dyDescent="0.25">
      <c r="B3077" s="271">
        <v>43958.5</v>
      </c>
      <c r="C3077" s="244">
        <v>491.4</v>
      </c>
      <c r="D3077" s="244">
        <v>0</v>
      </c>
      <c r="E3077" s="244">
        <v>15</v>
      </c>
      <c r="F3077" s="244">
        <v>42.7</v>
      </c>
      <c r="G3077" s="193">
        <v>0.6</v>
      </c>
      <c r="H3077" s="193">
        <v>203.3</v>
      </c>
    </row>
    <row r="3078" spans="2:8" x14ac:dyDescent="0.25">
      <c r="B3078" s="271">
        <v>43958.541666666664</v>
      </c>
      <c r="C3078" s="244">
        <v>490.9</v>
      </c>
      <c r="D3078" s="244">
        <v>0</v>
      </c>
      <c r="E3078" s="244">
        <v>14.5</v>
      </c>
      <c r="F3078" s="244">
        <v>54.1</v>
      </c>
      <c r="G3078" s="193">
        <v>2.4</v>
      </c>
      <c r="H3078" s="193">
        <v>44.8</v>
      </c>
    </row>
    <row r="3079" spans="2:8" x14ac:dyDescent="0.25">
      <c r="B3079" s="271">
        <v>43958.583333333336</v>
      </c>
      <c r="C3079" s="244">
        <v>490.7</v>
      </c>
      <c r="D3079" s="244">
        <v>0</v>
      </c>
      <c r="E3079" s="244">
        <v>12.5</v>
      </c>
      <c r="F3079" s="244">
        <v>60.8</v>
      </c>
      <c r="G3079" s="193">
        <v>2.4</v>
      </c>
      <c r="H3079" s="193">
        <v>49.3</v>
      </c>
    </row>
    <row r="3080" spans="2:8" x14ac:dyDescent="0.25">
      <c r="B3080" s="271">
        <v>43958.625</v>
      </c>
      <c r="C3080" s="244">
        <v>490.6</v>
      </c>
      <c r="D3080" s="244">
        <v>0.2</v>
      </c>
      <c r="E3080" s="244">
        <v>11.6</v>
      </c>
      <c r="F3080" s="244">
        <v>61.9</v>
      </c>
      <c r="G3080" s="193">
        <v>1.7</v>
      </c>
      <c r="H3080" s="193">
        <v>45.4</v>
      </c>
    </row>
    <row r="3081" spans="2:8" x14ac:dyDescent="0.25">
      <c r="B3081" s="271">
        <v>43958.666666666664</v>
      </c>
      <c r="C3081" s="244">
        <v>490.8</v>
      </c>
      <c r="D3081" s="244">
        <v>0.8</v>
      </c>
      <c r="E3081" s="244">
        <v>10.199999999999999</v>
      </c>
      <c r="F3081" s="244">
        <v>72.7</v>
      </c>
      <c r="G3081" s="193">
        <v>2</v>
      </c>
      <c r="H3081" s="193">
        <v>105.1</v>
      </c>
    </row>
    <row r="3082" spans="2:8" x14ac:dyDescent="0.25">
      <c r="B3082" s="271">
        <v>43958.708333333336</v>
      </c>
      <c r="C3082" s="244">
        <v>491.2</v>
      </c>
      <c r="D3082" s="244">
        <v>0</v>
      </c>
      <c r="E3082" s="244">
        <v>10.199999999999999</v>
      </c>
      <c r="F3082" s="244">
        <v>71.2</v>
      </c>
      <c r="G3082" s="193">
        <v>1.5</v>
      </c>
      <c r="H3082" s="193">
        <v>93.4</v>
      </c>
    </row>
    <row r="3083" spans="2:8" x14ac:dyDescent="0.25">
      <c r="B3083" s="271">
        <v>43958.75</v>
      </c>
      <c r="C3083" s="244">
        <v>491.8</v>
      </c>
      <c r="D3083" s="244">
        <v>4.7</v>
      </c>
      <c r="E3083" s="244">
        <v>8.5</v>
      </c>
      <c r="F3083" s="244">
        <v>84.8</v>
      </c>
      <c r="G3083" s="193">
        <v>1.5</v>
      </c>
      <c r="H3083" s="193">
        <v>183.2</v>
      </c>
    </row>
    <row r="3084" spans="2:8" x14ac:dyDescent="0.25">
      <c r="B3084" s="271">
        <v>43958.791666666664</v>
      </c>
      <c r="C3084" s="244">
        <v>492.5</v>
      </c>
      <c r="D3084" s="244">
        <v>2.9</v>
      </c>
      <c r="E3084" s="244">
        <v>7.5</v>
      </c>
      <c r="F3084" s="244">
        <v>90</v>
      </c>
      <c r="G3084" s="193">
        <v>0.3</v>
      </c>
      <c r="H3084" s="193">
        <v>227.1</v>
      </c>
    </row>
    <row r="3085" spans="2:8" x14ac:dyDescent="0.25">
      <c r="B3085" s="271">
        <v>43958.833333333336</v>
      </c>
      <c r="C3085" s="244">
        <v>492.9</v>
      </c>
      <c r="D3085" s="244">
        <v>1.8</v>
      </c>
      <c r="E3085" s="244">
        <v>7.5</v>
      </c>
      <c r="F3085" s="244">
        <v>88.8</v>
      </c>
      <c r="G3085" s="193">
        <v>0.4</v>
      </c>
      <c r="H3085" s="193">
        <v>277.10000000000002</v>
      </c>
    </row>
    <row r="3086" spans="2:8" x14ac:dyDescent="0.25">
      <c r="B3086" s="271">
        <v>43958.875</v>
      </c>
      <c r="C3086" s="244">
        <v>493.4</v>
      </c>
      <c r="D3086" s="244">
        <v>4</v>
      </c>
      <c r="E3086" s="244">
        <v>7</v>
      </c>
      <c r="F3086" s="244">
        <v>91.9</v>
      </c>
      <c r="G3086" s="193">
        <v>0.3</v>
      </c>
      <c r="H3086" s="193">
        <v>262.7</v>
      </c>
    </row>
    <row r="3087" spans="2:8" x14ac:dyDescent="0.25">
      <c r="B3087" s="271">
        <v>43958.916666666664</v>
      </c>
      <c r="C3087" s="244">
        <v>493.6</v>
      </c>
      <c r="D3087" s="244">
        <v>4.3</v>
      </c>
      <c r="E3087" s="244">
        <v>6.8</v>
      </c>
      <c r="F3087" s="244">
        <v>91.9</v>
      </c>
      <c r="G3087" s="193">
        <v>1.1000000000000001</v>
      </c>
      <c r="H3087" s="193">
        <v>195.9</v>
      </c>
    </row>
    <row r="3088" spans="2:8" x14ac:dyDescent="0.25">
      <c r="B3088" s="271">
        <v>43958.958333333336</v>
      </c>
      <c r="C3088" s="244">
        <v>493.6</v>
      </c>
      <c r="D3088" s="244">
        <v>1.4</v>
      </c>
      <c r="E3088" s="244">
        <v>6.7</v>
      </c>
      <c r="F3088" s="244">
        <v>89.5</v>
      </c>
      <c r="G3088" s="193">
        <v>0.7</v>
      </c>
      <c r="H3088" s="193">
        <v>201.4</v>
      </c>
    </row>
    <row r="3089" spans="2:8" x14ac:dyDescent="0.25">
      <c r="B3089" s="271">
        <v>43959</v>
      </c>
      <c r="C3089" s="244">
        <v>493.4</v>
      </c>
      <c r="D3089" s="244">
        <v>0.7</v>
      </c>
      <c r="E3089" s="244">
        <v>6.6</v>
      </c>
      <c r="F3089" s="244">
        <v>87.5</v>
      </c>
      <c r="G3089" s="193">
        <v>0.4</v>
      </c>
      <c r="H3089" s="193">
        <v>140.69999999999999</v>
      </c>
    </row>
    <row r="3090" spans="2:8" x14ac:dyDescent="0.25">
      <c r="B3090" s="271">
        <v>43959.041666666664</v>
      </c>
      <c r="C3090" s="244">
        <v>493.1</v>
      </c>
      <c r="D3090" s="244">
        <v>0</v>
      </c>
      <c r="E3090" s="244">
        <v>6.8</v>
      </c>
      <c r="F3090" s="244">
        <v>87.6</v>
      </c>
      <c r="G3090" s="193">
        <v>0.3</v>
      </c>
      <c r="H3090" s="193">
        <v>227.3</v>
      </c>
    </row>
    <row r="3091" spans="2:8" x14ac:dyDescent="0.25">
      <c r="B3091" s="271">
        <v>43959.083333333336</v>
      </c>
      <c r="C3091" s="244">
        <v>492.7</v>
      </c>
      <c r="D3091" s="244">
        <v>0.5</v>
      </c>
      <c r="E3091" s="244">
        <v>6.1</v>
      </c>
      <c r="F3091" s="244">
        <v>92.6</v>
      </c>
      <c r="G3091" s="193">
        <v>1.1000000000000001</v>
      </c>
      <c r="H3091" s="193">
        <v>271.7</v>
      </c>
    </row>
    <row r="3092" spans="2:8" x14ac:dyDescent="0.25">
      <c r="B3092" s="271">
        <v>43959.125</v>
      </c>
      <c r="C3092" s="244">
        <v>492.4</v>
      </c>
      <c r="D3092" s="244">
        <v>0.5</v>
      </c>
      <c r="E3092" s="244">
        <v>5.9</v>
      </c>
      <c r="F3092" s="244">
        <v>93.8</v>
      </c>
      <c r="G3092" s="193">
        <v>0.7</v>
      </c>
      <c r="H3092" s="193">
        <v>269.3</v>
      </c>
    </row>
    <row r="3093" spans="2:8" x14ac:dyDescent="0.25">
      <c r="B3093" s="271">
        <v>43959.166666666664</v>
      </c>
      <c r="C3093" s="244">
        <v>492.2</v>
      </c>
      <c r="D3093" s="244">
        <v>0</v>
      </c>
      <c r="E3093" s="244">
        <v>5.8</v>
      </c>
      <c r="F3093" s="244">
        <v>92.5</v>
      </c>
      <c r="G3093" s="193">
        <v>0.6</v>
      </c>
      <c r="H3093" s="193">
        <v>259.89999999999998</v>
      </c>
    </row>
    <row r="3094" spans="2:8" x14ac:dyDescent="0.25">
      <c r="B3094" s="271">
        <v>43959.208333333336</v>
      </c>
      <c r="C3094" s="244">
        <v>492.2</v>
      </c>
      <c r="D3094" s="244">
        <v>0</v>
      </c>
      <c r="E3094" s="244">
        <v>5.8</v>
      </c>
      <c r="F3094" s="244">
        <v>92</v>
      </c>
      <c r="G3094" s="193">
        <v>0.5</v>
      </c>
      <c r="H3094" s="193">
        <v>275.3</v>
      </c>
    </row>
    <row r="3095" spans="2:8" x14ac:dyDescent="0.25">
      <c r="B3095" s="271">
        <v>43959.25</v>
      </c>
      <c r="C3095" s="244">
        <v>492.5</v>
      </c>
      <c r="D3095" s="244">
        <v>0</v>
      </c>
      <c r="E3095" s="244">
        <v>5.8</v>
      </c>
      <c r="F3095" s="244">
        <v>90.8</v>
      </c>
      <c r="G3095" s="193">
        <v>0.4</v>
      </c>
      <c r="H3095" s="193">
        <v>138.1</v>
      </c>
    </row>
    <row r="3096" spans="2:8" x14ac:dyDescent="0.25">
      <c r="B3096" s="271">
        <v>43959.291666666664</v>
      </c>
      <c r="C3096" s="244">
        <v>492.7</v>
      </c>
      <c r="D3096" s="244">
        <v>0</v>
      </c>
      <c r="E3096" s="244">
        <v>6.5</v>
      </c>
      <c r="F3096" s="244">
        <v>86.6</v>
      </c>
      <c r="G3096" s="193">
        <v>0.3</v>
      </c>
      <c r="H3096" s="193">
        <v>134.30000000000001</v>
      </c>
    </row>
    <row r="3097" spans="2:8" x14ac:dyDescent="0.25">
      <c r="B3097" s="271">
        <v>43959.333333333336</v>
      </c>
      <c r="C3097" s="244">
        <v>493</v>
      </c>
      <c r="D3097" s="244">
        <v>0</v>
      </c>
      <c r="E3097" s="244">
        <v>8</v>
      </c>
      <c r="F3097" s="244">
        <v>78.2</v>
      </c>
      <c r="G3097" s="193">
        <v>0.5</v>
      </c>
      <c r="H3097" s="193">
        <v>30</v>
      </c>
    </row>
    <row r="3098" spans="2:8" x14ac:dyDescent="0.25">
      <c r="B3098" s="271">
        <v>43959.375</v>
      </c>
      <c r="C3098" s="244">
        <v>493</v>
      </c>
      <c r="D3098" s="244">
        <v>0</v>
      </c>
      <c r="E3098" s="244">
        <v>11.2</v>
      </c>
      <c r="F3098" s="244">
        <v>64.599999999999994</v>
      </c>
      <c r="G3098" s="193">
        <v>0.6</v>
      </c>
      <c r="H3098" s="193">
        <v>262.3</v>
      </c>
    </row>
    <row r="3099" spans="2:8" x14ac:dyDescent="0.25">
      <c r="B3099" s="271">
        <v>43959.416666666664</v>
      </c>
      <c r="C3099" s="244">
        <v>492.8</v>
      </c>
      <c r="D3099" s="244">
        <v>0</v>
      </c>
      <c r="E3099" s="244">
        <v>13.1</v>
      </c>
      <c r="F3099" s="244">
        <v>56.7</v>
      </c>
      <c r="G3099" s="193">
        <v>0.7</v>
      </c>
      <c r="H3099" s="193">
        <v>240.3</v>
      </c>
    </row>
    <row r="3100" spans="2:8" x14ac:dyDescent="0.25">
      <c r="B3100" s="271">
        <v>43959.458333333336</v>
      </c>
      <c r="C3100" s="244">
        <v>492.1</v>
      </c>
      <c r="D3100" s="244">
        <v>0</v>
      </c>
      <c r="E3100" s="244">
        <v>15.2</v>
      </c>
      <c r="F3100" s="244">
        <v>48</v>
      </c>
      <c r="G3100" s="193">
        <v>0.7</v>
      </c>
      <c r="H3100" s="193">
        <v>261</v>
      </c>
    </row>
    <row r="3101" spans="2:8" x14ac:dyDescent="0.25">
      <c r="B3101" s="271">
        <v>43959.5</v>
      </c>
      <c r="C3101" s="244">
        <v>491.4</v>
      </c>
      <c r="D3101" s="244">
        <v>0</v>
      </c>
      <c r="E3101" s="244">
        <v>16.8</v>
      </c>
      <c r="F3101" s="244">
        <v>43.3</v>
      </c>
      <c r="G3101" s="193">
        <v>0.9</v>
      </c>
      <c r="H3101" s="193">
        <v>277.10000000000002</v>
      </c>
    </row>
    <row r="3102" spans="2:8" x14ac:dyDescent="0.25">
      <c r="B3102" s="271">
        <v>43959.541666666664</v>
      </c>
      <c r="C3102" s="244">
        <v>490.7</v>
      </c>
      <c r="D3102" s="244">
        <v>0</v>
      </c>
      <c r="E3102" s="244">
        <v>17.2</v>
      </c>
      <c r="F3102" s="244">
        <v>40.9</v>
      </c>
      <c r="G3102" s="193">
        <v>1</v>
      </c>
      <c r="H3102" s="193">
        <v>284.5</v>
      </c>
    </row>
    <row r="3103" spans="2:8" x14ac:dyDescent="0.25">
      <c r="B3103" s="271">
        <v>43959.583333333336</v>
      </c>
      <c r="C3103" s="244">
        <v>490.2</v>
      </c>
      <c r="D3103" s="244">
        <v>0</v>
      </c>
      <c r="E3103" s="244">
        <v>16</v>
      </c>
      <c r="F3103" s="244">
        <v>46</v>
      </c>
      <c r="G3103" s="193">
        <v>1.8</v>
      </c>
      <c r="H3103" s="193">
        <v>24.1</v>
      </c>
    </row>
    <row r="3104" spans="2:8" x14ac:dyDescent="0.25">
      <c r="B3104" s="271">
        <v>43959.625</v>
      </c>
      <c r="C3104" s="244">
        <v>490</v>
      </c>
      <c r="D3104" s="244">
        <v>0</v>
      </c>
      <c r="E3104" s="244">
        <v>16.2</v>
      </c>
      <c r="F3104" s="244">
        <v>48.5</v>
      </c>
      <c r="G3104" s="193">
        <v>2</v>
      </c>
      <c r="H3104" s="193">
        <v>40.1</v>
      </c>
    </row>
    <row r="3105" spans="2:8" x14ac:dyDescent="0.25">
      <c r="B3105" s="271">
        <v>43959.666666666664</v>
      </c>
      <c r="C3105" s="244">
        <v>490</v>
      </c>
      <c r="D3105" s="244">
        <v>0</v>
      </c>
      <c r="E3105" s="244">
        <v>13.9</v>
      </c>
      <c r="F3105" s="244">
        <v>57.6</v>
      </c>
      <c r="G3105" s="193">
        <v>2.4</v>
      </c>
      <c r="H3105" s="193">
        <v>24.9</v>
      </c>
    </row>
    <row r="3106" spans="2:8" x14ac:dyDescent="0.25">
      <c r="B3106" s="271">
        <v>43959.708333333336</v>
      </c>
      <c r="C3106" s="244">
        <v>490.6</v>
      </c>
      <c r="D3106" s="244">
        <v>0</v>
      </c>
      <c r="E3106" s="244">
        <v>11.9</v>
      </c>
      <c r="F3106" s="244">
        <v>65.900000000000006</v>
      </c>
      <c r="G3106" s="193">
        <v>2</v>
      </c>
      <c r="H3106" s="193">
        <v>59.7</v>
      </c>
    </row>
    <row r="3107" spans="2:8" x14ac:dyDescent="0.25">
      <c r="B3107" s="271">
        <v>43959.75</v>
      </c>
      <c r="C3107" s="244">
        <v>491.3</v>
      </c>
      <c r="D3107" s="244">
        <v>0</v>
      </c>
      <c r="E3107" s="244">
        <v>10.9</v>
      </c>
      <c r="F3107" s="244">
        <v>71</v>
      </c>
      <c r="G3107" s="193">
        <v>1.5</v>
      </c>
      <c r="H3107" s="193">
        <v>81.2</v>
      </c>
    </row>
    <row r="3108" spans="2:8" x14ac:dyDescent="0.25">
      <c r="B3108" s="271">
        <v>43959.791666666664</v>
      </c>
      <c r="C3108" s="244">
        <v>492</v>
      </c>
      <c r="D3108" s="244">
        <v>0</v>
      </c>
      <c r="E3108" s="244">
        <v>10.4</v>
      </c>
      <c r="F3108" s="244">
        <v>74.3</v>
      </c>
      <c r="G3108" s="193">
        <v>1.4</v>
      </c>
      <c r="H3108" s="193">
        <v>76.900000000000006</v>
      </c>
    </row>
    <row r="3109" spans="2:8" x14ac:dyDescent="0.25">
      <c r="B3109" s="271">
        <v>43959.833333333336</v>
      </c>
      <c r="C3109" s="244">
        <v>492.4</v>
      </c>
      <c r="D3109" s="244">
        <v>0</v>
      </c>
      <c r="E3109" s="244">
        <v>9.9</v>
      </c>
      <c r="F3109" s="244">
        <v>75.400000000000006</v>
      </c>
      <c r="G3109" s="193">
        <v>1.5</v>
      </c>
      <c r="H3109" s="193">
        <v>318.89999999999998</v>
      </c>
    </row>
    <row r="3110" spans="2:8" x14ac:dyDescent="0.25">
      <c r="B3110" s="271">
        <v>43959.875</v>
      </c>
      <c r="C3110" s="244">
        <v>492.7</v>
      </c>
      <c r="D3110" s="244">
        <v>0.2</v>
      </c>
      <c r="E3110" s="244">
        <v>8.9</v>
      </c>
      <c r="F3110" s="244">
        <v>78.900000000000006</v>
      </c>
      <c r="G3110" s="193">
        <v>0.9</v>
      </c>
      <c r="H3110" s="193">
        <v>279</v>
      </c>
    </row>
    <row r="3111" spans="2:8" x14ac:dyDescent="0.25">
      <c r="B3111" s="271">
        <v>43959.916666666664</v>
      </c>
      <c r="C3111" s="244">
        <v>492.6</v>
      </c>
      <c r="D3111" s="244">
        <v>0</v>
      </c>
      <c r="E3111" s="244">
        <v>9.1</v>
      </c>
      <c r="F3111" s="244">
        <v>76.400000000000006</v>
      </c>
      <c r="G3111" s="193">
        <v>0.3</v>
      </c>
      <c r="H3111" s="193">
        <v>289.89999999999998</v>
      </c>
    </row>
    <row r="3112" spans="2:8" x14ac:dyDescent="0.25">
      <c r="B3112" s="271">
        <v>43959.958333333336</v>
      </c>
      <c r="C3112" s="244">
        <v>492.5</v>
      </c>
      <c r="D3112" s="244">
        <v>0</v>
      </c>
      <c r="E3112" s="244">
        <v>9</v>
      </c>
      <c r="F3112" s="244">
        <v>76.8</v>
      </c>
      <c r="G3112" s="193">
        <v>0.4</v>
      </c>
      <c r="H3112" s="193">
        <v>292.8</v>
      </c>
    </row>
    <row r="3113" spans="2:8" x14ac:dyDescent="0.25">
      <c r="B3113" s="271">
        <v>43960</v>
      </c>
      <c r="C3113" s="244">
        <v>492.5</v>
      </c>
      <c r="D3113" s="244">
        <v>0</v>
      </c>
      <c r="E3113" s="244">
        <v>8.8000000000000007</v>
      </c>
      <c r="F3113" s="244">
        <v>82.8</v>
      </c>
      <c r="G3113" s="193">
        <v>0.3</v>
      </c>
      <c r="H3113" s="193">
        <v>255.1</v>
      </c>
    </row>
    <row r="3114" spans="2:8" x14ac:dyDescent="0.25">
      <c r="B3114" s="271">
        <v>43960.041666666664</v>
      </c>
      <c r="C3114" s="244">
        <v>492.2</v>
      </c>
      <c r="D3114" s="244">
        <v>0</v>
      </c>
      <c r="E3114" s="244">
        <v>8.6</v>
      </c>
      <c r="F3114" s="244">
        <v>85.6</v>
      </c>
      <c r="G3114" s="193">
        <v>0.4</v>
      </c>
      <c r="H3114" s="193">
        <v>278.3</v>
      </c>
    </row>
    <row r="3115" spans="2:8" x14ac:dyDescent="0.25">
      <c r="B3115" s="271">
        <v>43960.083333333336</v>
      </c>
      <c r="C3115" s="244">
        <v>491.9</v>
      </c>
      <c r="D3115" s="244">
        <v>0</v>
      </c>
      <c r="E3115" s="244">
        <v>8.4</v>
      </c>
      <c r="F3115" s="244">
        <v>88.1</v>
      </c>
      <c r="G3115" s="193">
        <v>0.6</v>
      </c>
      <c r="H3115" s="193">
        <v>276.2</v>
      </c>
    </row>
    <row r="3116" spans="2:8" x14ac:dyDescent="0.25">
      <c r="B3116" s="271">
        <v>43960.125</v>
      </c>
      <c r="C3116" s="244">
        <v>491.8</v>
      </c>
      <c r="D3116" s="244">
        <v>0</v>
      </c>
      <c r="E3116" s="244">
        <v>8.3000000000000007</v>
      </c>
      <c r="F3116" s="244">
        <v>87.6</v>
      </c>
      <c r="G3116" s="193">
        <v>0.4</v>
      </c>
      <c r="H3116" s="193">
        <v>249.7</v>
      </c>
    </row>
    <row r="3117" spans="2:8" x14ac:dyDescent="0.25">
      <c r="B3117" s="271">
        <v>43960.166666666664</v>
      </c>
      <c r="C3117" s="244">
        <v>491.7</v>
      </c>
      <c r="D3117" s="244">
        <v>0</v>
      </c>
      <c r="E3117" s="244">
        <v>8.3000000000000007</v>
      </c>
      <c r="F3117" s="244">
        <v>82.3</v>
      </c>
      <c r="G3117" s="193">
        <v>0.2</v>
      </c>
      <c r="H3117" s="193">
        <v>161.19999999999999</v>
      </c>
    </row>
    <row r="3118" spans="2:8" x14ac:dyDescent="0.25">
      <c r="B3118" s="271">
        <v>43960.208333333336</v>
      </c>
      <c r="C3118" s="244">
        <v>491.9</v>
      </c>
      <c r="D3118" s="244">
        <v>0</v>
      </c>
      <c r="E3118" s="244">
        <v>8.1999999999999993</v>
      </c>
      <c r="F3118" s="244">
        <v>83.4</v>
      </c>
      <c r="G3118" s="193">
        <v>0.3</v>
      </c>
      <c r="H3118" s="193">
        <v>118.8</v>
      </c>
    </row>
    <row r="3119" spans="2:8" x14ac:dyDescent="0.25">
      <c r="B3119" s="271">
        <v>43960.25</v>
      </c>
      <c r="C3119" s="244">
        <v>492.2</v>
      </c>
      <c r="D3119" s="244">
        <v>0</v>
      </c>
      <c r="E3119" s="244">
        <v>7.9</v>
      </c>
      <c r="F3119" s="244">
        <v>85.6</v>
      </c>
      <c r="G3119" s="193">
        <v>0.5</v>
      </c>
      <c r="H3119" s="193">
        <v>96.5</v>
      </c>
    </row>
    <row r="3120" spans="2:8" x14ac:dyDescent="0.25">
      <c r="B3120" s="271">
        <v>43960.291666666664</v>
      </c>
      <c r="C3120" s="244">
        <v>492.5</v>
      </c>
      <c r="D3120" s="244">
        <v>0</v>
      </c>
      <c r="E3120" s="244">
        <v>7.9</v>
      </c>
      <c r="F3120" s="244">
        <v>84.4</v>
      </c>
      <c r="G3120" s="193">
        <v>0.5</v>
      </c>
      <c r="H3120" s="193">
        <v>103.6</v>
      </c>
    </row>
    <row r="3121" spans="2:8" x14ac:dyDescent="0.25">
      <c r="B3121" s="271">
        <v>43960.333333333336</v>
      </c>
      <c r="C3121" s="244">
        <v>492.8</v>
      </c>
      <c r="D3121" s="244">
        <v>0</v>
      </c>
      <c r="E3121" s="244">
        <v>10.199999999999999</v>
      </c>
      <c r="F3121" s="244">
        <v>71.2</v>
      </c>
      <c r="G3121" s="193">
        <v>0.7</v>
      </c>
      <c r="H3121" s="193">
        <v>121.3</v>
      </c>
    </row>
    <row r="3122" spans="2:8" x14ac:dyDescent="0.25">
      <c r="B3122" s="271">
        <v>43960.375</v>
      </c>
      <c r="C3122" s="244">
        <v>492.8</v>
      </c>
      <c r="D3122" s="244">
        <v>0</v>
      </c>
      <c r="E3122" s="244">
        <v>12.2</v>
      </c>
      <c r="F3122" s="244">
        <v>60.4</v>
      </c>
      <c r="G3122" s="193">
        <v>0.7</v>
      </c>
      <c r="H3122" s="193">
        <v>76.599999999999994</v>
      </c>
    </row>
    <row r="3123" spans="2:8" x14ac:dyDescent="0.25">
      <c r="B3123" s="271">
        <v>43960.416666666664</v>
      </c>
      <c r="C3123" s="244">
        <v>492.4</v>
      </c>
      <c r="D3123" s="244">
        <v>0</v>
      </c>
      <c r="E3123" s="244">
        <v>13.7</v>
      </c>
      <c r="F3123" s="244">
        <v>55.4</v>
      </c>
      <c r="G3123" s="193">
        <v>1.4</v>
      </c>
      <c r="H3123" s="193">
        <v>140.80000000000001</v>
      </c>
    </row>
    <row r="3124" spans="2:8" x14ac:dyDescent="0.25">
      <c r="B3124" s="271">
        <v>43960.458333333336</v>
      </c>
      <c r="C3124" s="244">
        <v>491.8</v>
      </c>
      <c r="D3124" s="244">
        <v>0</v>
      </c>
      <c r="E3124" s="244">
        <v>15.4</v>
      </c>
      <c r="F3124" s="244">
        <v>48.5</v>
      </c>
      <c r="G3124" s="193">
        <v>1.4</v>
      </c>
      <c r="H3124" s="193">
        <v>173</v>
      </c>
    </row>
    <row r="3125" spans="2:8" x14ac:dyDescent="0.25">
      <c r="B3125" s="271">
        <v>43960.5</v>
      </c>
      <c r="C3125" s="244">
        <v>491.2</v>
      </c>
      <c r="D3125" s="244">
        <v>0</v>
      </c>
      <c r="E3125" s="244">
        <v>15.4</v>
      </c>
      <c r="F3125" s="244">
        <v>47.7</v>
      </c>
      <c r="G3125" s="193">
        <v>1.5</v>
      </c>
      <c r="H3125" s="193">
        <v>290.39999999999998</v>
      </c>
    </row>
    <row r="3126" spans="2:8" x14ac:dyDescent="0.25">
      <c r="B3126" s="271">
        <v>43960.541666666664</v>
      </c>
      <c r="C3126" s="244">
        <v>490.9</v>
      </c>
      <c r="D3126" s="244">
        <v>1.4</v>
      </c>
      <c r="E3126" s="244">
        <v>13.9</v>
      </c>
      <c r="F3126" s="244">
        <v>55.8</v>
      </c>
      <c r="G3126" s="193">
        <v>1.1000000000000001</v>
      </c>
      <c r="H3126" s="193">
        <v>282.2</v>
      </c>
    </row>
    <row r="3127" spans="2:8" x14ac:dyDescent="0.25">
      <c r="B3127" s="271">
        <v>43960.583333333336</v>
      </c>
      <c r="C3127" s="244">
        <v>490.4</v>
      </c>
      <c r="D3127" s="244">
        <v>2.4</v>
      </c>
      <c r="E3127" s="244">
        <v>14</v>
      </c>
      <c r="F3127" s="244">
        <v>59.7</v>
      </c>
      <c r="G3127" s="193">
        <v>1.5</v>
      </c>
      <c r="H3127" s="193">
        <v>42.9</v>
      </c>
    </row>
    <row r="3128" spans="2:8" x14ac:dyDescent="0.25">
      <c r="B3128" s="271">
        <v>43960.625</v>
      </c>
      <c r="C3128" s="244">
        <v>490.1</v>
      </c>
      <c r="D3128" s="244">
        <v>0</v>
      </c>
      <c r="E3128" s="244">
        <v>15.1</v>
      </c>
      <c r="F3128" s="244">
        <v>56.4</v>
      </c>
      <c r="G3128" s="193">
        <v>2.1</v>
      </c>
      <c r="H3128" s="193">
        <v>30.1</v>
      </c>
    </row>
    <row r="3129" spans="2:8" x14ac:dyDescent="0.25">
      <c r="B3129" s="271">
        <v>43960.666666666664</v>
      </c>
      <c r="C3129" s="244">
        <v>490.3</v>
      </c>
      <c r="D3129" s="244">
        <v>0</v>
      </c>
      <c r="E3129" s="244">
        <v>12.7</v>
      </c>
      <c r="F3129" s="244">
        <v>68.099999999999994</v>
      </c>
      <c r="G3129" s="193">
        <v>1.9</v>
      </c>
      <c r="H3129" s="193">
        <v>65.2</v>
      </c>
    </row>
    <row r="3130" spans="2:8" x14ac:dyDescent="0.25">
      <c r="B3130" s="271">
        <v>43960.708333333336</v>
      </c>
      <c r="C3130" s="244">
        <v>490.6</v>
      </c>
      <c r="D3130" s="244">
        <v>0</v>
      </c>
      <c r="E3130" s="244">
        <v>11.7</v>
      </c>
      <c r="F3130" s="244">
        <v>71</v>
      </c>
      <c r="G3130" s="193">
        <v>1.4</v>
      </c>
      <c r="H3130" s="193">
        <v>79.2</v>
      </c>
    </row>
    <row r="3131" spans="2:8" x14ac:dyDescent="0.25">
      <c r="B3131" s="271">
        <v>43960.75</v>
      </c>
      <c r="C3131" s="244">
        <v>491</v>
      </c>
      <c r="D3131" s="244">
        <v>0</v>
      </c>
      <c r="E3131" s="244">
        <v>10.8</v>
      </c>
      <c r="F3131" s="244">
        <v>72</v>
      </c>
      <c r="G3131" s="193">
        <v>1.5</v>
      </c>
      <c r="H3131" s="193">
        <v>81.400000000000006</v>
      </c>
    </row>
    <row r="3132" spans="2:8" x14ac:dyDescent="0.25">
      <c r="B3132" s="271">
        <v>43960.791666666664</v>
      </c>
      <c r="C3132" s="244">
        <v>491.5</v>
      </c>
      <c r="D3132" s="244">
        <v>0</v>
      </c>
      <c r="E3132" s="244">
        <v>10.5</v>
      </c>
      <c r="F3132" s="244">
        <v>70.2</v>
      </c>
      <c r="G3132" s="193">
        <v>1.6</v>
      </c>
      <c r="H3132" s="193">
        <v>47.4</v>
      </c>
    </row>
    <row r="3133" spans="2:8" x14ac:dyDescent="0.25">
      <c r="B3133" s="271">
        <v>43960.833333333336</v>
      </c>
      <c r="C3133" s="244">
        <v>491.8</v>
      </c>
      <c r="D3133" s="244">
        <v>0</v>
      </c>
      <c r="E3133" s="244">
        <v>10.3</v>
      </c>
      <c r="F3133" s="244">
        <v>72.599999999999994</v>
      </c>
      <c r="G3133" s="193">
        <v>1</v>
      </c>
      <c r="H3133" s="193">
        <v>62.4</v>
      </c>
    </row>
    <row r="3134" spans="2:8" x14ac:dyDescent="0.25">
      <c r="B3134" s="271">
        <v>43960.875</v>
      </c>
      <c r="C3134" s="244">
        <v>492</v>
      </c>
      <c r="D3134" s="244">
        <v>0</v>
      </c>
      <c r="E3134" s="244">
        <v>10</v>
      </c>
      <c r="F3134" s="244">
        <v>74.3</v>
      </c>
      <c r="G3134" s="193">
        <v>1.2</v>
      </c>
      <c r="H3134" s="193">
        <v>76.099999999999994</v>
      </c>
    </row>
    <row r="3135" spans="2:8" x14ac:dyDescent="0.25">
      <c r="B3135" s="271">
        <v>43960.916666666664</v>
      </c>
      <c r="C3135" s="244">
        <v>492.1</v>
      </c>
      <c r="D3135" s="244">
        <v>0</v>
      </c>
      <c r="E3135" s="244">
        <v>10.1</v>
      </c>
      <c r="F3135" s="244">
        <v>73.099999999999994</v>
      </c>
      <c r="G3135" s="193">
        <v>1.1000000000000001</v>
      </c>
      <c r="H3135" s="193">
        <v>62.3</v>
      </c>
    </row>
    <row r="3136" spans="2:8" x14ac:dyDescent="0.25">
      <c r="B3136" s="271">
        <v>43960.958333333336</v>
      </c>
      <c r="C3136" s="244">
        <v>492.1</v>
      </c>
      <c r="D3136" s="244">
        <v>0</v>
      </c>
      <c r="E3136" s="244">
        <v>10</v>
      </c>
      <c r="F3136" s="244">
        <v>74.3</v>
      </c>
      <c r="G3136" s="193">
        <v>1.2</v>
      </c>
      <c r="H3136" s="193">
        <v>59.2</v>
      </c>
    </row>
    <row r="3137" spans="2:8" x14ac:dyDescent="0.25">
      <c r="B3137" s="271">
        <v>43961</v>
      </c>
      <c r="C3137" s="244">
        <v>491.9</v>
      </c>
      <c r="D3137" s="244">
        <v>0</v>
      </c>
      <c r="E3137" s="244">
        <v>9.8000000000000007</v>
      </c>
      <c r="F3137" s="244">
        <v>76.2</v>
      </c>
      <c r="G3137" s="193">
        <v>0.7</v>
      </c>
      <c r="H3137" s="193">
        <v>70.5</v>
      </c>
    </row>
    <row r="3138" spans="2:8" x14ac:dyDescent="0.25">
      <c r="B3138" s="271">
        <v>43961.041666666664</v>
      </c>
      <c r="C3138" s="244">
        <v>491.7</v>
      </c>
      <c r="D3138" s="244">
        <v>0</v>
      </c>
      <c r="E3138" s="244">
        <v>9.4</v>
      </c>
      <c r="F3138" s="244">
        <v>80.3</v>
      </c>
      <c r="G3138" s="193">
        <v>0.2</v>
      </c>
      <c r="H3138" s="193">
        <v>9.8000000000000007</v>
      </c>
    </row>
    <row r="3139" spans="2:8" x14ac:dyDescent="0.25">
      <c r="B3139" s="271">
        <v>43961.083333333336</v>
      </c>
      <c r="C3139" s="244">
        <v>491.4</v>
      </c>
      <c r="D3139" s="244">
        <v>0</v>
      </c>
      <c r="E3139" s="244">
        <v>8.8000000000000007</v>
      </c>
      <c r="F3139" s="244">
        <v>82.8</v>
      </c>
      <c r="G3139" s="193">
        <v>0.5</v>
      </c>
      <c r="H3139" s="193">
        <v>30.4</v>
      </c>
    </row>
    <row r="3140" spans="2:8" x14ac:dyDescent="0.25">
      <c r="B3140" s="271">
        <v>43961.125</v>
      </c>
      <c r="C3140" s="244">
        <v>491.2</v>
      </c>
      <c r="D3140" s="244">
        <v>0</v>
      </c>
      <c r="E3140" s="244">
        <v>8.6999999999999993</v>
      </c>
      <c r="F3140" s="244">
        <v>82.2</v>
      </c>
      <c r="G3140" s="193">
        <v>0.7</v>
      </c>
      <c r="H3140" s="193">
        <v>346.2</v>
      </c>
    </row>
    <row r="3141" spans="2:8" x14ac:dyDescent="0.25">
      <c r="B3141" s="271">
        <v>43961.166666666664</v>
      </c>
      <c r="C3141" s="244">
        <v>491.2</v>
      </c>
      <c r="D3141" s="244">
        <v>0</v>
      </c>
      <c r="E3141" s="244">
        <v>8.6999999999999993</v>
      </c>
      <c r="F3141" s="244">
        <v>83.9</v>
      </c>
      <c r="G3141" s="193">
        <v>0.4</v>
      </c>
      <c r="H3141" s="193">
        <v>264.7</v>
      </c>
    </row>
    <row r="3142" spans="2:8" x14ac:dyDescent="0.25">
      <c r="B3142" s="271">
        <v>43961.208333333336</v>
      </c>
      <c r="C3142" s="244">
        <v>491.5</v>
      </c>
      <c r="D3142" s="244">
        <v>0</v>
      </c>
      <c r="E3142" s="244">
        <v>8.6</v>
      </c>
      <c r="F3142" s="244">
        <v>82.1</v>
      </c>
      <c r="G3142" s="193">
        <v>0.6</v>
      </c>
      <c r="H3142" s="193">
        <v>186.4</v>
      </c>
    </row>
    <row r="3143" spans="2:8" x14ac:dyDescent="0.25">
      <c r="B3143" s="271">
        <v>43961.25</v>
      </c>
      <c r="C3143" s="244">
        <v>491.7</v>
      </c>
      <c r="D3143" s="244">
        <v>0</v>
      </c>
      <c r="E3143" s="244">
        <v>8.9</v>
      </c>
      <c r="F3143" s="244">
        <v>79.400000000000006</v>
      </c>
      <c r="G3143" s="193">
        <v>0.2</v>
      </c>
      <c r="H3143" s="193">
        <v>161.30000000000001</v>
      </c>
    </row>
    <row r="3144" spans="2:8" x14ac:dyDescent="0.25">
      <c r="B3144" s="271">
        <v>43961.291666666664</v>
      </c>
      <c r="C3144" s="244">
        <v>492</v>
      </c>
      <c r="D3144" s="244">
        <v>0</v>
      </c>
      <c r="E3144" s="244">
        <v>9.4</v>
      </c>
      <c r="F3144" s="244">
        <v>74.3</v>
      </c>
      <c r="G3144" s="193">
        <v>0.7</v>
      </c>
      <c r="H3144" s="193">
        <v>279.3</v>
      </c>
    </row>
    <row r="3145" spans="2:8" x14ac:dyDescent="0.25">
      <c r="B3145" s="271">
        <v>43961.333333333336</v>
      </c>
      <c r="C3145" s="244">
        <v>492.4</v>
      </c>
      <c r="D3145" s="244">
        <v>0</v>
      </c>
      <c r="E3145" s="244">
        <v>10</v>
      </c>
      <c r="F3145" s="244">
        <v>69.599999999999994</v>
      </c>
      <c r="G3145" s="193">
        <v>0.6</v>
      </c>
      <c r="H3145" s="193">
        <v>258.10000000000002</v>
      </c>
    </row>
    <row r="3146" spans="2:8" x14ac:dyDescent="0.25">
      <c r="B3146" s="271">
        <v>43961.375</v>
      </c>
      <c r="C3146" s="244">
        <v>492.7</v>
      </c>
      <c r="D3146" s="244">
        <v>0</v>
      </c>
      <c r="E3146" s="244">
        <v>11.4</v>
      </c>
      <c r="F3146" s="244">
        <v>62.9</v>
      </c>
      <c r="G3146" s="193">
        <v>0.6</v>
      </c>
      <c r="H3146" s="193">
        <v>261.39999999999998</v>
      </c>
    </row>
    <row r="3147" spans="2:8" x14ac:dyDescent="0.25">
      <c r="B3147" s="271">
        <v>43961.416666666664</v>
      </c>
      <c r="C3147" s="244">
        <v>492.5</v>
      </c>
      <c r="D3147" s="244">
        <v>0</v>
      </c>
      <c r="E3147" s="244">
        <v>13.9</v>
      </c>
      <c r="F3147" s="244">
        <v>51.9</v>
      </c>
      <c r="G3147" s="193">
        <v>0.8</v>
      </c>
      <c r="H3147" s="193">
        <v>287.3</v>
      </c>
    </row>
    <row r="3148" spans="2:8" x14ac:dyDescent="0.25">
      <c r="B3148" s="271">
        <v>43961.458333333336</v>
      </c>
      <c r="C3148" s="244">
        <v>492</v>
      </c>
      <c r="D3148" s="244">
        <v>0</v>
      </c>
      <c r="E3148" s="244">
        <v>14.2</v>
      </c>
      <c r="F3148" s="244">
        <v>50.4</v>
      </c>
      <c r="G3148" s="193">
        <v>1.1000000000000001</v>
      </c>
      <c r="H3148" s="193">
        <v>153.9</v>
      </c>
    </row>
    <row r="3149" spans="2:8" x14ac:dyDescent="0.25">
      <c r="B3149" s="271">
        <v>43961.5</v>
      </c>
      <c r="C3149" s="244">
        <v>491.2</v>
      </c>
      <c r="D3149" s="244">
        <v>0</v>
      </c>
      <c r="E3149" s="244">
        <v>15.9</v>
      </c>
      <c r="F3149" s="244">
        <v>42.7</v>
      </c>
      <c r="G3149" s="193">
        <v>1.1000000000000001</v>
      </c>
      <c r="H3149" s="193">
        <v>142.30000000000001</v>
      </c>
    </row>
    <row r="3150" spans="2:8" x14ac:dyDescent="0.25">
      <c r="B3150" s="271">
        <v>43961.541666666664</v>
      </c>
      <c r="C3150" s="244">
        <v>490.3</v>
      </c>
      <c r="D3150" s="244">
        <v>0</v>
      </c>
      <c r="E3150" s="244">
        <v>18.3</v>
      </c>
      <c r="F3150" s="244">
        <v>32.9</v>
      </c>
      <c r="G3150" s="193">
        <v>1.1000000000000001</v>
      </c>
      <c r="H3150" s="193">
        <v>0.2</v>
      </c>
    </row>
    <row r="3151" spans="2:8" x14ac:dyDescent="0.25">
      <c r="B3151" s="271">
        <v>43961.583333333336</v>
      </c>
      <c r="C3151" s="244">
        <v>489.7</v>
      </c>
      <c r="D3151" s="244">
        <v>0</v>
      </c>
      <c r="E3151" s="244">
        <v>17.600000000000001</v>
      </c>
      <c r="F3151" s="244">
        <v>41.4</v>
      </c>
      <c r="G3151" s="193">
        <v>2.1</v>
      </c>
      <c r="H3151" s="193">
        <v>41</v>
      </c>
    </row>
    <row r="3152" spans="2:8" x14ac:dyDescent="0.25">
      <c r="B3152" s="271">
        <v>43961.625</v>
      </c>
      <c r="C3152" s="244">
        <v>489.6</v>
      </c>
      <c r="D3152" s="244">
        <v>0</v>
      </c>
      <c r="E3152" s="244">
        <v>15.4</v>
      </c>
      <c r="F3152" s="244">
        <v>49.5</v>
      </c>
      <c r="G3152" s="193">
        <v>2</v>
      </c>
      <c r="H3152" s="193">
        <v>74.400000000000006</v>
      </c>
    </row>
    <row r="3153" spans="2:8" x14ac:dyDescent="0.25">
      <c r="B3153" s="271">
        <v>43961.666666666664</v>
      </c>
      <c r="C3153" s="244">
        <v>490.3</v>
      </c>
      <c r="D3153" s="244">
        <v>4.0999999999999996</v>
      </c>
      <c r="E3153" s="244">
        <v>12.2</v>
      </c>
      <c r="F3153" s="244">
        <v>73.400000000000006</v>
      </c>
      <c r="G3153" s="193">
        <v>1.9</v>
      </c>
      <c r="H3153" s="193">
        <v>42.3</v>
      </c>
    </row>
    <row r="3154" spans="2:8" x14ac:dyDescent="0.25">
      <c r="B3154" s="271">
        <v>43961.708333333336</v>
      </c>
      <c r="C3154" s="244">
        <v>490.7</v>
      </c>
      <c r="D3154" s="244">
        <v>0</v>
      </c>
      <c r="E3154" s="244">
        <v>11.6</v>
      </c>
      <c r="F3154" s="244">
        <v>72.599999999999994</v>
      </c>
      <c r="G3154" s="193">
        <v>1.9</v>
      </c>
      <c r="H3154" s="193">
        <v>65.099999999999994</v>
      </c>
    </row>
    <row r="3155" spans="2:8" x14ac:dyDescent="0.25">
      <c r="B3155" s="271">
        <v>43961.75</v>
      </c>
      <c r="C3155" s="244">
        <v>490.9</v>
      </c>
      <c r="D3155" s="244">
        <v>0</v>
      </c>
      <c r="E3155" s="244">
        <v>10.9</v>
      </c>
      <c r="F3155" s="244">
        <v>70.099999999999994</v>
      </c>
      <c r="G3155" s="193">
        <v>0.9</v>
      </c>
      <c r="H3155" s="193">
        <v>50.7</v>
      </c>
    </row>
    <row r="3156" spans="2:8" x14ac:dyDescent="0.25">
      <c r="B3156" s="271">
        <v>43961.791666666664</v>
      </c>
      <c r="C3156" s="244">
        <v>491.1</v>
      </c>
      <c r="D3156" s="244">
        <v>0</v>
      </c>
      <c r="E3156" s="244">
        <v>10.5</v>
      </c>
      <c r="F3156" s="244">
        <v>72.7</v>
      </c>
      <c r="G3156" s="193">
        <v>0.9</v>
      </c>
      <c r="H3156" s="193">
        <v>16.2</v>
      </c>
    </row>
    <row r="3157" spans="2:8" x14ac:dyDescent="0.25">
      <c r="B3157" s="271">
        <v>43961.833333333336</v>
      </c>
      <c r="C3157" s="244">
        <v>491.3</v>
      </c>
      <c r="D3157" s="244">
        <v>0</v>
      </c>
      <c r="E3157" s="244">
        <v>10</v>
      </c>
      <c r="F3157" s="244">
        <v>75.3</v>
      </c>
      <c r="G3157" s="193">
        <v>0.6</v>
      </c>
      <c r="H3157" s="193">
        <v>62.7</v>
      </c>
    </row>
    <row r="3158" spans="2:8" x14ac:dyDescent="0.25">
      <c r="B3158" s="271">
        <v>43961.875</v>
      </c>
      <c r="C3158" s="244">
        <v>491.7</v>
      </c>
      <c r="D3158" s="244">
        <v>0</v>
      </c>
      <c r="E3158" s="244">
        <v>9.6</v>
      </c>
      <c r="F3158" s="244">
        <v>72.099999999999994</v>
      </c>
      <c r="G3158" s="193">
        <v>1.7</v>
      </c>
      <c r="H3158" s="193">
        <v>58.4</v>
      </c>
    </row>
    <row r="3159" spans="2:8" x14ac:dyDescent="0.25">
      <c r="B3159" s="271">
        <v>43961.916666666664</v>
      </c>
      <c r="C3159" s="244">
        <v>491.8</v>
      </c>
      <c r="D3159" s="244">
        <v>0</v>
      </c>
      <c r="E3159" s="244">
        <v>8.9</v>
      </c>
      <c r="F3159" s="244">
        <v>78.599999999999994</v>
      </c>
      <c r="G3159" s="193">
        <v>0.6</v>
      </c>
      <c r="H3159" s="193">
        <v>324.39999999999998</v>
      </c>
    </row>
    <row r="3160" spans="2:8" x14ac:dyDescent="0.25">
      <c r="B3160" s="271">
        <v>43961.958333333336</v>
      </c>
      <c r="C3160" s="244">
        <v>491.8</v>
      </c>
      <c r="D3160" s="244">
        <v>0</v>
      </c>
      <c r="E3160" s="244">
        <v>8.1999999999999993</v>
      </c>
      <c r="F3160" s="244">
        <v>79.599999999999994</v>
      </c>
      <c r="G3160" s="193">
        <v>0.7</v>
      </c>
      <c r="H3160" s="193">
        <v>14.6</v>
      </c>
    </row>
    <row r="3161" spans="2:8" x14ac:dyDescent="0.25">
      <c r="B3161" s="271">
        <v>43962</v>
      </c>
      <c r="C3161" s="244">
        <v>491.4</v>
      </c>
      <c r="D3161" s="244">
        <v>0</v>
      </c>
      <c r="E3161" s="244">
        <v>7.5</v>
      </c>
      <c r="F3161" s="244">
        <v>81.8</v>
      </c>
      <c r="G3161" s="193">
        <v>0.6</v>
      </c>
      <c r="H3161" s="193">
        <v>17.899999999999999</v>
      </c>
    </row>
    <row r="3162" spans="2:8" x14ac:dyDescent="0.25">
      <c r="B3162" s="271">
        <v>43962.041666666664</v>
      </c>
      <c r="C3162" s="244">
        <v>491.3</v>
      </c>
      <c r="D3162" s="244">
        <v>0</v>
      </c>
      <c r="E3162" s="244">
        <v>6.8</v>
      </c>
      <c r="F3162" s="244">
        <v>87.7</v>
      </c>
      <c r="G3162" s="193">
        <v>0.4</v>
      </c>
      <c r="H3162" s="193">
        <v>301.7</v>
      </c>
    </row>
    <row r="3163" spans="2:8" x14ac:dyDescent="0.25">
      <c r="B3163" s="271">
        <v>43962.083333333336</v>
      </c>
      <c r="C3163" s="244">
        <v>491.2</v>
      </c>
      <c r="D3163" s="244">
        <v>0</v>
      </c>
      <c r="E3163" s="244">
        <v>6.2</v>
      </c>
      <c r="F3163" s="244">
        <v>91.4</v>
      </c>
      <c r="G3163" s="193">
        <v>0.5</v>
      </c>
      <c r="H3163" s="193">
        <v>287.39999999999998</v>
      </c>
    </row>
    <row r="3164" spans="2:8" x14ac:dyDescent="0.25">
      <c r="B3164" s="271">
        <v>43962.125</v>
      </c>
      <c r="C3164" s="244">
        <v>491.1</v>
      </c>
      <c r="D3164" s="244">
        <v>0</v>
      </c>
      <c r="E3164" s="244">
        <v>6.6</v>
      </c>
      <c r="F3164" s="244">
        <v>84.9</v>
      </c>
      <c r="G3164" s="193">
        <v>0.7</v>
      </c>
      <c r="H3164" s="193">
        <v>332.5</v>
      </c>
    </row>
    <row r="3165" spans="2:8" x14ac:dyDescent="0.25">
      <c r="B3165" s="271">
        <v>43962.166666666664</v>
      </c>
      <c r="C3165" s="244">
        <v>491.2</v>
      </c>
      <c r="D3165" s="244">
        <v>0</v>
      </c>
      <c r="E3165" s="244">
        <v>6.6</v>
      </c>
      <c r="F3165" s="244">
        <v>86</v>
      </c>
      <c r="G3165" s="193">
        <v>0.9</v>
      </c>
      <c r="H3165" s="193">
        <v>293.5</v>
      </c>
    </row>
    <row r="3166" spans="2:8" x14ac:dyDescent="0.25">
      <c r="B3166" s="271">
        <v>43962.208333333336</v>
      </c>
      <c r="C3166" s="244">
        <v>491.4</v>
      </c>
      <c r="D3166" s="244">
        <v>0</v>
      </c>
      <c r="E3166" s="244">
        <v>6.4</v>
      </c>
      <c r="F3166" s="244">
        <v>85.6</v>
      </c>
      <c r="G3166" s="193">
        <v>0.7</v>
      </c>
      <c r="H3166" s="193">
        <v>349.2</v>
      </c>
    </row>
    <row r="3167" spans="2:8" x14ac:dyDescent="0.25">
      <c r="B3167" s="271">
        <v>43962.25</v>
      </c>
      <c r="C3167" s="244">
        <v>491.8</v>
      </c>
      <c r="D3167" s="244">
        <v>0</v>
      </c>
      <c r="E3167" s="244">
        <v>6.1</v>
      </c>
      <c r="F3167" s="244">
        <v>87.3</v>
      </c>
      <c r="G3167" s="193">
        <v>1.1000000000000001</v>
      </c>
      <c r="H3167" s="193">
        <v>11.8</v>
      </c>
    </row>
    <row r="3168" spans="2:8" x14ac:dyDescent="0.25">
      <c r="B3168" s="271">
        <v>43962.291666666664</v>
      </c>
      <c r="C3168" s="244">
        <v>492.4</v>
      </c>
      <c r="D3168" s="244">
        <v>0</v>
      </c>
      <c r="E3168" s="244">
        <v>6.2</v>
      </c>
      <c r="F3168" s="244">
        <v>86.4</v>
      </c>
      <c r="G3168" s="193">
        <v>0.9</v>
      </c>
      <c r="H3168" s="193">
        <v>354.5</v>
      </c>
    </row>
    <row r="3169" spans="2:8" x14ac:dyDescent="0.25">
      <c r="B3169" s="271">
        <v>43962.333333333336</v>
      </c>
      <c r="C3169" s="244">
        <v>492.7</v>
      </c>
      <c r="D3169" s="244">
        <v>0</v>
      </c>
      <c r="E3169" s="244">
        <v>7.3</v>
      </c>
      <c r="F3169" s="244">
        <v>78.5</v>
      </c>
      <c r="G3169" s="193">
        <v>0.7</v>
      </c>
      <c r="H3169" s="193">
        <v>204.8</v>
      </c>
    </row>
    <row r="3170" spans="2:8" x14ac:dyDescent="0.25">
      <c r="B3170" s="271">
        <v>43962.375</v>
      </c>
      <c r="C3170" s="244">
        <v>492.6</v>
      </c>
      <c r="D3170" s="244">
        <v>0</v>
      </c>
      <c r="E3170" s="244">
        <v>10.4</v>
      </c>
      <c r="F3170" s="244">
        <v>65.099999999999994</v>
      </c>
      <c r="G3170" s="193">
        <v>0.7</v>
      </c>
      <c r="H3170" s="193">
        <v>293.60000000000002</v>
      </c>
    </row>
    <row r="3171" spans="2:8" x14ac:dyDescent="0.25">
      <c r="B3171" s="271">
        <v>43962.416666666664</v>
      </c>
      <c r="C3171" s="244">
        <v>492.1</v>
      </c>
      <c r="D3171" s="244">
        <v>0</v>
      </c>
      <c r="E3171" s="244">
        <v>11.9</v>
      </c>
      <c r="F3171" s="244">
        <v>60.8</v>
      </c>
      <c r="G3171" s="193">
        <v>0.8</v>
      </c>
      <c r="H3171" s="193">
        <v>130</v>
      </c>
    </row>
    <row r="3172" spans="2:8" x14ac:dyDescent="0.25">
      <c r="B3172" s="271">
        <v>43962.458333333336</v>
      </c>
      <c r="C3172" s="244">
        <v>491.5</v>
      </c>
      <c r="D3172" s="244">
        <v>0</v>
      </c>
      <c r="E3172" s="244">
        <v>13.4</v>
      </c>
      <c r="F3172" s="244">
        <v>53.2</v>
      </c>
      <c r="G3172" s="193">
        <v>0.8</v>
      </c>
      <c r="H3172" s="193">
        <v>79.2</v>
      </c>
    </row>
    <row r="3173" spans="2:8" x14ac:dyDescent="0.25">
      <c r="B3173" s="271">
        <v>43962.5</v>
      </c>
      <c r="C3173" s="244">
        <v>490.8</v>
      </c>
      <c r="D3173" s="244">
        <v>0</v>
      </c>
      <c r="E3173" s="244">
        <v>16.2</v>
      </c>
      <c r="F3173" s="244">
        <v>39.200000000000003</v>
      </c>
      <c r="G3173" s="193">
        <v>0.9</v>
      </c>
      <c r="H3173" s="193">
        <v>344.3</v>
      </c>
    </row>
    <row r="3174" spans="2:8" x14ac:dyDescent="0.25">
      <c r="B3174" s="271">
        <v>43962.541666666664</v>
      </c>
      <c r="C3174" s="244">
        <v>490.1</v>
      </c>
      <c r="D3174" s="244">
        <v>0</v>
      </c>
      <c r="E3174" s="244">
        <v>18.100000000000001</v>
      </c>
      <c r="F3174" s="244">
        <v>35.299999999999997</v>
      </c>
      <c r="G3174" s="193">
        <v>1.2</v>
      </c>
      <c r="H3174" s="193">
        <v>357.7</v>
      </c>
    </row>
    <row r="3175" spans="2:8" x14ac:dyDescent="0.25">
      <c r="B3175" s="271">
        <v>43962.583333333336</v>
      </c>
      <c r="C3175" s="244">
        <v>489.4</v>
      </c>
      <c r="D3175" s="244">
        <v>0</v>
      </c>
      <c r="E3175" s="244">
        <v>17.600000000000001</v>
      </c>
      <c r="F3175" s="244">
        <v>39.299999999999997</v>
      </c>
      <c r="G3175" s="193">
        <v>2.2999999999999998</v>
      </c>
      <c r="H3175" s="193">
        <v>21.7</v>
      </c>
    </row>
    <row r="3176" spans="2:8" x14ac:dyDescent="0.25">
      <c r="B3176" s="271">
        <v>43962.625</v>
      </c>
      <c r="C3176" s="244">
        <v>489.1</v>
      </c>
      <c r="D3176" s="244">
        <v>0</v>
      </c>
      <c r="E3176" s="244">
        <v>16.5</v>
      </c>
      <c r="F3176" s="244">
        <v>45.7</v>
      </c>
      <c r="G3176" s="193">
        <v>2.1</v>
      </c>
      <c r="H3176" s="193">
        <v>79.400000000000006</v>
      </c>
    </row>
    <row r="3177" spans="2:8" x14ac:dyDescent="0.25">
      <c r="B3177" s="271">
        <v>43962.666666666664</v>
      </c>
      <c r="C3177" s="244">
        <v>489.6</v>
      </c>
      <c r="D3177" s="244">
        <v>0</v>
      </c>
      <c r="E3177" s="244">
        <v>13.4</v>
      </c>
      <c r="F3177" s="244">
        <v>59.3</v>
      </c>
      <c r="G3177" s="193">
        <v>1.9</v>
      </c>
      <c r="H3177" s="193">
        <v>50.9</v>
      </c>
    </row>
    <row r="3178" spans="2:8" x14ac:dyDescent="0.25">
      <c r="B3178" s="271">
        <v>43962.708333333336</v>
      </c>
      <c r="C3178" s="244">
        <v>490.5</v>
      </c>
      <c r="D3178" s="244">
        <v>3.1</v>
      </c>
      <c r="E3178" s="244">
        <v>11.4</v>
      </c>
      <c r="F3178" s="244">
        <v>71.5</v>
      </c>
      <c r="G3178" s="193">
        <v>1.8</v>
      </c>
      <c r="H3178" s="193">
        <v>64</v>
      </c>
    </row>
    <row r="3179" spans="2:8" x14ac:dyDescent="0.25">
      <c r="B3179" s="271">
        <v>43962.75</v>
      </c>
      <c r="C3179" s="244">
        <v>490.9</v>
      </c>
      <c r="D3179" s="244">
        <v>0</v>
      </c>
      <c r="E3179" s="244">
        <v>10.7</v>
      </c>
      <c r="F3179" s="244">
        <v>75.7</v>
      </c>
      <c r="G3179" s="193">
        <v>1.2</v>
      </c>
      <c r="H3179" s="193">
        <v>307.39999999999998</v>
      </c>
    </row>
    <row r="3180" spans="2:8" x14ac:dyDescent="0.25">
      <c r="B3180" s="271">
        <v>43962.791666666664</v>
      </c>
      <c r="C3180" s="244">
        <v>491.7</v>
      </c>
      <c r="D3180" s="244">
        <v>1</v>
      </c>
      <c r="E3180" s="244">
        <v>9.1999999999999993</v>
      </c>
      <c r="F3180" s="244">
        <v>75.400000000000006</v>
      </c>
      <c r="G3180" s="193">
        <v>2</v>
      </c>
      <c r="H3180" s="193">
        <v>302.89999999999998</v>
      </c>
    </row>
    <row r="3181" spans="2:8" x14ac:dyDescent="0.25">
      <c r="B3181" s="271">
        <v>43962.833333333336</v>
      </c>
      <c r="C3181" s="244">
        <v>492.1</v>
      </c>
      <c r="D3181" s="244">
        <v>1.9</v>
      </c>
      <c r="E3181" s="244">
        <v>7.2</v>
      </c>
      <c r="F3181" s="244">
        <v>87.6</v>
      </c>
      <c r="G3181" s="193">
        <v>0.9</v>
      </c>
      <c r="H3181" s="193">
        <v>264.10000000000002</v>
      </c>
    </row>
    <row r="3182" spans="2:8" x14ac:dyDescent="0.25">
      <c r="B3182" s="271">
        <v>43962.875</v>
      </c>
      <c r="C3182" s="244">
        <v>492.3</v>
      </c>
      <c r="D3182" s="244">
        <v>0</v>
      </c>
      <c r="E3182" s="244">
        <v>7.5</v>
      </c>
      <c r="F3182" s="244">
        <v>84</v>
      </c>
      <c r="G3182" s="193">
        <v>0.7</v>
      </c>
      <c r="H3182" s="193">
        <v>275.10000000000002</v>
      </c>
    </row>
    <row r="3183" spans="2:8" x14ac:dyDescent="0.25">
      <c r="B3183" s="271">
        <v>43962.916666666664</v>
      </c>
      <c r="C3183" s="244">
        <v>492.5</v>
      </c>
      <c r="D3183" s="244">
        <v>0</v>
      </c>
      <c r="E3183" s="244">
        <v>7.1</v>
      </c>
      <c r="F3183" s="244">
        <v>87.3</v>
      </c>
      <c r="G3183" s="193">
        <v>0.5</v>
      </c>
      <c r="H3183" s="193">
        <v>264.39999999999998</v>
      </c>
    </row>
    <row r="3184" spans="2:8" x14ac:dyDescent="0.25">
      <c r="B3184" s="271">
        <v>43962.958333333336</v>
      </c>
      <c r="C3184" s="244">
        <v>492.1</v>
      </c>
      <c r="D3184" s="244">
        <v>0</v>
      </c>
      <c r="E3184" s="244">
        <v>7</v>
      </c>
      <c r="F3184" s="244">
        <v>85.8</v>
      </c>
      <c r="G3184" s="193">
        <v>0.1</v>
      </c>
      <c r="H3184" s="193">
        <v>311.10000000000002</v>
      </c>
    </row>
    <row r="3185" spans="2:8" x14ac:dyDescent="0.25">
      <c r="B3185" s="271">
        <v>43963</v>
      </c>
      <c r="C3185" s="244">
        <v>491.9</v>
      </c>
      <c r="D3185" s="244">
        <v>0</v>
      </c>
      <c r="E3185" s="244">
        <v>6.7</v>
      </c>
      <c r="F3185" s="244">
        <v>88.8</v>
      </c>
      <c r="G3185" s="193">
        <v>0.7</v>
      </c>
      <c r="H3185" s="193">
        <v>274.89999999999998</v>
      </c>
    </row>
    <row r="3186" spans="2:8" x14ac:dyDescent="0.25">
      <c r="B3186" s="271">
        <v>43963.041666666664</v>
      </c>
      <c r="C3186" s="244">
        <v>491.8</v>
      </c>
      <c r="D3186" s="244">
        <v>0</v>
      </c>
      <c r="E3186" s="244">
        <v>6.5</v>
      </c>
      <c r="F3186" s="244">
        <v>89.4</v>
      </c>
      <c r="G3186" s="193">
        <v>0.4</v>
      </c>
      <c r="H3186" s="193">
        <v>285.10000000000002</v>
      </c>
    </row>
    <row r="3187" spans="2:8" x14ac:dyDescent="0.25">
      <c r="B3187" s="271">
        <v>43963.083333333336</v>
      </c>
      <c r="C3187" s="244">
        <v>491.6</v>
      </c>
      <c r="D3187" s="244">
        <v>0</v>
      </c>
      <c r="E3187" s="244">
        <v>6.5</v>
      </c>
      <c r="F3187" s="244">
        <v>87.6</v>
      </c>
      <c r="G3187" s="193">
        <v>0.8</v>
      </c>
      <c r="H3187" s="193">
        <v>284.7</v>
      </c>
    </row>
    <row r="3188" spans="2:8" x14ac:dyDescent="0.25">
      <c r="B3188" s="271">
        <v>43963.125</v>
      </c>
      <c r="C3188" s="244">
        <v>491.4</v>
      </c>
      <c r="D3188" s="244">
        <v>0</v>
      </c>
      <c r="E3188" s="244">
        <v>6.4</v>
      </c>
      <c r="F3188" s="244">
        <v>86.1</v>
      </c>
      <c r="G3188" s="193">
        <v>0.7</v>
      </c>
      <c r="H3188" s="193">
        <v>288.89999999999998</v>
      </c>
    </row>
    <row r="3189" spans="2:8" x14ac:dyDescent="0.25">
      <c r="B3189" s="271">
        <v>43963.166666666664</v>
      </c>
      <c r="C3189" s="244">
        <v>491.3</v>
      </c>
      <c r="D3189" s="244">
        <v>0</v>
      </c>
      <c r="E3189" s="244">
        <v>6.5</v>
      </c>
      <c r="F3189" s="244">
        <v>84.7</v>
      </c>
      <c r="G3189" s="193">
        <v>0.5</v>
      </c>
      <c r="H3189" s="193">
        <v>283.60000000000002</v>
      </c>
    </row>
    <row r="3190" spans="2:8" x14ac:dyDescent="0.25">
      <c r="B3190" s="271">
        <v>43963.208333333336</v>
      </c>
      <c r="C3190" s="244">
        <v>491.4</v>
      </c>
      <c r="D3190" s="244">
        <v>0</v>
      </c>
      <c r="E3190" s="244">
        <v>6.5</v>
      </c>
      <c r="F3190" s="244">
        <v>86.7</v>
      </c>
      <c r="G3190" s="193">
        <v>0.5</v>
      </c>
      <c r="H3190" s="193">
        <v>249.4</v>
      </c>
    </row>
    <row r="3191" spans="2:8" x14ac:dyDescent="0.25">
      <c r="B3191" s="271">
        <v>43963.25</v>
      </c>
      <c r="C3191" s="244">
        <v>491.7</v>
      </c>
      <c r="D3191" s="244">
        <v>0</v>
      </c>
      <c r="E3191" s="244">
        <v>6.7</v>
      </c>
      <c r="F3191" s="244">
        <v>87.3</v>
      </c>
      <c r="G3191" s="193">
        <v>0.3</v>
      </c>
      <c r="H3191" s="193">
        <v>298.10000000000002</v>
      </c>
    </row>
    <row r="3192" spans="2:8" x14ac:dyDescent="0.25">
      <c r="B3192" s="271">
        <v>43963.291666666664</v>
      </c>
      <c r="C3192" s="244">
        <v>492.1</v>
      </c>
      <c r="D3192" s="244">
        <v>0</v>
      </c>
      <c r="E3192" s="244">
        <v>7.1</v>
      </c>
      <c r="F3192" s="244">
        <v>85.6</v>
      </c>
      <c r="G3192" s="193">
        <v>0.5</v>
      </c>
      <c r="H3192" s="193">
        <v>282</v>
      </c>
    </row>
    <row r="3193" spans="2:8" x14ac:dyDescent="0.25">
      <c r="B3193" s="271">
        <v>43963.333333333336</v>
      </c>
      <c r="C3193" s="244">
        <v>492.5</v>
      </c>
      <c r="D3193" s="244">
        <v>0</v>
      </c>
      <c r="E3193" s="244">
        <v>8.4</v>
      </c>
      <c r="F3193" s="244">
        <v>78.400000000000006</v>
      </c>
      <c r="G3193" s="193">
        <v>0.4</v>
      </c>
      <c r="H3193" s="193">
        <v>276.7</v>
      </c>
    </row>
    <row r="3194" spans="2:8" x14ac:dyDescent="0.25">
      <c r="B3194" s="271">
        <v>43963.375</v>
      </c>
      <c r="C3194" s="244">
        <v>492.4</v>
      </c>
      <c r="D3194" s="244">
        <v>0</v>
      </c>
      <c r="E3194" s="244">
        <v>10.1</v>
      </c>
      <c r="F3194" s="244">
        <v>70.7</v>
      </c>
      <c r="G3194" s="193">
        <v>0.9</v>
      </c>
      <c r="H3194" s="193">
        <v>124.5</v>
      </c>
    </row>
    <row r="3195" spans="2:8" x14ac:dyDescent="0.25">
      <c r="B3195" s="271">
        <v>43963.416666666664</v>
      </c>
      <c r="C3195" s="244">
        <v>492</v>
      </c>
      <c r="D3195" s="244">
        <v>0</v>
      </c>
      <c r="E3195" s="244">
        <v>12.1</v>
      </c>
      <c r="F3195" s="244">
        <v>59</v>
      </c>
      <c r="G3195" s="193">
        <v>1.4</v>
      </c>
      <c r="H3195" s="193">
        <v>125.8</v>
      </c>
    </row>
    <row r="3196" spans="2:8" x14ac:dyDescent="0.25">
      <c r="B3196" s="271">
        <v>43963.458333333336</v>
      </c>
      <c r="C3196" s="244">
        <v>491.4</v>
      </c>
      <c r="D3196" s="244">
        <v>0</v>
      </c>
      <c r="E3196" s="244">
        <v>15</v>
      </c>
      <c r="F3196" s="244">
        <v>42.6</v>
      </c>
      <c r="G3196" s="193">
        <v>1.2</v>
      </c>
      <c r="H3196" s="193">
        <v>154.69999999999999</v>
      </c>
    </row>
    <row r="3197" spans="2:8" x14ac:dyDescent="0.25">
      <c r="B3197" s="271">
        <v>43963.5</v>
      </c>
      <c r="C3197" s="244">
        <v>490.7</v>
      </c>
      <c r="D3197" s="244">
        <v>0</v>
      </c>
      <c r="E3197" s="244">
        <v>16.7</v>
      </c>
      <c r="F3197" s="244">
        <v>36.299999999999997</v>
      </c>
      <c r="G3197" s="193">
        <v>1.2</v>
      </c>
      <c r="H3197" s="193">
        <v>198.9</v>
      </c>
    </row>
    <row r="3198" spans="2:8" x14ac:dyDescent="0.25">
      <c r="B3198" s="271">
        <v>43963.541666666664</v>
      </c>
      <c r="C3198" s="244">
        <v>490.2</v>
      </c>
      <c r="D3198" s="244">
        <v>0</v>
      </c>
      <c r="E3198" s="244">
        <v>14.9</v>
      </c>
      <c r="F3198" s="244">
        <v>41.4</v>
      </c>
      <c r="G3198" s="193">
        <v>1.5</v>
      </c>
      <c r="H3198" s="193">
        <v>30.1</v>
      </c>
    </row>
    <row r="3199" spans="2:8" x14ac:dyDescent="0.25">
      <c r="B3199" s="271">
        <v>43963.583333333336</v>
      </c>
      <c r="C3199" s="244">
        <v>489.5</v>
      </c>
      <c r="D3199" s="244">
        <v>0</v>
      </c>
      <c r="E3199" s="244">
        <v>16.600000000000001</v>
      </c>
      <c r="F3199" s="244">
        <v>34.5</v>
      </c>
      <c r="G3199" s="193">
        <v>1</v>
      </c>
      <c r="H3199" s="193">
        <v>30.1</v>
      </c>
    </row>
    <row r="3200" spans="2:8" x14ac:dyDescent="0.25">
      <c r="B3200" s="271">
        <v>43963.625</v>
      </c>
      <c r="C3200" s="244">
        <v>489.4</v>
      </c>
      <c r="D3200" s="244">
        <v>0</v>
      </c>
      <c r="E3200" s="244">
        <v>14.1</v>
      </c>
      <c r="F3200" s="244">
        <v>54.1</v>
      </c>
      <c r="G3200" s="193">
        <v>2.4</v>
      </c>
      <c r="H3200" s="193">
        <v>52.6</v>
      </c>
    </row>
    <row r="3201" spans="2:8" x14ac:dyDescent="0.25">
      <c r="B3201" s="271">
        <v>43963.666666666664</v>
      </c>
      <c r="C3201" s="244">
        <v>489.6</v>
      </c>
      <c r="D3201" s="244">
        <v>0</v>
      </c>
      <c r="E3201" s="244">
        <v>13.2</v>
      </c>
      <c r="F3201" s="244">
        <v>56.2</v>
      </c>
      <c r="G3201" s="193">
        <v>2.2999999999999998</v>
      </c>
      <c r="H3201" s="193">
        <v>65.599999999999994</v>
      </c>
    </row>
    <row r="3202" spans="2:8" x14ac:dyDescent="0.25">
      <c r="B3202" s="271">
        <v>43963.708333333336</v>
      </c>
      <c r="C3202" s="244">
        <v>490</v>
      </c>
      <c r="D3202" s="244">
        <v>0</v>
      </c>
      <c r="E3202" s="244">
        <v>13</v>
      </c>
      <c r="F3202" s="244">
        <v>51.6</v>
      </c>
      <c r="G3202" s="193">
        <v>1.3</v>
      </c>
      <c r="H3202" s="193">
        <v>326.39999999999998</v>
      </c>
    </row>
    <row r="3203" spans="2:8" x14ac:dyDescent="0.25">
      <c r="B3203" s="271">
        <v>43963.75</v>
      </c>
      <c r="C3203" s="244">
        <v>490.3</v>
      </c>
      <c r="D3203" s="244">
        <v>0</v>
      </c>
      <c r="E3203" s="244">
        <v>12.2</v>
      </c>
      <c r="F3203" s="244">
        <v>43.9</v>
      </c>
      <c r="G3203" s="193">
        <v>1.1000000000000001</v>
      </c>
      <c r="H3203" s="193">
        <v>290.3</v>
      </c>
    </row>
    <row r="3204" spans="2:8" x14ac:dyDescent="0.25">
      <c r="B3204" s="271">
        <v>43963.791666666664</v>
      </c>
      <c r="C3204" s="244">
        <v>490.7</v>
      </c>
      <c r="D3204" s="244">
        <v>0</v>
      </c>
      <c r="E3204" s="244">
        <v>11.3</v>
      </c>
      <c r="F3204" s="244">
        <v>46.8</v>
      </c>
      <c r="G3204" s="193">
        <v>1</v>
      </c>
      <c r="H3204" s="193">
        <v>344.9</v>
      </c>
    </row>
    <row r="3205" spans="2:8" x14ac:dyDescent="0.25">
      <c r="B3205" s="271">
        <v>43963.833333333336</v>
      </c>
      <c r="C3205" s="244">
        <v>491.2</v>
      </c>
      <c r="D3205" s="244">
        <v>0</v>
      </c>
      <c r="E3205" s="244">
        <v>10.1</v>
      </c>
      <c r="F3205" s="244">
        <v>52.6</v>
      </c>
      <c r="G3205" s="193">
        <v>1</v>
      </c>
      <c r="H3205" s="193">
        <v>0.1</v>
      </c>
    </row>
    <row r="3206" spans="2:8" x14ac:dyDescent="0.25">
      <c r="B3206" s="271">
        <v>43963.875</v>
      </c>
      <c r="C3206" s="244">
        <v>491.7</v>
      </c>
      <c r="D3206" s="244">
        <v>0</v>
      </c>
      <c r="E3206" s="244">
        <v>8.6</v>
      </c>
      <c r="F3206" s="244">
        <v>59.4</v>
      </c>
      <c r="G3206" s="193">
        <v>0.8</v>
      </c>
      <c r="H3206" s="193">
        <v>319.2</v>
      </c>
    </row>
    <row r="3207" spans="2:8" x14ac:dyDescent="0.25">
      <c r="B3207" s="271">
        <v>43963.916666666664</v>
      </c>
      <c r="C3207" s="244">
        <v>491.9</v>
      </c>
      <c r="D3207" s="244">
        <v>0</v>
      </c>
      <c r="E3207" s="244">
        <v>7.3</v>
      </c>
      <c r="F3207" s="244">
        <v>66.2</v>
      </c>
      <c r="G3207" s="193">
        <v>0.8</v>
      </c>
      <c r="H3207" s="193">
        <v>287.39999999999998</v>
      </c>
    </row>
    <row r="3208" spans="2:8" x14ac:dyDescent="0.25">
      <c r="B3208" s="271">
        <v>43963.958333333336</v>
      </c>
      <c r="C3208" s="244">
        <v>491.9</v>
      </c>
      <c r="D3208" s="244">
        <v>0</v>
      </c>
      <c r="E3208" s="244">
        <v>6.1</v>
      </c>
      <c r="F3208" s="244">
        <v>72.3</v>
      </c>
      <c r="G3208" s="193">
        <v>0.6</v>
      </c>
      <c r="H3208" s="193">
        <v>265.60000000000002</v>
      </c>
    </row>
    <row r="3209" spans="2:8" x14ac:dyDescent="0.25">
      <c r="B3209" s="271">
        <v>43964</v>
      </c>
      <c r="C3209" s="244">
        <v>491.8</v>
      </c>
      <c r="D3209" s="244">
        <v>0</v>
      </c>
      <c r="E3209" s="244">
        <v>5.2</v>
      </c>
      <c r="F3209" s="244">
        <v>75.3</v>
      </c>
      <c r="G3209" s="193">
        <v>0.9</v>
      </c>
      <c r="H3209" s="193">
        <v>281.39999999999998</v>
      </c>
    </row>
    <row r="3210" spans="2:8" x14ac:dyDescent="0.25">
      <c r="B3210" s="271">
        <v>43964.041666666664</v>
      </c>
      <c r="C3210" s="244">
        <v>491.6</v>
      </c>
      <c r="D3210" s="244">
        <v>0</v>
      </c>
      <c r="E3210" s="244">
        <v>4.5</v>
      </c>
      <c r="F3210" s="244">
        <v>77.7</v>
      </c>
      <c r="G3210" s="193">
        <v>0.7</v>
      </c>
      <c r="H3210" s="193">
        <v>282.3</v>
      </c>
    </row>
    <row r="3211" spans="2:8" x14ac:dyDescent="0.25">
      <c r="B3211" s="271">
        <v>43964.083333333336</v>
      </c>
      <c r="C3211" s="244">
        <v>491.4</v>
      </c>
      <c r="D3211" s="244">
        <v>0</v>
      </c>
      <c r="E3211" s="244">
        <v>3.7</v>
      </c>
      <c r="F3211" s="244">
        <v>80.7</v>
      </c>
      <c r="G3211" s="193">
        <v>0.8</v>
      </c>
      <c r="H3211" s="193">
        <v>280.60000000000002</v>
      </c>
    </row>
    <row r="3212" spans="2:8" x14ac:dyDescent="0.25">
      <c r="B3212" s="271">
        <v>43964.125</v>
      </c>
      <c r="C3212" s="244">
        <v>491.3</v>
      </c>
      <c r="D3212" s="244">
        <v>0</v>
      </c>
      <c r="E3212" s="244">
        <v>3</v>
      </c>
      <c r="F3212" s="244">
        <v>81.900000000000006</v>
      </c>
      <c r="G3212" s="193">
        <v>0.9</v>
      </c>
      <c r="H3212" s="193">
        <v>282.2</v>
      </c>
    </row>
    <row r="3213" spans="2:8" x14ac:dyDescent="0.25">
      <c r="B3213" s="271">
        <v>43964.166666666664</v>
      </c>
      <c r="C3213" s="244">
        <v>491.5</v>
      </c>
      <c r="D3213" s="244">
        <v>0</v>
      </c>
      <c r="E3213" s="244">
        <v>2.5</v>
      </c>
      <c r="F3213" s="244">
        <v>82.2</v>
      </c>
      <c r="G3213" s="193">
        <v>0.9</v>
      </c>
      <c r="H3213" s="193">
        <v>278</v>
      </c>
    </row>
    <row r="3214" spans="2:8" x14ac:dyDescent="0.25">
      <c r="B3214" s="271">
        <v>43964.208333333336</v>
      </c>
      <c r="C3214" s="244">
        <v>491.9</v>
      </c>
      <c r="D3214" s="244">
        <v>0</v>
      </c>
      <c r="E3214" s="244">
        <v>2</v>
      </c>
      <c r="F3214" s="244">
        <v>82.4</v>
      </c>
      <c r="G3214" s="193">
        <v>0.9</v>
      </c>
      <c r="H3214" s="193">
        <v>269.39999999999998</v>
      </c>
    </row>
    <row r="3215" spans="2:8" x14ac:dyDescent="0.25">
      <c r="B3215" s="271">
        <v>43964.25</v>
      </c>
      <c r="C3215" s="244">
        <v>492.4</v>
      </c>
      <c r="D3215" s="244">
        <v>0</v>
      </c>
      <c r="E3215" s="244">
        <v>1.9</v>
      </c>
      <c r="F3215" s="244">
        <v>81.400000000000006</v>
      </c>
      <c r="G3215" s="193">
        <v>0.8</v>
      </c>
      <c r="H3215" s="193">
        <v>263.8</v>
      </c>
    </row>
    <row r="3216" spans="2:8" x14ac:dyDescent="0.25">
      <c r="B3216" s="271">
        <v>43964.291666666664</v>
      </c>
      <c r="C3216" s="244">
        <v>492.9</v>
      </c>
      <c r="D3216" s="244">
        <v>0</v>
      </c>
      <c r="E3216" s="244">
        <v>2.2999999999999998</v>
      </c>
      <c r="F3216" s="244">
        <v>78.3</v>
      </c>
      <c r="G3216" s="193">
        <v>0.8</v>
      </c>
      <c r="H3216" s="193">
        <v>265.39999999999998</v>
      </c>
    </row>
    <row r="3217" spans="2:8" x14ac:dyDescent="0.25">
      <c r="B3217" s="271">
        <v>43964.333333333336</v>
      </c>
      <c r="C3217" s="244">
        <v>492.9</v>
      </c>
      <c r="D3217" s="244">
        <v>0</v>
      </c>
      <c r="E3217" s="244">
        <v>5.6</v>
      </c>
      <c r="F3217" s="244">
        <v>63.5</v>
      </c>
      <c r="G3217" s="193">
        <v>0.4</v>
      </c>
      <c r="H3217" s="193">
        <v>284.8</v>
      </c>
    </row>
    <row r="3218" spans="2:8" x14ac:dyDescent="0.25">
      <c r="B3218" s="271">
        <v>43964.375</v>
      </c>
      <c r="C3218" s="244">
        <v>492.7</v>
      </c>
      <c r="D3218" s="244">
        <v>0</v>
      </c>
      <c r="E3218" s="244">
        <v>8.6</v>
      </c>
      <c r="F3218" s="244">
        <v>50.6</v>
      </c>
      <c r="G3218" s="193">
        <v>0.7</v>
      </c>
      <c r="H3218" s="193">
        <v>273.39999999999998</v>
      </c>
    </row>
    <row r="3219" spans="2:8" x14ac:dyDescent="0.25">
      <c r="B3219" s="271">
        <v>43964.416666666664</v>
      </c>
      <c r="C3219" s="244">
        <v>492.3</v>
      </c>
      <c r="D3219" s="244">
        <v>0</v>
      </c>
      <c r="E3219" s="244">
        <v>11.2</v>
      </c>
      <c r="F3219" s="244">
        <v>40.6</v>
      </c>
      <c r="G3219" s="193">
        <v>0.9</v>
      </c>
      <c r="H3219" s="193">
        <v>82.3</v>
      </c>
    </row>
    <row r="3220" spans="2:8" x14ac:dyDescent="0.25">
      <c r="B3220" s="271">
        <v>43964.458333333336</v>
      </c>
      <c r="C3220" s="244">
        <v>491.6</v>
      </c>
      <c r="D3220" s="244">
        <v>0</v>
      </c>
      <c r="E3220" s="244">
        <v>13.8</v>
      </c>
      <c r="F3220" s="244">
        <v>29.1</v>
      </c>
      <c r="G3220" s="193">
        <v>1.3</v>
      </c>
      <c r="H3220" s="193">
        <v>128.19999999999999</v>
      </c>
    </row>
    <row r="3221" spans="2:8" x14ac:dyDescent="0.25">
      <c r="B3221" s="271">
        <v>43964.5</v>
      </c>
      <c r="C3221" s="244">
        <v>490.7</v>
      </c>
      <c r="D3221" s="244">
        <v>0</v>
      </c>
      <c r="E3221" s="244">
        <v>15.9</v>
      </c>
      <c r="F3221" s="244">
        <v>18.100000000000001</v>
      </c>
      <c r="G3221" s="193">
        <v>1.4</v>
      </c>
      <c r="H3221" s="193">
        <v>135.5</v>
      </c>
    </row>
    <row r="3222" spans="2:8" x14ac:dyDescent="0.25">
      <c r="B3222" s="271">
        <v>43964.541666666664</v>
      </c>
      <c r="C3222" s="244">
        <v>489.9</v>
      </c>
      <c r="D3222" s="244">
        <v>0</v>
      </c>
      <c r="E3222" s="244">
        <v>17.100000000000001</v>
      </c>
      <c r="F3222" s="244">
        <v>17.3</v>
      </c>
      <c r="G3222" s="193">
        <v>1.3</v>
      </c>
      <c r="H3222" s="193">
        <v>143.80000000000001</v>
      </c>
    </row>
    <row r="3223" spans="2:8" x14ac:dyDescent="0.25">
      <c r="B3223" s="271">
        <v>43964.583333333336</v>
      </c>
      <c r="C3223" s="244">
        <v>489.2</v>
      </c>
      <c r="D3223" s="244">
        <v>0</v>
      </c>
      <c r="E3223" s="244">
        <v>18.2</v>
      </c>
      <c r="F3223" s="244">
        <v>16.3</v>
      </c>
      <c r="G3223" s="193">
        <v>1</v>
      </c>
      <c r="H3223" s="193">
        <v>25.7</v>
      </c>
    </row>
    <row r="3224" spans="2:8" x14ac:dyDescent="0.25">
      <c r="B3224" s="271">
        <v>43964.625</v>
      </c>
      <c r="C3224" s="244">
        <v>488.8</v>
      </c>
      <c r="D3224" s="244">
        <v>0</v>
      </c>
      <c r="E3224" s="244">
        <v>18.7</v>
      </c>
      <c r="F3224" s="244">
        <v>9.6999999999999993</v>
      </c>
      <c r="G3224" s="193">
        <v>1.5</v>
      </c>
      <c r="H3224" s="193">
        <v>315.60000000000002</v>
      </c>
    </row>
    <row r="3225" spans="2:8" x14ac:dyDescent="0.25">
      <c r="B3225" s="271">
        <v>43964.666666666664</v>
      </c>
      <c r="C3225" s="244">
        <v>488.9</v>
      </c>
      <c r="D3225" s="244">
        <v>0</v>
      </c>
      <c r="E3225" s="244">
        <v>16.5</v>
      </c>
      <c r="F3225" s="244">
        <v>14</v>
      </c>
      <c r="G3225" s="193">
        <v>1.9</v>
      </c>
      <c r="H3225" s="193">
        <v>326.2</v>
      </c>
    </row>
    <row r="3226" spans="2:8" x14ac:dyDescent="0.25">
      <c r="B3226" s="271">
        <v>43964.708333333336</v>
      </c>
      <c r="C3226" s="244">
        <v>489.7</v>
      </c>
      <c r="D3226" s="244">
        <v>0</v>
      </c>
      <c r="E3226" s="244">
        <v>12.3</v>
      </c>
      <c r="F3226" s="244">
        <v>55.7</v>
      </c>
      <c r="G3226" s="193">
        <v>3</v>
      </c>
      <c r="H3226" s="193">
        <v>57.8</v>
      </c>
    </row>
    <row r="3227" spans="2:8" x14ac:dyDescent="0.25">
      <c r="B3227" s="271">
        <v>43964.75</v>
      </c>
      <c r="C3227" s="244">
        <v>490.2</v>
      </c>
      <c r="D3227" s="244">
        <v>0</v>
      </c>
      <c r="E3227" s="244">
        <v>10.6</v>
      </c>
      <c r="F3227" s="244">
        <v>63.1</v>
      </c>
      <c r="G3227" s="193">
        <v>2.4</v>
      </c>
      <c r="H3227" s="193">
        <v>64.400000000000006</v>
      </c>
    </row>
    <row r="3228" spans="2:8" x14ac:dyDescent="0.25">
      <c r="B3228" s="271">
        <v>43964.791666666664</v>
      </c>
      <c r="C3228" s="244">
        <v>490.8</v>
      </c>
      <c r="D3228" s="244">
        <v>0</v>
      </c>
      <c r="E3228" s="244">
        <v>9.6999999999999993</v>
      </c>
      <c r="F3228" s="244">
        <v>66.5</v>
      </c>
      <c r="G3228" s="193">
        <v>2.9</v>
      </c>
      <c r="H3228" s="193">
        <v>77.599999999999994</v>
      </c>
    </row>
    <row r="3229" spans="2:8" x14ac:dyDescent="0.25">
      <c r="B3229" s="271">
        <v>43964.833333333336</v>
      </c>
      <c r="C3229" s="244">
        <v>491.4</v>
      </c>
      <c r="D3229" s="244">
        <v>0</v>
      </c>
      <c r="E3229" s="244">
        <v>9</v>
      </c>
      <c r="F3229" s="244">
        <v>67.2</v>
      </c>
      <c r="G3229" s="193">
        <v>2.6</v>
      </c>
      <c r="H3229" s="193">
        <v>69.7</v>
      </c>
    </row>
    <row r="3230" spans="2:8" x14ac:dyDescent="0.25">
      <c r="B3230" s="271">
        <v>43964.875</v>
      </c>
      <c r="C3230" s="244">
        <v>491.8</v>
      </c>
      <c r="D3230" s="244">
        <v>0</v>
      </c>
      <c r="E3230" s="244">
        <v>8</v>
      </c>
      <c r="F3230" s="244">
        <v>72.7</v>
      </c>
      <c r="G3230" s="193">
        <v>1</v>
      </c>
      <c r="H3230" s="193">
        <v>275.2</v>
      </c>
    </row>
    <row r="3231" spans="2:8" x14ac:dyDescent="0.25">
      <c r="B3231" s="271">
        <v>43964.916666666664</v>
      </c>
      <c r="C3231" s="244">
        <v>491.9</v>
      </c>
      <c r="D3231" s="244">
        <v>0</v>
      </c>
      <c r="E3231" s="244">
        <v>7</v>
      </c>
      <c r="F3231" s="244">
        <v>75.099999999999994</v>
      </c>
      <c r="G3231" s="193">
        <v>1</v>
      </c>
      <c r="H3231" s="193">
        <v>281.39999999999998</v>
      </c>
    </row>
    <row r="3232" spans="2:8" x14ac:dyDescent="0.25">
      <c r="B3232" s="271">
        <v>43964.958333333336</v>
      </c>
      <c r="C3232" s="244">
        <v>491.8</v>
      </c>
      <c r="D3232" s="244">
        <v>0</v>
      </c>
      <c r="E3232" s="244">
        <v>6.2</v>
      </c>
      <c r="F3232" s="244">
        <v>72.5</v>
      </c>
      <c r="G3232" s="193">
        <v>1</v>
      </c>
      <c r="H3232" s="193">
        <v>273.5</v>
      </c>
    </row>
    <row r="3233" spans="2:8" x14ac:dyDescent="0.25">
      <c r="B3233" s="271">
        <v>43965</v>
      </c>
      <c r="C3233" s="244">
        <v>491.8</v>
      </c>
      <c r="D3233" s="244">
        <v>0</v>
      </c>
      <c r="E3233" s="244">
        <v>5.4</v>
      </c>
      <c r="F3233" s="244">
        <v>78.400000000000006</v>
      </c>
      <c r="G3233" s="193">
        <v>0.8</v>
      </c>
      <c r="H3233" s="193">
        <v>272.60000000000002</v>
      </c>
    </row>
    <row r="3234" spans="2:8" x14ac:dyDescent="0.25">
      <c r="B3234" s="271">
        <v>43965.041666666664</v>
      </c>
      <c r="C3234" s="244">
        <v>491.6</v>
      </c>
      <c r="D3234" s="244">
        <v>0</v>
      </c>
      <c r="E3234" s="244">
        <v>4.8</v>
      </c>
      <c r="F3234" s="244">
        <v>81.3</v>
      </c>
      <c r="G3234" s="193">
        <v>0.5</v>
      </c>
      <c r="H3234" s="193">
        <v>291.10000000000002</v>
      </c>
    </row>
    <row r="3235" spans="2:8" x14ac:dyDescent="0.25">
      <c r="B3235" s="271">
        <v>43965.083333333336</v>
      </c>
      <c r="C3235" s="244">
        <v>491.4</v>
      </c>
      <c r="D3235" s="244">
        <v>0</v>
      </c>
      <c r="E3235" s="244">
        <v>4.5</v>
      </c>
      <c r="F3235" s="244">
        <v>83.4</v>
      </c>
      <c r="G3235" s="193">
        <v>0.5</v>
      </c>
      <c r="H3235" s="193">
        <v>285</v>
      </c>
    </row>
    <row r="3236" spans="2:8" x14ac:dyDescent="0.25">
      <c r="B3236" s="271">
        <v>43965.125</v>
      </c>
      <c r="C3236" s="244">
        <v>491.4</v>
      </c>
      <c r="D3236" s="244">
        <v>0</v>
      </c>
      <c r="E3236" s="244">
        <v>4.3</v>
      </c>
      <c r="F3236" s="244">
        <v>81.8</v>
      </c>
      <c r="G3236" s="193">
        <v>0.7</v>
      </c>
      <c r="H3236" s="193">
        <v>271.10000000000002</v>
      </c>
    </row>
    <row r="3237" spans="2:8" x14ac:dyDescent="0.25">
      <c r="B3237" s="271">
        <v>43965.166666666664</v>
      </c>
      <c r="C3237" s="244">
        <v>491.6</v>
      </c>
      <c r="D3237" s="244">
        <v>0</v>
      </c>
      <c r="E3237" s="244">
        <v>3.8</v>
      </c>
      <c r="F3237" s="244">
        <v>81.599999999999994</v>
      </c>
      <c r="G3237" s="193">
        <v>0.7</v>
      </c>
      <c r="H3237" s="193">
        <v>275.39999999999998</v>
      </c>
    </row>
    <row r="3238" spans="2:8" x14ac:dyDescent="0.25">
      <c r="B3238" s="271">
        <v>43965.208333333336</v>
      </c>
      <c r="C3238" s="244">
        <v>491.8</v>
      </c>
      <c r="D3238" s="244">
        <v>0</v>
      </c>
      <c r="E3238" s="244">
        <v>3</v>
      </c>
      <c r="F3238" s="244">
        <v>80.7</v>
      </c>
      <c r="G3238" s="193">
        <v>1.2</v>
      </c>
      <c r="H3238" s="193">
        <v>269.5</v>
      </c>
    </row>
    <row r="3239" spans="2:8" x14ac:dyDescent="0.25">
      <c r="B3239" s="271">
        <v>43965.25</v>
      </c>
      <c r="C3239" s="244">
        <v>492.3</v>
      </c>
      <c r="D3239" s="244">
        <v>0</v>
      </c>
      <c r="E3239" s="244">
        <v>2.4</v>
      </c>
      <c r="F3239" s="244">
        <v>84.4</v>
      </c>
      <c r="G3239" s="193">
        <v>1.6</v>
      </c>
      <c r="H3239" s="193">
        <v>269</v>
      </c>
    </row>
    <row r="3240" spans="2:8" x14ac:dyDescent="0.25">
      <c r="B3240" s="271">
        <v>43965.291666666664</v>
      </c>
      <c r="C3240" s="244">
        <v>492.7</v>
      </c>
      <c r="D3240" s="244">
        <v>0</v>
      </c>
      <c r="E3240" s="244">
        <v>2.4</v>
      </c>
      <c r="F3240" s="244">
        <v>85.2</v>
      </c>
      <c r="G3240" s="193">
        <v>1.1000000000000001</v>
      </c>
      <c r="H3240" s="193">
        <v>277.60000000000002</v>
      </c>
    </row>
    <row r="3241" spans="2:8" x14ac:dyDescent="0.25">
      <c r="B3241" s="271">
        <v>43965.333333333336</v>
      </c>
      <c r="C3241" s="244">
        <v>492.8</v>
      </c>
      <c r="D3241" s="244">
        <v>0</v>
      </c>
      <c r="E3241" s="244">
        <v>5.4</v>
      </c>
      <c r="F3241" s="244">
        <v>71.099999999999994</v>
      </c>
      <c r="G3241" s="193">
        <v>0.5</v>
      </c>
      <c r="H3241" s="193">
        <v>287.5</v>
      </c>
    </row>
    <row r="3242" spans="2:8" x14ac:dyDescent="0.25">
      <c r="B3242" s="271">
        <v>43965.375</v>
      </c>
      <c r="C3242" s="244">
        <v>492.6</v>
      </c>
      <c r="D3242" s="244">
        <v>0</v>
      </c>
      <c r="E3242" s="244">
        <v>8.4</v>
      </c>
      <c r="F3242" s="244">
        <v>55.1</v>
      </c>
      <c r="G3242" s="193">
        <v>0.4</v>
      </c>
      <c r="H3242" s="193">
        <v>240.3</v>
      </c>
    </row>
    <row r="3243" spans="2:8" x14ac:dyDescent="0.25">
      <c r="B3243" s="271">
        <v>43965.416666666664</v>
      </c>
      <c r="C3243" s="244">
        <v>492.2</v>
      </c>
      <c r="D3243" s="244">
        <v>0</v>
      </c>
      <c r="E3243" s="244">
        <v>10.9</v>
      </c>
      <c r="F3243" s="244">
        <v>47.3</v>
      </c>
      <c r="G3243" s="193">
        <v>0.8</v>
      </c>
      <c r="H3243" s="193">
        <v>158.6</v>
      </c>
    </row>
    <row r="3244" spans="2:8" x14ac:dyDescent="0.25">
      <c r="B3244" s="271">
        <v>43965.458333333336</v>
      </c>
      <c r="C3244" s="244">
        <v>491.6</v>
      </c>
      <c r="D3244" s="244">
        <v>0</v>
      </c>
      <c r="E3244" s="244">
        <v>14</v>
      </c>
      <c r="F3244" s="244">
        <v>37.4</v>
      </c>
      <c r="G3244" s="193">
        <v>0.7</v>
      </c>
      <c r="H3244" s="193">
        <v>269.89999999999998</v>
      </c>
    </row>
    <row r="3245" spans="2:8" x14ac:dyDescent="0.25">
      <c r="B3245" s="271">
        <v>43965.5</v>
      </c>
      <c r="C3245" s="244">
        <v>490.9</v>
      </c>
      <c r="D3245" s="244">
        <v>0</v>
      </c>
      <c r="E3245" s="244">
        <v>15.3</v>
      </c>
      <c r="F3245" s="244">
        <v>32</v>
      </c>
      <c r="G3245" s="193">
        <v>0.6</v>
      </c>
      <c r="H3245" s="193">
        <v>296.39999999999998</v>
      </c>
    </row>
    <row r="3246" spans="2:8" x14ac:dyDescent="0.25">
      <c r="B3246" s="271">
        <v>43965.541666666664</v>
      </c>
      <c r="C3246" s="244">
        <v>490.2</v>
      </c>
      <c r="D3246" s="244">
        <v>0</v>
      </c>
      <c r="E3246" s="244">
        <v>16.100000000000001</v>
      </c>
      <c r="F3246" s="244">
        <v>27.6</v>
      </c>
      <c r="G3246" s="193">
        <v>0.6</v>
      </c>
      <c r="H3246" s="193">
        <v>253.3</v>
      </c>
    </row>
    <row r="3247" spans="2:8" x14ac:dyDescent="0.25">
      <c r="B3247" s="271">
        <v>43965.583333333336</v>
      </c>
      <c r="C3247" s="244">
        <v>489.8</v>
      </c>
      <c r="D3247" s="244">
        <v>0</v>
      </c>
      <c r="E3247" s="244">
        <v>15.6</v>
      </c>
      <c r="F3247" s="244">
        <v>36.5</v>
      </c>
      <c r="G3247" s="193">
        <v>1.9</v>
      </c>
      <c r="H3247" s="193">
        <v>28.4</v>
      </c>
    </row>
    <row r="3248" spans="2:8" x14ac:dyDescent="0.25">
      <c r="B3248" s="271">
        <v>43965.625</v>
      </c>
      <c r="C3248" s="244">
        <v>489.4</v>
      </c>
      <c r="D3248" s="244">
        <v>0</v>
      </c>
      <c r="E3248" s="244">
        <v>15.4</v>
      </c>
      <c r="F3248" s="244">
        <v>39.9</v>
      </c>
      <c r="G3248" s="193">
        <v>1.7</v>
      </c>
      <c r="H3248" s="193">
        <v>47.4</v>
      </c>
    </row>
    <row r="3249" spans="2:8" x14ac:dyDescent="0.25">
      <c r="B3249" s="271">
        <v>43965.666666666664</v>
      </c>
      <c r="C3249" s="244">
        <v>489.6</v>
      </c>
      <c r="D3249" s="244">
        <v>0</v>
      </c>
      <c r="E3249" s="244">
        <v>12.5</v>
      </c>
      <c r="F3249" s="244">
        <v>53.7</v>
      </c>
      <c r="G3249" s="193">
        <v>2.4</v>
      </c>
      <c r="H3249" s="193">
        <v>60.1</v>
      </c>
    </row>
    <row r="3250" spans="2:8" x14ac:dyDescent="0.25">
      <c r="B3250" s="271">
        <v>43965.708333333336</v>
      </c>
      <c r="C3250" s="244">
        <v>490.1</v>
      </c>
      <c r="D3250" s="244">
        <v>0</v>
      </c>
      <c r="E3250" s="244">
        <v>10.7</v>
      </c>
      <c r="F3250" s="244">
        <v>60</v>
      </c>
      <c r="G3250" s="193">
        <v>1.9</v>
      </c>
      <c r="H3250" s="193">
        <v>36.9</v>
      </c>
    </row>
    <row r="3251" spans="2:8" x14ac:dyDescent="0.25">
      <c r="B3251" s="271">
        <v>43965.75</v>
      </c>
      <c r="C3251" s="244">
        <v>490.8</v>
      </c>
      <c r="D3251" s="244">
        <v>0</v>
      </c>
      <c r="E3251" s="244">
        <v>9.9</v>
      </c>
      <c r="F3251" s="244">
        <v>63.5</v>
      </c>
      <c r="G3251" s="193">
        <v>1.5</v>
      </c>
      <c r="H3251" s="193">
        <v>32.6</v>
      </c>
    </row>
    <row r="3252" spans="2:8" x14ac:dyDescent="0.25">
      <c r="B3252" s="271">
        <v>43965.791666666664</v>
      </c>
      <c r="C3252" s="244">
        <v>491.4</v>
      </c>
      <c r="D3252" s="244">
        <v>0</v>
      </c>
      <c r="E3252" s="244">
        <v>9.4</v>
      </c>
      <c r="F3252" s="244">
        <v>68.3</v>
      </c>
      <c r="G3252" s="193">
        <v>1.6</v>
      </c>
      <c r="H3252" s="193">
        <v>318</v>
      </c>
    </row>
    <row r="3253" spans="2:8" x14ac:dyDescent="0.25">
      <c r="B3253" s="271">
        <v>43965.833333333336</v>
      </c>
      <c r="C3253" s="244">
        <v>491.8</v>
      </c>
      <c r="D3253" s="244">
        <v>0</v>
      </c>
      <c r="E3253" s="244">
        <v>8.6</v>
      </c>
      <c r="F3253" s="244">
        <v>76.5</v>
      </c>
      <c r="G3253" s="193">
        <v>1.5</v>
      </c>
      <c r="H3253" s="193">
        <v>290</v>
      </c>
    </row>
    <row r="3254" spans="2:8" x14ac:dyDescent="0.25">
      <c r="B3254" s="271">
        <v>43965.875</v>
      </c>
      <c r="C3254" s="244">
        <v>492</v>
      </c>
      <c r="D3254" s="244">
        <v>0</v>
      </c>
      <c r="E3254" s="244">
        <v>8.1999999999999993</v>
      </c>
      <c r="F3254" s="244">
        <v>80.099999999999994</v>
      </c>
      <c r="G3254" s="193">
        <v>1.3</v>
      </c>
      <c r="H3254" s="193">
        <v>263.3</v>
      </c>
    </row>
    <row r="3255" spans="2:8" x14ac:dyDescent="0.25">
      <c r="B3255" s="271">
        <v>43965.916666666664</v>
      </c>
      <c r="C3255" s="244">
        <v>492</v>
      </c>
      <c r="D3255" s="244">
        <v>0.2</v>
      </c>
      <c r="E3255" s="244">
        <v>8.1</v>
      </c>
      <c r="F3255" s="244">
        <v>81.5</v>
      </c>
      <c r="G3255" s="193">
        <v>0.7</v>
      </c>
      <c r="H3255" s="193">
        <v>254.4</v>
      </c>
    </row>
    <row r="3256" spans="2:8" x14ac:dyDescent="0.25">
      <c r="B3256" s="271">
        <v>43965.958333333336</v>
      </c>
      <c r="C3256" s="244">
        <v>491.8</v>
      </c>
      <c r="D3256" s="244">
        <v>0</v>
      </c>
      <c r="E3256" s="244">
        <v>8.1999999999999993</v>
      </c>
      <c r="F3256" s="244">
        <v>82</v>
      </c>
      <c r="G3256" s="193">
        <v>0.4</v>
      </c>
      <c r="H3256" s="193">
        <v>125.9</v>
      </c>
    </row>
    <row r="3257" spans="2:8" x14ac:dyDescent="0.25">
      <c r="B3257" s="271">
        <v>43966</v>
      </c>
      <c r="C3257" s="244">
        <v>491.6</v>
      </c>
      <c r="D3257" s="244">
        <v>0</v>
      </c>
      <c r="E3257" s="244">
        <v>8.1999999999999993</v>
      </c>
      <c r="F3257" s="244">
        <v>81.2</v>
      </c>
      <c r="G3257" s="193">
        <v>0.3</v>
      </c>
      <c r="H3257" s="193">
        <v>267.7</v>
      </c>
    </row>
    <row r="3258" spans="2:8" x14ac:dyDescent="0.25">
      <c r="B3258" s="271">
        <v>43966.041666666664</v>
      </c>
      <c r="C3258" s="244">
        <v>491.3</v>
      </c>
      <c r="D3258" s="244">
        <v>0</v>
      </c>
      <c r="E3258" s="244">
        <v>8.3000000000000007</v>
      </c>
      <c r="F3258" s="244">
        <v>79.5</v>
      </c>
      <c r="G3258" s="193">
        <v>0.3</v>
      </c>
      <c r="H3258" s="193">
        <v>38.200000000000003</v>
      </c>
    </row>
    <row r="3259" spans="2:8" x14ac:dyDescent="0.25">
      <c r="B3259" s="271">
        <v>43966.083333333336</v>
      </c>
      <c r="C3259" s="244">
        <v>490.9</v>
      </c>
      <c r="D3259" s="244">
        <v>0</v>
      </c>
      <c r="E3259" s="244">
        <v>8.1999999999999993</v>
      </c>
      <c r="F3259" s="244">
        <v>80.8</v>
      </c>
      <c r="G3259" s="193">
        <v>0.3</v>
      </c>
      <c r="H3259" s="193">
        <v>270.8</v>
      </c>
    </row>
    <row r="3260" spans="2:8" x14ac:dyDescent="0.25">
      <c r="B3260" s="271">
        <v>43966.125</v>
      </c>
      <c r="C3260" s="244">
        <v>490.9</v>
      </c>
      <c r="D3260" s="244">
        <v>0</v>
      </c>
      <c r="E3260" s="244">
        <v>8</v>
      </c>
      <c r="F3260" s="244">
        <v>82.4</v>
      </c>
      <c r="G3260" s="193">
        <v>0.6</v>
      </c>
      <c r="H3260" s="193">
        <v>270</v>
      </c>
    </row>
    <row r="3261" spans="2:8" x14ac:dyDescent="0.25">
      <c r="B3261" s="271">
        <v>43966.166666666664</v>
      </c>
      <c r="C3261" s="244">
        <v>491</v>
      </c>
      <c r="D3261" s="244">
        <v>0</v>
      </c>
      <c r="E3261" s="244">
        <v>7.8</v>
      </c>
      <c r="F3261" s="244">
        <v>82.3</v>
      </c>
      <c r="G3261" s="193">
        <v>0.4</v>
      </c>
      <c r="H3261" s="193">
        <v>264.39999999999998</v>
      </c>
    </row>
    <row r="3262" spans="2:8" x14ac:dyDescent="0.25">
      <c r="B3262" s="271">
        <v>43966.208333333336</v>
      </c>
      <c r="C3262" s="244">
        <v>491.1</v>
      </c>
      <c r="D3262" s="244">
        <v>0</v>
      </c>
      <c r="E3262" s="244">
        <v>7.6</v>
      </c>
      <c r="F3262" s="244">
        <v>82.7</v>
      </c>
      <c r="G3262" s="193">
        <v>0.3</v>
      </c>
      <c r="H3262" s="193">
        <v>257.7</v>
      </c>
    </row>
    <row r="3263" spans="2:8" x14ac:dyDescent="0.25">
      <c r="B3263" s="271">
        <v>43966.25</v>
      </c>
      <c r="C3263" s="244">
        <v>491.2</v>
      </c>
      <c r="D3263" s="244">
        <v>0</v>
      </c>
      <c r="E3263" s="244">
        <v>7.8</v>
      </c>
      <c r="F3263" s="244">
        <v>81.3</v>
      </c>
      <c r="G3263" s="193">
        <v>0.2</v>
      </c>
      <c r="H3263" s="193">
        <v>265</v>
      </c>
    </row>
    <row r="3264" spans="2:8" x14ac:dyDescent="0.25">
      <c r="B3264" s="271">
        <v>43966.291666666664</v>
      </c>
      <c r="C3264" s="244">
        <v>491.6</v>
      </c>
      <c r="D3264" s="244">
        <v>0</v>
      </c>
      <c r="E3264" s="244">
        <v>8.6</v>
      </c>
      <c r="F3264" s="244">
        <v>76.7</v>
      </c>
      <c r="G3264" s="193">
        <v>0.2</v>
      </c>
      <c r="H3264" s="193">
        <v>250.1</v>
      </c>
    </row>
    <row r="3265" spans="2:8" x14ac:dyDescent="0.25">
      <c r="B3265" s="271">
        <v>43966.333333333336</v>
      </c>
      <c r="C3265" s="244">
        <v>491.9</v>
      </c>
      <c r="D3265" s="244">
        <v>0</v>
      </c>
      <c r="E3265" s="244">
        <v>9.4</v>
      </c>
      <c r="F3265" s="244">
        <v>72.7</v>
      </c>
      <c r="G3265" s="193">
        <v>0.4</v>
      </c>
      <c r="H3265" s="193">
        <v>193.7</v>
      </c>
    </row>
    <row r="3266" spans="2:8" x14ac:dyDescent="0.25">
      <c r="B3266" s="271">
        <v>43966.375</v>
      </c>
      <c r="C3266" s="244">
        <v>491.9</v>
      </c>
      <c r="D3266" s="244">
        <v>0</v>
      </c>
      <c r="E3266" s="244">
        <v>10.1</v>
      </c>
      <c r="F3266" s="244">
        <v>69</v>
      </c>
      <c r="G3266" s="193">
        <v>0.6</v>
      </c>
      <c r="H3266" s="193">
        <v>133.4</v>
      </c>
    </row>
    <row r="3267" spans="2:8" x14ac:dyDescent="0.25">
      <c r="B3267" s="271">
        <v>43966.416666666664</v>
      </c>
      <c r="C3267" s="244">
        <v>491.9</v>
      </c>
      <c r="D3267" s="244">
        <v>0</v>
      </c>
      <c r="E3267" s="244">
        <v>11.3</v>
      </c>
      <c r="F3267" s="244">
        <v>62.3</v>
      </c>
      <c r="G3267" s="193">
        <v>1</v>
      </c>
      <c r="H3267" s="193">
        <v>150.80000000000001</v>
      </c>
    </row>
    <row r="3268" spans="2:8" x14ac:dyDescent="0.25">
      <c r="B3268" s="271">
        <v>43966.458333333336</v>
      </c>
      <c r="C3268" s="244">
        <v>491.5</v>
      </c>
      <c r="D3268" s="244">
        <v>0</v>
      </c>
      <c r="E3268" s="244">
        <v>12.9</v>
      </c>
      <c r="F3268" s="244">
        <v>54.4</v>
      </c>
      <c r="G3268" s="193">
        <v>1.3</v>
      </c>
      <c r="H3268" s="193">
        <v>123.8</v>
      </c>
    </row>
    <row r="3269" spans="2:8" x14ac:dyDescent="0.25">
      <c r="B3269" s="271">
        <v>43966.5</v>
      </c>
      <c r="C3269" s="244">
        <v>491.2</v>
      </c>
      <c r="D3269" s="244">
        <v>4.4000000000000004</v>
      </c>
      <c r="E3269" s="244">
        <v>10.6</v>
      </c>
      <c r="F3269" s="244">
        <v>68.3</v>
      </c>
      <c r="G3269" s="193">
        <v>1.9</v>
      </c>
      <c r="H3269" s="193">
        <v>274.10000000000002</v>
      </c>
    </row>
    <row r="3270" spans="2:8" x14ac:dyDescent="0.25">
      <c r="B3270" s="271">
        <v>43966.541666666664</v>
      </c>
      <c r="C3270" s="244">
        <v>490.5</v>
      </c>
      <c r="D3270" s="244">
        <v>0</v>
      </c>
      <c r="E3270" s="244">
        <v>11.5</v>
      </c>
      <c r="F3270" s="244">
        <v>69.2</v>
      </c>
      <c r="G3270" s="193">
        <v>1</v>
      </c>
      <c r="H3270" s="193">
        <v>179.7</v>
      </c>
    </row>
    <row r="3271" spans="2:8" x14ac:dyDescent="0.25">
      <c r="B3271" s="271">
        <v>43966.583333333336</v>
      </c>
      <c r="C3271" s="244">
        <v>490</v>
      </c>
      <c r="D3271" s="244">
        <v>0.2</v>
      </c>
      <c r="E3271" s="244">
        <v>12.1</v>
      </c>
      <c r="F3271" s="244">
        <v>63.3</v>
      </c>
      <c r="G3271" s="193">
        <v>1.2</v>
      </c>
      <c r="H3271" s="193">
        <v>78.3</v>
      </c>
    </row>
    <row r="3272" spans="2:8" x14ac:dyDescent="0.25">
      <c r="B3272" s="271">
        <v>43966.625</v>
      </c>
      <c r="C3272" s="244">
        <v>489.5</v>
      </c>
      <c r="D3272" s="244">
        <v>0</v>
      </c>
      <c r="E3272" s="244">
        <v>13.4</v>
      </c>
      <c r="F3272" s="244">
        <v>56.9</v>
      </c>
      <c r="G3272" s="193">
        <v>1.6</v>
      </c>
      <c r="H3272" s="193">
        <v>31.7</v>
      </c>
    </row>
    <row r="3273" spans="2:8" x14ac:dyDescent="0.25">
      <c r="B3273" s="271">
        <v>43966.666666666664</v>
      </c>
      <c r="C3273" s="244">
        <v>489.6</v>
      </c>
      <c r="D3273" s="244">
        <v>0</v>
      </c>
      <c r="E3273" s="244">
        <v>12.2</v>
      </c>
      <c r="F3273" s="244">
        <v>59</v>
      </c>
      <c r="G3273" s="193">
        <v>2</v>
      </c>
      <c r="H3273" s="193">
        <v>90.3</v>
      </c>
    </row>
    <row r="3274" spans="2:8" x14ac:dyDescent="0.25">
      <c r="B3274" s="271">
        <v>43966.708333333336</v>
      </c>
      <c r="C3274" s="244">
        <v>490.1</v>
      </c>
      <c r="D3274" s="244">
        <v>0</v>
      </c>
      <c r="E3274" s="244">
        <v>11.2</v>
      </c>
      <c r="F3274" s="244">
        <v>63.3</v>
      </c>
      <c r="G3274" s="193">
        <v>1.5</v>
      </c>
      <c r="H3274" s="193">
        <v>69.900000000000006</v>
      </c>
    </row>
    <row r="3275" spans="2:8" x14ac:dyDescent="0.25">
      <c r="B3275" s="271">
        <v>43966.75</v>
      </c>
      <c r="C3275" s="244">
        <v>490.8</v>
      </c>
      <c r="D3275" s="244">
        <v>7.6</v>
      </c>
      <c r="E3275" s="244">
        <v>8.1999999999999993</v>
      </c>
      <c r="F3275" s="244">
        <v>85</v>
      </c>
      <c r="G3275" s="193">
        <v>1.6</v>
      </c>
      <c r="H3275" s="193">
        <v>284.60000000000002</v>
      </c>
    </row>
    <row r="3276" spans="2:8" x14ac:dyDescent="0.25">
      <c r="B3276" s="271">
        <v>43966.791666666664</v>
      </c>
      <c r="C3276" s="244">
        <v>491.3</v>
      </c>
      <c r="D3276" s="244">
        <v>2.8</v>
      </c>
      <c r="E3276" s="244">
        <v>7</v>
      </c>
      <c r="F3276" s="244">
        <v>96.2</v>
      </c>
      <c r="G3276" s="193">
        <v>0.5</v>
      </c>
      <c r="H3276" s="193">
        <v>269</v>
      </c>
    </row>
    <row r="3277" spans="2:8" x14ac:dyDescent="0.25">
      <c r="B3277" s="271">
        <v>43966.833333333336</v>
      </c>
      <c r="C3277" s="244">
        <v>491.7</v>
      </c>
      <c r="D3277" s="244">
        <v>0.4</v>
      </c>
      <c r="E3277" s="244">
        <v>7.2</v>
      </c>
      <c r="F3277" s="244">
        <v>95.7</v>
      </c>
      <c r="G3277" s="193">
        <v>0.2</v>
      </c>
      <c r="H3277" s="193">
        <v>256.89999999999998</v>
      </c>
    </row>
    <row r="3278" spans="2:8" x14ac:dyDescent="0.25">
      <c r="B3278" s="271">
        <v>43966.875</v>
      </c>
      <c r="C3278" s="244">
        <v>492</v>
      </c>
      <c r="D3278" s="244">
        <v>2.5</v>
      </c>
      <c r="E3278" s="244">
        <v>7.3</v>
      </c>
      <c r="F3278" s="244">
        <v>95.6</v>
      </c>
      <c r="G3278" s="193">
        <v>0.2</v>
      </c>
      <c r="H3278" s="193">
        <v>233.2</v>
      </c>
    </row>
    <row r="3279" spans="2:8" x14ac:dyDescent="0.25">
      <c r="B3279" s="271">
        <v>43966.916666666664</v>
      </c>
      <c r="C3279" s="244">
        <v>492</v>
      </c>
      <c r="D3279" s="244">
        <v>0.2</v>
      </c>
      <c r="E3279" s="244">
        <v>7.2</v>
      </c>
      <c r="F3279" s="244">
        <v>97.2</v>
      </c>
      <c r="G3279" s="193">
        <v>0.3</v>
      </c>
      <c r="H3279" s="193">
        <v>278.3</v>
      </c>
    </row>
    <row r="3280" spans="2:8" x14ac:dyDescent="0.25">
      <c r="B3280" s="271">
        <v>43966.958333333336</v>
      </c>
      <c r="C3280" s="244">
        <v>491.8</v>
      </c>
      <c r="D3280" s="244">
        <v>0</v>
      </c>
      <c r="E3280" s="244">
        <v>7.5</v>
      </c>
      <c r="F3280" s="244">
        <v>93.9</v>
      </c>
      <c r="G3280" s="193">
        <v>0.3</v>
      </c>
      <c r="H3280" s="193">
        <v>285.5</v>
      </c>
    </row>
    <row r="3281" spans="2:8" x14ac:dyDescent="0.25">
      <c r="B3281" s="271">
        <v>43967</v>
      </c>
      <c r="C3281" s="244">
        <v>491.7</v>
      </c>
      <c r="D3281" s="244">
        <v>0</v>
      </c>
      <c r="E3281" s="244">
        <v>7.5</v>
      </c>
      <c r="F3281" s="244">
        <v>92.2</v>
      </c>
      <c r="G3281" s="193">
        <v>0.2</v>
      </c>
      <c r="H3281" s="193">
        <v>191.6</v>
      </c>
    </row>
    <row r="3282" spans="2:8" x14ac:dyDescent="0.25">
      <c r="B3282" s="271">
        <v>43967.041666666664</v>
      </c>
      <c r="C3282" s="244">
        <v>491.3</v>
      </c>
      <c r="D3282" s="244">
        <v>0</v>
      </c>
      <c r="E3282" s="244">
        <v>7.6</v>
      </c>
      <c r="F3282" s="244">
        <v>92.9</v>
      </c>
      <c r="G3282" s="193">
        <v>0.3</v>
      </c>
      <c r="H3282" s="193">
        <v>279.10000000000002</v>
      </c>
    </row>
    <row r="3283" spans="2:8" x14ac:dyDescent="0.25">
      <c r="B3283" s="271">
        <v>43967.083333333336</v>
      </c>
      <c r="C3283" s="244">
        <v>491.1</v>
      </c>
      <c r="D3283" s="244">
        <v>0</v>
      </c>
      <c r="E3283" s="244">
        <v>7.5</v>
      </c>
      <c r="F3283" s="244">
        <v>93.5</v>
      </c>
      <c r="G3283" s="193">
        <v>0.7</v>
      </c>
      <c r="H3283" s="193">
        <v>280.89999999999998</v>
      </c>
    </row>
    <row r="3284" spans="2:8" x14ac:dyDescent="0.25">
      <c r="B3284" s="271">
        <v>43967.125</v>
      </c>
      <c r="C3284" s="244">
        <v>491</v>
      </c>
      <c r="D3284" s="244">
        <v>0</v>
      </c>
      <c r="E3284" s="244">
        <v>7.6</v>
      </c>
      <c r="F3284" s="244">
        <v>90.8</v>
      </c>
      <c r="G3284" s="193">
        <v>0.3</v>
      </c>
      <c r="H3284" s="193">
        <v>194.6</v>
      </c>
    </row>
    <row r="3285" spans="2:8" x14ac:dyDescent="0.25">
      <c r="B3285" s="271">
        <v>43967.166666666664</v>
      </c>
      <c r="C3285" s="244">
        <v>491</v>
      </c>
      <c r="D3285" s="244">
        <v>0.5</v>
      </c>
      <c r="E3285" s="244">
        <v>7.5</v>
      </c>
      <c r="F3285" s="244">
        <v>92.3</v>
      </c>
      <c r="G3285" s="193">
        <v>0.3</v>
      </c>
      <c r="H3285" s="193">
        <v>289.2</v>
      </c>
    </row>
    <row r="3286" spans="2:8" x14ac:dyDescent="0.25">
      <c r="B3286" s="271">
        <v>43967.208333333336</v>
      </c>
      <c r="C3286" s="244">
        <v>491.3</v>
      </c>
      <c r="D3286" s="244">
        <v>0.7</v>
      </c>
      <c r="E3286" s="244">
        <v>7.4</v>
      </c>
      <c r="F3286" s="244">
        <v>94.8</v>
      </c>
      <c r="G3286" s="193">
        <v>0.1</v>
      </c>
      <c r="H3286" s="193">
        <v>281.8</v>
      </c>
    </row>
    <row r="3287" spans="2:8" x14ac:dyDescent="0.25">
      <c r="B3287" s="271">
        <v>43967.25</v>
      </c>
      <c r="C3287" s="244">
        <v>491.5</v>
      </c>
      <c r="D3287" s="244">
        <v>1.1000000000000001</v>
      </c>
      <c r="E3287" s="244">
        <v>7.3</v>
      </c>
      <c r="F3287" s="244">
        <v>95.9</v>
      </c>
      <c r="G3287" s="193">
        <v>0.7</v>
      </c>
      <c r="H3287" s="193">
        <v>277.7</v>
      </c>
    </row>
    <row r="3288" spans="2:8" x14ac:dyDescent="0.25">
      <c r="B3288" s="271">
        <v>43967.291666666664</v>
      </c>
      <c r="C3288" s="244">
        <v>491.8</v>
      </c>
      <c r="D3288" s="244">
        <v>0</v>
      </c>
      <c r="E3288" s="244">
        <v>7.6</v>
      </c>
      <c r="F3288" s="244">
        <v>93.4</v>
      </c>
      <c r="G3288" s="193">
        <v>0.7</v>
      </c>
      <c r="H3288" s="193">
        <v>214.6</v>
      </c>
    </row>
    <row r="3289" spans="2:8" x14ac:dyDescent="0.25">
      <c r="B3289" s="271">
        <v>43967.333333333336</v>
      </c>
      <c r="C3289" s="244">
        <v>492.1</v>
      </c>
      <c r="D3289" s="244">
        <v>0</v>
      </c>
      <c r="E3289" s="244">
        <v>8.6999999999999993</v>
      </c>
      <c r="F3289" s="244">
        <v>78.599999999999994</v>
      </c>
      <c r="G3289" s="193">
        <v>1</v>
      </c>
      <c r="H3289" s="193">
        <v>258</v>
      </c>
    </row>
    <row r="3290" spans="2:8" x14ac:dyDescent="0.25">
      <c r="B3290" s="271">
        <v>43967.375</v>
      </c>
      <c r="C3290" s="244">
        <v>492.2</v>
      </c>
      <c r="D3290" s="244">
        <v>0</v>
      </c>
      <c r="E3290" s="244">
        <v>10.7</v>
      </c>
      <c r="F3290" s="244">
        <v>64.8</v>
      </c>
      <c r="G3290" s="193">
        <v>0.6</v>
      </c>
      <c r="H3290" s="193">
        <v>161.69999999999999</v>
      </c>
    </row>
    <row r="3291" spans="2:8" x14ac:dyDescent="0.25">
      <c r="B3291" s="271">
        <v>43967.416666666664</v>
      </c>
      <c r="C3291" s="244">
        <v>492</v>
      </c>
      <c r="D3291" s="244">
        <v>0</v>
      </c>
      <c r="E3291" s="244">
        <v>12.1</v>
      </c>
      <c r="F3291" s="244">
        <v>59.3</v>
      </c>
      <c r="G3291" s="193">
        <v>0.9</v>
      </c>
      <c r="H3291" s="193">
        <v>271.5</v>
      </c>
    </row>
    <row r="3292" spans="2:8" x14ac:dyDescent="0.25">
      <c r="B3292" s="271">
        <v>43967.458333333336</v>
      </c>
      <c r="C3292" s="244">
        <v>492.1</v>
      </c>
      <c r="D3292" s="244">
        <v>3.1</v>
      </c>
      <c r="E3292" s="244">
        <v>8.8000000000000007</v>
      </c>
      <c r="F3292" s="244">
        <v>78.400000000000006</v>
      </c>
      <c r="G3292" s="193">
        <v>2.8</v>
      </c>
      <c r="H3292" s="193">
        <v>300.39999999999998</v>
      </c>
    </row>
    <row r="3293" spans="2:8" x14ac:dyDescent="0.25">
      <c r="B3293" s="271">
        <v>43967.5</v>
      </c>
      <c r="C3293" s="244">
        <v>491.7</v>
      </c>
      <c r="D3293" s="244">
        <v>0.2</v>
      </c>
      <c r="E3293" s="244">
        <v>9.1</v>
      </c>
      <c r="F3293" s="244">
        <v>79.400000000000006</v>
      </c>
      <c r="G3293" s="193">
        <v>0.9</v>
      </c>
      <c r="H3293" s="193">
        <v>287.2</v>
      </c>
    </row>
    <row r="3294" spans="2:8" x14ac:dyDescent="0.25">
      <c r="B3294" s="271">
        <v>43967.541666666664</v>
      </c>
      <c r="C3294" s="244">
        <v>491</v>
      </c>
      <c r="D3294" s="244">
        <v>0</v>
      </c>
      <c r="E3294" s="244">
        <v>11.1</v>
      </c>
      <c r="F3294" s="244">
        <v>68.599999999999994</v>
      </c>
      <c r="G3294" s="193">
        <v>0.7</v>
      </c>
      <c r="H3294" s="193">
        <v>17.100000000000001</v>
      </c>
    </row>
    <row r="3295" spans="2:8" x14ac:dyDescent="0.25">
      <c r="B3295" s="271">
        <v>43967.583333333336</v>
      </c>
      <c r="C3295" s="244">
        <v>491.1</v>
      </c>
      <c r="D3295" s="244">
        <v>10.6</v>
      </c>
      <c r="E3295" s="244">
        <v>8.6999999999999993</v>
      </c>
      <c r="F3295" s="244">
        <v>80.400000000000006</v>
      </c>
      <c r="G3295" s="193">
        <v>1.5</v>
      </c>
      <c r="H3295" s="193">
        <v>61.6</v>
      </c>
    </row>
    <row r="3296" spans="2:8" x14ac:dyDescent="0.25">
      <c r="B3296" s="271">
        <v>43967.625</v>
      </c>
      <c r="C3296" s="244">
        <v>490.9</v>
      </c>
      <c r="D3296" s="244">
        <v>2.7</v>
      </c>
      <c r="E3296" s="244">
        <v>8.8000000000000007</v>
      </c>
      <c r="F3296" s="244">
        <v>80.3</v>
      </c>
      <c r="G3296" s="193">
        <v>1.6</v>
      </c>
      <c r="H3296" s="193">
        <v>234.3</v>
      </c>
    </row>
    <row r="3297" spans="2:8" x14ac:dyDescent="0.25">
      <c r="B3297" s="271">
        <v>43967.666666666664</v>
      </c>
      <c r="C3297" s="244">
        <v>491</v>
      </c>
      <c r="D3297" s="244">
        <v>1.9</v>
      </c>
      <c r="E3297" s="244">
        <v>7.9</v>
      </c>
      <c r="F3297" s="244">
        <v>86</v>
      </c>
      <c r="G3297" s="193">
        <v>1.1000000000000001</v>
      </c>
      <c r="H3297" s="193">
        <v>309.3</v>
      </c>
    </row>
    <row r="3298" spans="2:8" x14ac:dyDescent="0.25">
      <c r="B3298" s="271">
        <v>43967.708333333336</v>
      </c>
      <c r="C3298" s="244">
        <v>491.4</v>
      </c>
      <c r="D3298" s="244">
        <v>3.2</v>
      </c>
      <c r="E3298" s="244">
        <v>7.3</v>
      </c>
      <c r="F3298" s="244">
        <v>87.7</v>
      </c>
      <c r="G3298" s="193">
        <v>1.5</v>
      </c>
      <c r="H3298" s="193">
        <v>296.3</v>
      </c>
    </row>
    <row r="3299" spans="2:8" x14ac:dyDescent="0.25">
      <c r="B3299" s="271">
        <v>43967.75</v>
      </c>
      <c r="C3299" s="244">
        <v>491.7</v>
      </c>
      <c r="D3299" s="244">
        <v>0.6</v>
      </c>
      <c r="E3299" s="244">
        <v>6.6</v>
      </c>
      <c r="F3299" s="244">
        <v>90.8</v>
      </c>
      <c r="G3299" s="193">
        <v>1.7</v>
      </c>
      <c r="H3299" s="193">
        <v>272.60000000000002</v>
      </c>
    </row>
    <row r="3300" spans="2:8" x14ac:dyDescent="0.25">
      <c r="B3300" s="271">
        <v>43967.791666666664</v>
      </c>
      <c r="C3300" s="244">
        <v>491.9</v>
      </c>
      <c r="D3300" s="244">
        <v>0</v>
      </c>
      <c r="E3300" s="244">
        <v>6.9</v>
      </c>
      <c r="F3300" s="244">
        <v>86.4</v>
      </c>
      <c r="G3300" s="193">
        <v>0.8</v>
      </c>
      <c r="H3300" s="193">
        <v>260.89999999999998</v>
      </c>
    </row>
    <row r="3301" spans="2:8" x14ac:dyDescent="0.25">
      <c r="B3301" s="271">
        <v>43967.833333333336</v>
      </c>
      <c r="C3301" s="244">
        <v>492.2</v>
      </c>
      <c r="D3301" s="244">
        <v>0</v>
      </c>
      <c r="E3301" s="244">
        <v>6.8</v>
      </c>
      <c r="F3301" s="244">
        <v>90.3</v>
      </c>
      <c r="G3301" s="193">
        <v>0.6</v>
      </c>
      <c r="H3301" s="193">
        <v>246.2</v>
      </c>
    </row>
    <row r="3302" spans="2:8" x14ac:dyDescent="0.25">
      <c r="B3302" s="271">
        <v>43967.875</v>
      </c>
      <c r="C3302" s="244">
        <v>492.3</v>
      </c>
      <c r="D3302" s="244">
        <v>0</v>
      </c>
      <c r="E3302" s="244">
        <v>6.8</v>
      </c>
      <c r="F3302" s="244">
        <v>89.6</v>
      </c>
      <c r="G3302" s="193">
        <v>0.4</v>
      </c>
      <c r="H3302" s="193">
        <v>210</v>
      </c>
    </row>
    <row r="3303" spans="2:8" x14ac:dyDescent="0.25">
      <c r="B3303" s="271">
        <v>43967.916666666664</v>
      </c>
      <c r="C3303" s="244">
        <v>492.2</v>
      </c>
      <c r="D3303" s="244">
        <v>0</v>
      </c>
      <c r="E3303" s="244">
        <v>6.7</v>
      </c>
      <c r="F3303" s="244">
        <v>90.8</v>
      </c>
      <c r="G3303" s="193">
        <v>0.4</v>
      </c>
      <c r="H3303" s="193">
        <v>273.89999999999998</v>
      </c>
    </row>
    <row r="3304" spans="2:8" x14ac:dyDescent="0.25">
      <c r="B3304" s="271">
        <v>43967.958333333336</v>
      </c>
      <c r="C3304" s="244">
        <v>491.9</v>
      </c>
      <c r="D3304" s="244">
        <v>0</v>
      </c>
      <c r="E3304" s="244">
        <v>6.6</v>
      </c>
      <c r="F3304" s="244">
        <v>91.9</v>
      </c>
      <c r="G3304" s="193">
        <v>0.5</v>
      </c>
      <c r="H3304" s="193">
        <v>272.7</v>
      </c>
    </row>
    <row r="3305" spans="2:8" x14ac:dyDescent="0.25">
      <c r="B3305" s="271">
        <v>43968</v>
      </c>
      <c r="C3305" s="244">
        <v>491.7</v>
      </c>
      <c r="D3305" s="244">
        <v>0</v>
      </c>
      <c r="E3305" s="244">
        <v>6.7</v>
      </c>
      <c r="F3305" s="244">
        <v>90.9</v>
      </c>
      <c r="G3305" s="193">
        <v>0.1</v>
      </c>
      <c r="H3305" s="193">
        <v>308.89999999999998</v>
      </c>
    </row>
    <row r="3306" spans="2:8" x14ac:dyDescent="0.25">
      <c r="B3306" s="271">
        <v>43968.041666666664</v>
      </c>
      <c r="C3306" s="244">
        <v>491.5</v>
      </c>
      <c r="D3306" s="244">
        <v>0</v>
      </c>
      <c r="E3306" s="244">
        <v>6.7</v>
      </c>
      <c r="F3306" s="244">
        <v>91</v>
      </c>
      <c r="G3306" s="193">
        <v>0.3</v>
      </c>
      <c r="H3306" s="193">
        <v>274.2</v>
      </c>
    </row>
    <row r="3307" spans="2:8" x14ac:dyDescent="0.25">
      <c r="B3307" s="271">
        <v>43968.083333333336</v>
      </c>
      <c r="C3307" s="244">
        <v>491.2</v>
      </c>
      <c r="D3307" s="244">
        <v>0</v>
      </c>
      <c r="E3307" s="244">
        <v>6.7</v>
      </c>
      <c r="F3307" s="244">
        <v>91.2</v>
      </c>
      <c r="G3307" s="193">
        <v>0.4</v>
      </c>
      <c r="H3307" s="193">
        <v>266.7</v>
      </c>
    </row>
    <row r="3308" spans="2:8" x14ac:dyDescent="0.25">
      <c r="B3308" s="271">
        <v>43968.125</v>
      </c>
      <c r="C3308" s="244">
        <v>491.1</v>
      </c>
      <c r="D3308" s="244">
        <v>0</v>
      </c>
      <c r="E3308" s="244">
        <v>6.7</v>
      </c>
      <c r="F3308" s="244">
        <v>90.5</v>
      </c>
      <c r="G3308" s="193">
        <v>0.2</v>
      </c>
      <c r="H3308" s="193">
        <v>265.8</v>
      </c>
    </row>
    <row r="3309" spans="2:8" x14ac:dyDescent="0.25">
      <c r="B3309" s="271">
        <v>43968.166666666664</v>
      </c>
      <c r="C3309" s="244">
        <v>491.2</v>
      </c>
      <c r="D3309" s="244">
        <v>0</v>
      </c>
      <c r="E3309" s="244">
        <v>6.6</v>
      </c>
      <c r="F3309" s="244">
        <v>90.9</v>
      </c>
      <c r="G3309" s="193">
        <v>0.1</v>
      </c>
      <c r="H3309" s="193">
        <v>72.5</v>
      </c>
    </row>
    <row r="3310" spans="2:8" x14ac:dyDescent="0.25">
      <c r="B3310" s="271">
        <v>43968.208333333336</v>
      </c>
      <c r="C3310" s="244">
        <v>491.5</v>
      </c>
      <c r="D3310" s="244">
        <v>0</v>
      </c>
      <c r="E3310" s="244">
        <v>6.3</v>
      </c>
      <c r="F3310" s="244">
        <v>92.5</v>
      </c>
      <c r="G3310" s="193">
        <v>0.3</v>
      </c>
      <c r="H3310" s="193">
        <v>327.7</v>
      </c>
    </row>
    <row r="3311" spans="2:8" x14ac:dyDescent="0.25">
      <c r="B3311" s="271">
        <v>43968.25</v>
      </c>
      <c r="C3311" s="244">
        <v>491.7</v>
      </c>
      <c r="D3311" s="244">
        <v>0</v>
      </c>
      <c r="E3311" s="244">
        <v>6.4</v>
      </c>
      <c r="F3311" s="244">
        <v>87.6</v>
      </c>
      <c r="G3311" s="193">
        <v>0.6</v>
      </c>
      <c r="H3311" s="193">
        <v>309.89999999999998</v>
      </c>
    </row>
    <row r="3312" spans="2:8" x14ac:dyDescent="0.25">
      <c r="B3312" s="271">
        <v>43968.291666666664</v>
      </c>
      <c r="C3312" s="244">
        <v>492</v>
      </c>
      <c r="D3312" s="244">
        <v>0</v>
      </c>
      <c r="E3312" s="244">
        <v>6.6</v>
      </c>
      <c r="F3312" s="244">
        <v>84.5</v>
      </c>
      <c r="G3312" s="193">
        <v>1.1000000000000001</v>
      </c>
      <c r="H3312" s="193">
        <v>291.60000000000002</v>
      </c>
    </row>
    <row r="3313" spans="2:8" x14ac:dyDescent="0.25">
      <c r="B3313" s="271">
        <v>43968.333333333336</v>
      </c>
      <c r="C3313" s="244">
        <v>492.3</v>
      </c>
      <c r="D3313" s="244">
        <v>0</v>
      </c>
      <c r="E3313" s="244">
        <v>7.9</v>
      </c>
      <c r="F3313" s="244">
        <v>77.3</v>
      </c>
      <c r="G3313" s="193">
        <v>0.5</v>
      </c>
      <c r="H3313" s="193">
        <v>258</v>
      </c>
    </row>
    <row r="3314" spans="2:8" x14ac:dyDescent="0.25">
      <c r="B3314" s="271">
        <v>43968.375</v>
      </c>
      <c r="C3314" s="244">
        <v>492.3</v>
      </c>
      <c r="D3314" s="244">
        <v>0</v>
      </c>
      <c r="E3314" s="244">
        <v>9.6</v>
      </c>
      <c r="F3314" s="244">
        <v>69.8</v>
      </c>
      <c r="G3314" s="193">
        <v>0.7</v>
      </c>
      <c r="H3314" s="193">
        <v>93.3</v>
      </c>
    </row>
    <row r="3315" spans="2:8" x14ac:dyDescent="0.25">
      <c r="B3315" s="271">
        <v>43968.416666666664</v>
      </c>
      <c r="C3315" s="244">
        <v>492</v>
      </c>
      <c r="D3315" s="244">
        <v>0</v>
      </c>
      <c r="E3315" s="244">
        <v>11.1</v>
      </c>
      <c r="F3315" s="244">
        <v>63.8</v>
      </c>
      <c r="G3315" s="193">
        <v>0.9</v>
      </c>
      <c r="H3315" s="193">
        <v>10.199999999999999</v>
      </c>
    </row>
    <row r="3316" spans="2:8" x14ac:dyDescent="0.25">
      <c r="B3316" s="271">
        <v>43968.458333333336</v>
      </c>
      <c r="C3316" s="244">
        <v>491.5</v>
      </c>
      <c r="D3316" s="244">
        <v>0</v>
      </c>
      <c r="E3316" s="244">
        <v>11.9</v>
      </c>
      <c r="F3316" s="244">
        <v>57.8</v>
      </c>
      <c r="G3316" s="193">
        <v>0.7</v>
      </c>
      <c r="H3316" s="193">
        <v>126.5</v>
      </c>
    </row>
    <row r="3317" spans="2:8" x14ac:dyDescent="0.25">
      <c r="B3317" s="271">
        <v>43968.5</v>
      </c>
      <c r="C3317" s="244">
        <v>490.9</v>
      </c>
      <c r="D3317" s="244">
        <v>0</v>
      </c>
      <c r="E3317" s="244">
        <v>13.8</v>
      </c>
      <c r="F3317" s="244">
        <v>49.8</v>
      </c>
      <c r="G3317" s="193">
        <v>0.7</v>
      </c>
      <c r="H3317" s="193">
        <v>76.3</v>
      </c>
    </row>
    <row r="3318" spans="2:8" x14ac:dyDescent="0.25">
      <c r="B3318" s="271">
        <v>43968.541666666664</v>
      </c>
      <c r="C3318" s="244">
        <v>490.2</v>
      </c>
      <c r="D3318" s="244">
        <v>0</v>
      </c>
      <c r="E3318" s="244">
        <v>15.4</v>
      </c>
      <c r="F3318" s="244">
        <v>43.8</v>
      </c>
      <c r="G3318" s="193">
        <v>1.3</v>
      </c>
      <c r="H3318" s="193">
        <v>119.9</v>
      </c>
    </row>
    <row r="3319" spans="2:8" x14ac:dyDescent="0.25">
      <c r="B3319" s="271">
        <v>43968.583333333336</v>
      </c>
      <c r="C3319" s="244">
        <v>489.8</v>
      </c>
      <c r="D3319" s="244">
        <v>0</v>
      </c>
      <c r="E3319" s="244">
        <v>14.9</v>
      </c>
      <c r="F3319" s="244">
        <v>47.9</v>
      </c>
      <c r="G3319" s="193">
        <v>2</v>
      </c>
      <c r="H3319" s="193">
        <v>91</v>
      </c>
    </row>
    <row r="3320" spans="2:8" x14ac:dyDescent="0.25">
      <c r="B3320" s="271">
        <v>43968.625</v>
      </c>
      <c r="C3320" s="244">
        <v>489.5</v>
      </c>
      <c r="D3320" s="244">
        <v>0</v>
      </c>
      <c r="E3320" s="244">
        <v>14.7</v>
      </c>
      <c r="F3320" s="244">
        <v>50.1</v>
      </c>
      <c r="G3320" s="193">
        <v>2.2000000000000002</v>
      </c>
      <c r="H3320" s="193">
        <v>32.700000000000003</v>
      </c>
    </row>
    <row r="3321" spans="2:8" x14ac:dyDescent="0.25">
      <c r="B3321" s="271">
        <v>43968.666666666664</v>
      </c>
      <c r="C3321" s="244">
        <v>489.9</v>
      </c>
      <c r="D3321" s="244">
        <v>0</v>
      </c>
      <c r="E3321" s="244">
        <v>12.4</v>
      </c>
      <c r="F3321" s="244">
        <v>60.7</v>
      </c>
      <c r="G3321" s="193">
        <v>1.8</v>
      </c>
      <c r="H3321" s="193">
        <v>51.9</v>
      </c>
    </row>
    <row r="3322" spans="2:8" x14ac:dyDescent="0.25">
      <c r="B3322" s="271">
        <v>43968.708333333336</v>
      </c>
      <c r="C3322" s="244">
        <v>490.4</v>
      </c>
      <c r="D3322" s="244">
        <v>0</v>
      </c>
      <c r="E3322" s="244">
        <v>10.7</v>
      </c>
      <c r="F3322" s="244">
        <v>64.8</v>
      </c>
      <c r="G3322" s="193">
        <v>2</v>
      </c>
      <c r="H3322" s="193">
        <v>50</v>
      </c>
    </row>
    <row r="3323" spans="2:8" x14ac:dyDescent="0.25">
      <c r="B3323" s="271">
        <v>43968.75</v>
      </c>
      <c r="C3323" s="244">
        <v>490.8</v>
      </c>
      <c r="D3323" s="244">
        <v>0</v>
      </c>
      <c r="E3323" s="244">
        <v>10</v>
      </c>
      <c r="F3323" s="244">
        <v>68.8</v>
      </c>
      <c r="G3323" s="193">
        <v>1</v>
      </c>
      <c r="H3323" s="193">
        <v>70.400000000000006</v>
      </c>
    </row>
    <row r="3324" spans="2:8" x14ac:dyDescent="0.25">
      <c r="B3324" s="271">
        <v>43968.791666666664</v>
      </c>
      <c r="C3324" s="244">
        <v>491.3</v>
      </c>
      <c r="D3324" s="244">
        <v>0</v>
      </c>
      <c r="E3324" s="244">
        <v>9.8000000000000007</v>
      </c>
      <c r="F3324" s="244">
        <v>70.400000000000006</v>
      </c>
      <c r="G3324" s="193">
        <v>0.9</v>
      </c>
      <c r="H3324" s="193">
        <v>53.4</v>
      </c>
    </row>
    <row r="3325" spans="2:8" x14ac:dyDescent="0.25">
      <c r="B3325" s="271">
        <v>43968.833333333336</v>
      </c>
      <c r="C3325" s="244">
        <v>491.7</v>
      </c>
      <c r="D3325" s="244">
        <v>0</v>
      </c>
      <c r="E3325" s="244">
        <v>9.8000000000000007</v>
      </c>
      <c r="F3325" s="244">
        <v>71</v>
      </c>
      <c r="G3325" s="193">
        <v>0.6</v>
      </c>
      <c r="H3325" s="193">
        <v>46.3</v>
      </c>
    </row>
    <row r="3326" spans="2:8" x14ac:dyDescent="0.25">
      <c r="B3326" s="271">
        <v>43968.875</v>
      </c>
      <c r="C3326" s="244">
        <v>492</v>
      </c>
      <c r="D3326" s="244">
        <v>0</v>
      </c>
      <c r="E3326" s="244">
        <v>9.5</v>
      </c>
      <c r="F3326" s="244">
        <v>74</v>
      </c>
      <c r="G3326" s="193">
        <v>1.2</v>
      </c>
      <c r="H3326" s="193">
        <v>63.3</v>
      </c>
    </row>
    <row r="3327" spans="2:8" x14ac:dyDescent="0.25">
      <c r="B3327" s="271">
        <v>43968.916666666664</v>
      </c>
      <c r="C3327" s="244">
        <v>492</v>
      </c>
      <c r="D3327" s="244">
        <v>0</v>
      </c>
      <c r="E3327" s="244">
        <v>9.4</v>
      </c>
      <c r="F3327" s="244">
        <v>76.5</v>
      </c>
      <c r="G3327" s="193">
        <v>1</v>
      </c>
      <c r="H3327" s="193">
        <v>44.4</v>
      </c>
    </row>
    <row r="3328" spans="2:8" x14ac:dyDescent="0.25">
      <c r="B3328" s="271">
        <v>43968.958333333336</v>
      </c>
      <c r="C3328" s="244">
        <v>492</v>
      </c>
      <c r="D3328" s="244">
        <v>0</v>
      </c>
      <c r="E3328" s="244">
        <v>9.1999999999999993</v>
      </c>
      <c r="F3328" s="244">
        <v>78.900000000000006</v>
      </c>
      <c r="G3328" s="193">
        <v>0.5</v>
      </c>
      <c r="H3328" s="193">
        <v>308.10000000000002</v>
      </c>
    </row>
    <row r="3329" spans="2:8" x14ac:dyDescent="0.25">
      <c r="B3329" s="271">
        <v>43969</v>
      </c>
      <c r="C3329" s="244">
        <v>491.8</v>
      </c>
      <c r="D3329" s="244">
        <v>0</v>
      </c>
      <c r="E3329" s="244">
        <v>9.1</v>
      </c>
      <c r="F3329" s="244">
        <v>80.400000000000006</v>
      </c>
      <c r="G3329" s="193">
        <v>0.6</v>
      </c>
      <c r="H3329" s="193">
        <v>197.3</v>
      </c>
    </row>
    <row r="3330" spans="2:8" x14ac:dyDescent="0.25">
      <c r="B3330" s="271">
        <v>43969.041666666664</v>
      </c>
      <c r="C3330" s="244">
        <v>491.6</v>
      </c>
      <c r="D3330" s="244">
        <v>0</v>
      </c>
      <c r="E3330" s="244">
        <v>8.5</v>
      </c>
      <c r="F3330" s="244">
        <v>84.4</v>
      </c>
      <c r="G3330" s="193">
        <v>0.6</v>
      </c>
      <c r="H3330" s="193">
        <v>208.5</v>
      </c>
    </row>
    <row r="3331" spans="2:8" x14ac:dyDescent="0.25">
      <c r="B3331" s="271">
        <v>43969.083333333336</v>
      </c>
      <c r="C3331" s="244">
        <v>491.5</v>
      </c>
      <c r="D3331" s="244">
        <v>2.4</v>
      </c>
      <c r="E3331" s="244">
        <v>7.6</v>
      </c>
      <c r="F3331" s="244">
        <v>81.599999999999994</v>
      </c>
      <c r="G3331" s="193">
        <v>1.4</v>
      </c>
      <c r="H3331" s="193">
        <v>328.2</v>
      </c>
    </row>
    <row r="3332" spans="2:8" x14ac:dyDescent="0.25">
      <c r="B3332" s="271">
        <v>43969.125</v>
      </c>
      <c r="C3332" s="244">
        <v>491.6</v>
      </c>
      <c r="D3332" s="244">
        <v>5.3</v>
      </c>
      <c r="E3332" s="244">
        <v>6.3</v>
      </c>
      <c r="F3332" s="244">
        <v>89.2</v>
      </c>
      <c r="G3332" s="193">
        <v>0.8</v>
      </c>
      <c r="H3332" s="193">
        <v>18.2</v>
      </c>
    </row>
    <row r="3333" spans="2:8" x14ac:dyDescent="0.25">
      <c r="B3333" s="271">
        <v>43969.166666666664</v>
      </c>
      <c r="C3333" s="244">
        <v>491.7</v>
      </c>
      <c r="D3333" s="244">
        <v>0.6</v>
      </c>
      <c r="E3333" s="244">
        <v>6.1</v>
      </c>
      <c r="F3333" s="244">
        <v>86.9</v>
      </c>
      <c r="G3333" s="193">
        <v>1.6</v>
      </c>
      <c r="H3333" s="193">
        <v>331.7</v>
      </c>
    </row>
    <row r="3334" spans="2:8" x14ac:dyDescent="0.25">
      <c r="B3334" s="271">
        <v>43969.208333333336</v>
      </c>
      <c r="C3334" s="244">
        <v>491.9</v>
      </c>
      <c r="D3334" s="244">
        <v>0</v>
      </c>
      <c r="E3334" s="244">
        <v>6</v>
      </c>
      <c r="F3334" s="244">
        <v>89.9</v>
      </c>
      <c r="G3334" s="193">
        <v>0.4</v>
      </c>
      <c r="H3334" s="193">
        <v>272.8</v>
      </c>
    </row>
    <row r="3335" spans="2:8" x14ac:dyDescent="0.25">
      <c r="B3335" s="271">
        <v>43969.25</v>
      </c>
      <c r="C3335" s="244">
        <v>492.2</v>
      </c>
      <c r="D3335" s="244">
        <v>0</v>
      </c>
      <c r="E3335" s="244">
        <v>6</v>
      </c>
      <c r="F3335" s="244">
        <v>91.2</v>
      </c>
      <c r="G3335" s="193">
        <v>0.9</v>
      </c>
      <c r="H3335" s="193">
        <v>262.89999999999998</v>
      </c>
    </row>
    <row r="3336" spans="2:8" x14ac:dyDescent="0.25">
      <c r="B3336" s="271">
        <v>43969.291666666664</v>
      </c>
      <c r="C3336" s="244">
        <v>492.5</v>
      </c>
      <c r="D3336" s="244">
        <v>0</v>
      </c>
      <c r="E3336" s="244">
        <v>6.6</v>
      </c>
      <c r="F3336" s="244">
        <v>86.7</v>
      </c>
      <c r="G3336" s="193">
        <v>0.7</v>
      </c>
      <c r="H3336" s="193">
        <v>299.5</v>
      </c>
    </row>
    <row r="3337" spans="2:8" x14ac:dyDescent="0.25">
      <c r="B3337" s="271">
        <v>43969.333333333336</v>
      </c>
      <c r="C3337" s="244">
        <v>492.8</v>
      </c>
      <c r="D3337" s="244">
        <v>0</v>
      </c>
      <c r="E3337" s="244">
        <v>8.1</v>
      </c>
      <c r="F3337" s="244">
        <v>78.599999999999994</v>
      </c>
      <c r="G3337" s="193">
        <v>0.9</v>
      </c>
      <c r="H3337" s="193">
        <v>275.5</v>
      </c>
    </row>
    <row r="3338" spans="2:8" x14ac:dyDescent="0.25">
      <c r="B3338" s="271">
        <v>43969.375</v>
      </c>
      <c r="C3338" s="244">
        <v>492.9</v>
      </c>
      <c r="D3338" s="244">
        <v>0</v>
      </c>
      <c r="E3338" s="244">
        <v>9.8000000000000007</v>
      </c>
      <c r="F3338" s="244">
        <v>67.099999999999994</v>
      </c>
      <c r="G3338" s="193">
        <v>0.3</v>
      </c>
      <c r="H3338" s="193">
        <v>241.5</v>
      </c>
    </row>
    <row r="3339" spans="2:8" x14ac:dyDescent="0.25">
      <c r="B3339" s="271">
        <v>43969.416666666664</v>
      </c>
      <c r="C3339" s="244">
        <v>492.8</v>
      </c>
      <c r="D3339" s="244">
        <v>0</v>
      </c>
      <c r="E3339" s="244">
        <v>11.3</v>
      </c>
      <c r="F3339" s="244">
        <v>58.2</v>
      </c>
      <c r="G3339" s="193">
        <v>0.5</v>
      </c>
      <c r="H3339" s="193">
        <v>179.1</v>
      </c>
    </row>
    <row r="3340" spans="2:8" x14ac:dyDescent="0.25">
      <c r="B3340" s="271">
        <v>43969.458333333336</v>
      </c>
      <c r="C3340" s="244">
        <v>492.3</v>
      </c>
      <c r="D3340" s="244">
        <v>0</v>
      </c>
      <c r="E3340" s="244">
        <v>11.8</v>
      </c>
      <c r="F3340" s="244">
        <v>55.6</v>
      </c>
      <c r="G3340" s="193">
        <v>0.9</v>
      </c>
      <c r="H3340" s="193">
        <v>66.400000000000006</v>
      </c>
    </row>
    <row r="3341" spans="2:8" x14ac:dyDescent="0.25">
      <c r="B3341" s="271">
        <v>43969.5</v>
      </c>
      <c r="C3341" s="244">
        <v>491.6</v>
      </c>
      <c r="D3341" s="244">
        <v>0</v>
      </c>
      <c r="E3341" s="244">
        <v>14.8</v>
      </c>
      <c r="F3341" s="244">
        <v>44</v>
      </c>
      <c r="G3341" s="193">
        <v>0.9</v>
      </c>
      <c r="H3341" s="193">
        <v>332.3</v>
      </c>
    </row>
    <row r="3342" spans="2:8" x14ac:dyDescent="0.25">
      <c r="B3342" s="271">
        <v>43969.541666666664</v>
      </c>
      <c r="C3342" s="244">
        <v>491.1</v>
      </c>
      <c r="D3342" s="244">
        <v>0</v>
      </c>
      <c r="E3342" s="244">
        <v>14.4</v>
      </c>
      <c r="F3342" s="244">
        <v>47.9</v>
      </c>
      <c r="G3342" s="193">
        <v>2.2000000000000002</v>
      </c>
      <c r="H3342" s="193">
        <v>88</v>
      </c>
    </row>
    <row r="3343" spans="2:8" x14ac:dyDescent="0.25">
      <c r="B3343" s="271">
        <v>43969.583333333336</v>
      </c>
      <c r="C3343" s="244">
        <v>490.9</v>
      </c>
      <c r="D3343" s="244">
        <v>0</v>
      </c>
      <c r="E3343" s="244">
        <v>13.3</v>
      </c>
      <c r="F3343" s="244">
        <v>53.8</v>
      </c>
      <c r="G3343" s="193">
        <v>2.2999999999999998</v>
      </c>
      <c r="H3343" s="193">
        <v>65.5</v>
      </c>
    </row>
    <row r="3344" spans="2:8" x14ac:dyDescent="0.25">
      <c r="B3344" s="271">
        <v>43969.625</v>
      </c>
      <c r="C3344" s="244">
        <v>490.7</v>
      </c>
      <c r="D3344" s="244">
        <v>0</v>
      </c>
      <c r="E3344" s="244">
        <v>12.4</v>
      </c>
      <c r="F3344" s="244">
        <v>52</v>
      </c>
      <c r="G3344" s="193">
        <v>1.7</v>
      </c>
      <c r="H3344" s="193">
        <v>43.6</v>
      </c>
    </row>
    <row r="3345" spans="2:8" x14ac:dyDescent="0.25">
      <c r="B3345" s="271">
        <v>43969.666666666664</v>
      </c>
      <c r="C3345" s="244">
        <v>491</v>
      </c>
      <c r="D3345" s="244">
        <v>0</v>
      </c>
      <c r="E3345" s="244">
        <v>11.3</v>
      </c>
      <c r="F3345" s="244">
        <v>58.7</v>
      </c>
      <c r="G3345" s="193">
        <v>1.7</v>
      </c>
      <c r="H3345" s="193">
        <v>119.6</v>
      </c>
    </row>
    <row r="3346" spans="2:8" x14ac:dyDescent="0.25">
      <c r="B3346" s="271">
        <v>43969.708333333336</v>
      </c>
      <c r="C3346" s="244">
        <v>492</v>
      </c>
      <c r="D3346" s="244">
        <v>9.9</v>
      </c>
      <c r="E3346" s="244">
        <v>6.9</v>
      </c>
      <c r="F3346" s="244">
        <v>87.2</v>
      </c>
      <c r="G3346" s="193">
        <v>1.4</v>
      </c>
      <c r="H3346" s="193">
        <v>306.39999999999998</v>
      </c>
    </row>
    <row r="3347" spans="2:8" x14ac:dyDescent="0.25">
      <c r="B3347" s="271">
        <v>43969.75</v>
      </c>
      <c r="C3347" s="244">
        <v>492.1</v>
      </c>
      <c r="D3347" s="244">
        <v>1.3</v>
      </c>
      <c r="E3347" s="244">
        <v>6.4</v>
      </c>
      <c r="F3347" s="244">
        <v>91.2</v>
      </c>
      <c r="G3347" s="193">
        <v>1.3</v>
      </c>
      <c r="H3347" s="193">
        <v>273.39999999999998</v>
      </c>
    </row>
    <row r="3348" spans="2:8" x14ac:dyDescent="0.25">
      <c r="B3348" s="271">
        <v>43969.791666666664</v>
      </c>
      <c r="C3348" s="244">
        <v>492.2</v>
      </c>
      <c r="D3348" s="244">
        <v>0</v>
      </c>
      <c r="E3348" s="244">
        <v>6.6</v>
      </c>
      <c r="F3348" s="244">
        <v>89</v>
      </c>
      <c r="G3348" s="193">
        <v>0.8</v>
      </c>
      <c r="H3348" s="193">
        <v>259.3</v>
      </c>
    </row>
    <row r="3349" spans="2:8" x14ac:dyDescent="0.25">
      <c r="B3349" s="271">
        <v>43969.833333333336</v>
      </c>
      <c r="C3349" s="244">
        <v>492.3</v>
      </c>
      <c r="D3349" s="244">
        <v>0</v>
      </c>
      <c r="E3349" s="244">
        <v>6.5</v>
      </c>
      <c r="F3349" s="244">
        <v>89.4</v>
      </c>
      <c r="G3349" s="193">
        <v>1</v>
      </c>
      <c r="H3349" s="193">
        <v>280.39999999999998</v>
      </c>
    </row>
    <row r="3350" spans="2:8" x14ac:dyDescent="0.25">
      <c r="B3350" s="271">
        <v>43969.875</v>
      </c>
      <c r="C3350" s="244">
        <v>492.6</v>
      </c>
      <c r="D3350" s="244">
        <v>0</v>
      </c>
      <c r="E3350" s="244">
        <v>5.9</v>
      </c>
      <c r="F3350" s="244">
        <v>92</v>
      </c>
      <c r="G3350" s="193">
        <v>0.4</v>
      </c>
      <c r="H3350" s="193">
        <v>258.60000000000002</v>
      </c>
    </row>
    <row r="3351" spans="2:8" x14ac:dyDescent="0.25">
      <c r="B3351" s="271">
        <v>43969.916666666664</v>
      </c>
      <c r="C3351" s="244">
        <v>492.6</v>
      </c>
      <c r="D3351" s="244">
        <v>0</v>
      </c>
      <c r="E3351" s="244">
        <v>5.5</v>
      </c>
      <c r="F3351" s="244">
        <v>92.2</v>
      </c>
      <c r="G3351" s="193">
        <v>0.3</v>
      </c>
      <c r="H3351" s="193">
        <v>271.5</v>
      </c>
    </row>
    <row r="3352" spans="2:8" x14ac:dyDescent="0.25">
      <c r="B3352" s="271">
        <v>43969.958333333336</v>
      </c>
      <c r="C3352" s="244">
        <v>492.5</v>
      </c>
      <c r="D3352" s="244">
        <v>0</v>
      </c>
      <c r="E3352" s="244">
        <v>4.9000000000000004</v>
      </c>
      <c r="F3352" s="244">
        <v>93.4</v>
      </c>
      <c r="G3352" s="193">
        <v>0.6</v>
      </c>
      <c r="H3352" s="193">
        <v>276.5</v>
      </c>
    </row>
    <row r="3353" spans="2:8" x14ac:dyDescent="0.25">
      <c r="B3353" s="271">
        <v>43970</v>
      </c>
      <c r="C3353" s="244">
        <v>492.4</v>
      </c>
      <c r="D3353" s="244">
        <v>0</v>
      </c>
      <c r="E3353" s="244">
        <v>4.9000000000000004</v>
      </c>
      <c r="F3353" s="244">
        <v>92</v>
      </c>
      <c r="G3353" s="193">
        <v>0.4</v>
      </c>
      <c r="H3353" s="193">
        <v>284.8</v>
      </c>
    </row>
    <row r="3354" spans="2:8" x14ac:dyDescent="0.25">
      <c r="B3354" s="271">
        <v>43970.041666666664</v>
      </c>
      <c r="C3354" s="244">
        <v>492</v>
      </c>
      <c r="D3354" s="244">
        <v>0</v>
      </c>
      <c r="E3354" s="244">
        <v>4.8</v>
      </c>
      <c r="F3354" s="244">
        <v>93</v>
      </c>
      <c r="G3354" s="193">
        <v>0.5</v>
      </c>
      <c r="H3354" s="193">
        <v>340.8</v>
      </c>
    </row>
    <row r="3355" spans="2:8" x14ac:dyDescent="0.25">
      <c r="B3355" s="271">
        <v>43970.083333333336</v>
      </c>
      <c r="C3355" s="244">
        <v>491.8</v>
      </c>
      <c r="D3355" s="244">
        <v>0</v>
      </c>
      <c r="E3355" s="244">
        <v>4.8</v>
      </c>
      <c r="F3355" s="244">
        <v>91.9</v>
      </c>
      <c r="G3355" s="193">
        <v>0.5</v>
      </c>
      <c r="H3355" s="193">
        <v>284.10000000000002</v>
      </c>
    </row>
    <row r="3356" spans="2:8" x14ac:dyDescent="0.25">
      <c r="B3356" s="271">
        <v>43970.125</v>
      </c>
      <c r="C3356" s="244">
        <v>491.6</v>
      </c>
      <c r="D3356" s="244">
        <v>0</v>
      </c>
      <c r="E3356" s="244">
        <v>4.9000000000000004</v>
      </c>
      <c r="F3356" s="244">
        <v>91.3</v>
      </c>
      <c r="G3356" s="193">
        <v>0.4</v>
      </c>
      <c r="H3356" s="193">
        <v>236.3</v>
      </c>
    </row>
    <row r="3357" spans="2:8" x14ac:dyDescent="0.25">
      <c r="B3357" s="271">
        <v>43970.166666666664</v>
      </c>
      <c r="C3357" s="244">
        <v>491.7</v>
      </c>
      <c r="D3357" s="244">
        <v>0</v>
      </c>
      <c r="E3357" s="244">
        <v>5</v>
      </c>
      <c r="F3357" s="244">
        <v>90.2</v>
      </c>
      <c r="G3357" s="193">
        <v>0.4</v>
      </c>
      <c r="H3357" s="193">
        <v>266</v>
      </c>
    </row>
    <row r="3358" spans="2:8" x14ac:dyDescent="0.25">
      <c r="B3358" s="271">
        <v>43970.208333333336</v>
      </c>
      <c r="C3358" s="244">
        <v>491.8</v>
      </c>
      <c r="D3358" s="244">
        <v>0</v>
      </c>
      <c r="E3358" s="244">
        <v>4.9000000000000004</v>
      </c>
      <c r="F3358" s="244">
        <v>89.9</v>
      </c>
      <c r="G3358" s="193">
        <v>0.3</v>
      </c>
      <c r="H3358" s="193">
        <v>280.7</v>
      </c>
    </row>
    <row r="3359" spans="2:8" x14ac:dyDescent="0.25">
      <c r="B3359" s="271">
        <v>43970.25</v>
      </c>
      <c r="C3359" s="244">
        <v>492.1</v>
      </c>
      <c r="D3359" s="244">
        <v>0</v>
      </c>
      <c r="E3359" s="244">
        <v>4.8</v>
      </c>
      <c r="F3359" s="244">
        <v>90.1</v>
      </c>
      <c r="G3359" s="193">
        <v>0.1</v>
      </c>
      <c r="H3359" s="193">
        <v>269.7</v>
      </c>
    </row>
    <row r="3360" spans="2:8" x14ac:dyDescent="0.25">
      <c r="B3360" s="271">
        <v>43970.291666666664</v>
      </c>
      <c r="C3360" s="244">
        <v>492.4</v>
      </c>
      <c r="D3360" s="244">
        <v>0</v>
      </c>
      <c r="E3360" s="244">
        <v>5.2</v>
      </c>
      <c r="F3360" s="244">
        <v>88.8</v>
      </c>
      <c r="G3360" s="193">
        <v>0.5</v>
      </c>
      <c r="H3360" s="193">
        <v>280.39999999999998</v>
      </c>
    </row>
    <row r="3361" spans="2:8" x14ac:dyDescent="0.25">
      <c r="B3361" s="271">
        <v>43970.333333333336</v>
      </c>
      <c r="C3361" s="244">
        <v>492.7</v>
      </c>
      <c r="D3361" s="244">
        <v>0</v>
      </c>
      <c r="E3361" s="244">
        <v>7.2</v>
      </c>
      <c r="F3361" s="244">
        <v>76.599999999999994</v>
      </c>
      <c r="G3361" s="193">
        <v>0.6</v>
      </c>
      <c r="H3361" s="193">
        <v>89.4</v>
      </c>
    </row>
    <row r="3362" spans="2:8" x14ac:dyDescent="0.25">
      <c r="B3362" s="271">
        <v>43970.375</v>
      </c>
      <c r="C3362" s="244">
        <v>492.7</v>
      </c>
      <c r="D3362" s="244">
        <v>0</v>
      </c>
      <c r="E3362" s="244">
        <v>9.8000000000000007</v>
      </c>
      <c r="F3362" s="244">
        <v>61.1</v>
      </c>
      <c r="G3362" s="193">
        <v>0.6</v>
      </c>
      <c r="H3362" s="193">
        <v>134</v>
      </c>
    </row>
    <row r="3363" spans="2:8" x14ac:dyDescent="0.25">
      <c r="B3363" s="271">
        <v>43970.416666666664</v>
      </c>
      <c r="C3363" s="244">
        <v>492.2</v>
      </c>
      <c r="D3363" s="244">
        <v>0</v>
      </c>
      <c r="E3363" s="244">
        <v>12.1</v>
      </c>
      <c r="F3363" s="244">
        <v>48.4</v>
      </c>
      <c r="G3363" s="193">
        <v>0.6</v>
      </c>
      <c r="H3363" s="193">
        <v>217.2</v>
      </c>
    </row>
    <row r="3364" spans="2:8" x14ac:dyDescent="0.25">
      <c r="B3364" s="271">
        <v>43970.458333333336</v>
      </c>
      <c r="C3364" s="244">
        <v>491.9</v>
      </c>
      <c r="D3364" s="244">
        <v>0</v>
      </c>
      <c r="E3364" s="244">
        <v>13.3</v>
      </c>
      <c r="F3364" s="244">
        <v>45.5</v>
      </c>
      <c r="G3364" s="193">
        <v>0.8</v>
      </c>
      <c r="H3364" s="193">
        <v>69.900000000000006</v>
      </c>
    </row>
    <row r="3365" spans="2:8" x14ac:dyDescent="0.25">
      <c r="B3365" s="271">
        <v>43970.5</v>
      </c>
      <c r="C3365" s="244">
        <v>491.3</v>
      </c>
      <c r="D3365" s="244">
        <v>0</v>
      </c>
      <c r="E3365" s="244">
        <v>15.8</v>
      </c>
      <c r="F3365" s="244">
        <v>37.5</v>
      </c>
      <c r="G3365" s="193">
        <v>1.5</v>
      </c>
      <c r="H3365" s="193">
        <v>8.1999999999999993</v>
      </c>
    </row>
    <row r="3366" spans="2:8" x14ac:dyDescent="0.25">
      <c r="B3366" s="271">
        <v>43970.541666666664</v>
      </c>
      <c r="C3366" s="244">
        <v>490.5</v>
      </c>
      <c r="D3366" s="244">
        <v>0</v>
      </c>
      <c r="E3366" s="244">
        <v>16</v>
      </c>
      <c r="F3366" s="244">
        <v>36.200000000000003</v>
      </c>
      <c r="G3366" s="193">
        <v>0.9</v>
      </c>
      <c r="H3366" s="193">
        <v>354.2</v>
      </c>
    </row>
    <row r="3367" spans="2:8" x14ac:dyDescent="0.25">
      <c r="B3367" s="271">
        <v>43970.583333333336</v>
      </c>
      <c r="C3367" s="244">
        <v>489.9</v>
      </c>
      <c r="D3367" s="244">
        <v>0</v>
      </c>
      <c r="E3367" s="244">
        <v>15.9</v>
      </c>
      <c r="F3367" s="244">
        <v>42.8</v>
      </c>
      <c r="G3367" s="193">
        <v>2</v>
      </c>
      <c r="H3367" s="193">
        <v>30</v>
      </c>
    </row>
    <row r="3368" spans="2:8" x14ac:dyDescent="0.25">
      <c r="B3368" s="271">
        <v>43970.625</v>
      </c>
      <c r="C3368" s="244">
        <v>489.6</v>
      </c>
      <c r="D3368" s="244">
        <v>0</v>
      </c>
      <c r="E3368" s="244">
        <v>15.6</v>
      </c>
      <c r="F3368" s="244">
        <v>46.2</v>
      </c>
      <c r="G3368" s="193">
        <v>1.9</v>
      </c>
      <c r="H3368" s="193">
        <v>52.7</v>
      </c>
    </row>
    <row r="3369" spans="2:8" x14ac:dyDescent="0.25">
      <c r="B3369" s="271">
        <v>43970.666666666664</v>
      </c>
      <c r="C3369" s="244">
        <v>489.7</v>
      </c>
      <c r="D3369" s="244">
        <v>0</v>
      </c>
      <c r="E3369" s="244">
        <v>13.1</v>
      </c>
      <c r="F3369" s="244">
        <v>57.7</v>
      </c>
      <c r="G3369" s="193">
        <v>1.9</v>
      </c>
      <c r="H3369" s="193">
        <v>40.5</v>
      </c>
    </row>
    <row r="3370" spans="2:8" x14ac:dyDescent="0.25">
      <c r="B3370" s="271">
        <v>43970.708333333336</v>
      </c>
      <c r="C3370" s="244">
        <v>490.1</v>
      </c>
      <c r="D3370" s="244">
        <v>0</v>
      </c>
      <c r="E3370" s="244">
        <v>11.4</v>
      </c>
      <c r="F3370" s="244">
        <v>66.400000000000006</v>
      </c>
      <c r="G3370" s="193">
        <v>2</v>
      </c>
      <c r="H3370" s="193">
        <v>57.5</v>
      </c>
    </row>
    <row r="3371" spans="2:8" x14ac:dyDescent="0.25">
      <c r="B3371" s="271">
        <v>43970.75</v>
      </c>
      <c r="C3371" s="244">
        <v>490.5</v>
      </c>
      <c r="D3371" s="244">
        <v>0</v>
      </c>
      <c r="E3371" s="244">
        <v>10.5</v>
      </c>
      <c r="F3371" s="244">
        <v>68.3</v>
      </c>
      <c r="G3371" s="193">
        <v>1.8</v>
      </c>
      <c r="H3371" s="193">
        <v>47.3</v>
      </c>
    </row>
    <row r="3372" spans="2:8" x14ac:dyDescent="0.25">
      <c r="B3372" s="271">
        <v>43970.791666666664</v>
      </c>
      <c r="C3372" s="244">
        <v>490.8</v>
      </c>
      <c r="D3372" s="244">
        <v>0</v>
      </c>
      <c r="E3372" s="244">
        <v>10.4</v>
      </c>
      <c r="F3372" s="244">
        <v>69</v>
      </c>
      <c r="G3372" s="193">
        <v>1.3</v>
      </c>
      <c r="H3372" s="193">
        <v>32.299999999999997</v>
      </c>
    </row>
    <row r="3373" spans="2:8" x14ac:dyDescent="0.25">
      <c r="B3373" s="271">
        <v>43970.833333333336</v>
      </c>
      <c r="C3373" s="244">
        <v>491.2</v>
      </c>
      <c r="D3373" s="244">
        <v>0</v>
      </c>
      <c r="E3373" s="244">
        <v>9.6999999999999993</v>
      </c>
      <c r="F3373" s="244">
        <v>71.400000000000006</v>
      </c>
      <c r="G3373" s="193">
        <v>1.5</v>
      </c>
      <c r="H3373" s="193">
        <v>27.8</v>
      </c>
    </row>
    <row r="3374" spans="2:8" x14ac:dyDescent="0.25">
      <c r="B3374" s="271">
        <v>43970.875</v>
      </c>
      <c r="C3374" s="244">
        <v>491.7</v>
      </c>
      <c r="D3374" s="244">
        <v>0</v>
      </c>
      <c r="E3374" s="244">
        <v>9.1</v>
      </c>
      <c r="F3374" s="244">
        <v>72.8</v>
      </c>
      <c r="G3374" s="193">
        <v>0.9</v>
      </c>
      <c r="H3374" s="193">
        <v>64.2</v>
      </c>
    </row>
    <row r="3375" spans="2:8" x14ac:dyDescent="0.25">
      <c r="B3375" s="271">
        <v>43970.916666666664</v>
      </c>
      <c r="C3375" s="244">
        <v>491.7</v>
      </c>
      <c r="D3375" s="244">
        <v>0</v>
      </c>
      <c r="E3375" s="244">
        <v>8.1999999999999993</v>
      </c>
      <c r="F3375" s="244">
        <v>77.900000000000006</v>
      </c>
      <c r="G3375" s="193">
        <v>1</v>
      </c>
      <c r="H3375" s="193">
        <v>311.39999999999998</v>
      </c>
    </row>
    <row r="3376" spans="2:8" x14ac:dyDescent="0.25">
      <c r="B3376" s="271">
        <v>43970.958333333336</v>
      </c>
      <c r="C3376" s="244">
        <v>492</v>
      </c>
      <c r="D3376" s="244">
        <v>0</v>
      </c>
      <c r="E3376" s="244">
        <v>7.3</v>
      </c>
      <c r="F3376" s="244">
        <v>75.5</v>
      </c>
      <c r="G3376" s="193">
        <v>1.2</v>
      </c>
      <c r="H3376" s="193">
        <v>284.10000000000002</v>
      </c>
    </row>
    <row r="3377" spans="2:8" x14ac:dyDescent="0.25">
      <c r="B3377" s="271">
        <v>43971</v>
      </c>
      <c r="C3377" s="244">
        <v>492</v>
      </c>
      <c r="D3377" s="244">
        <v>0</v>
      </c>
      <c r="E3377" s="244">
        <v>6.8</v>
      </c>
      <c r="F3377" s="244">
        <v>71.099999999999994</v>
      </c>
      <c r="G3377" s="193">
        <v>1.2</v>
      </c>
      <c r="H3377" s="193">
        <v>294.8</v>
      </c>
    </row>
    <row r="3378" spans="2:8" x14ac:dyDescent="0.25">
      <c r="B3378" s="271">
        <v>43971.041666666664</v>
      </c>
      <c r="C3378" s="244">
        <v>491.8</v>
      </c>
      <c r="D3378" s="244">
        <v>0</v>
      </c>
      <c r="E3378" s="244">
        <v>6.6</v>
      </c>
      <c r="F3378" s="244">
        <v>71.599999999999994</v>
      </c>
      <c r="G3378" s="193">
        <v>0.6</v>
      </c>
      <c r="H3378" s="193">
        <v>279.60000000000002</v>
      </c>
    </row>
    <row r="3379" spans="2:8" x14ac:dyDescent="0.25">
      <c r="B3379" s="271">
        <v>43971.083333333336</v>
      </c>
      <c r="C3379" s="244">
        <v>491.5</v>
      </c>
      <c r="D3379" s="244">
        <v>0</v>
      </c>
      <c r="E3379" s="244">
        <v>6.7</v>
      </c>
      <c r="F3379" s="244">
        <v>71</v>
      </c>
      <c r="G3379" s="193">
        <v>0.4</v>
      </c>
      <c r="H3379" s="193">
        <v>295</v>
      </c>
    </row>
    <row r="3380" spans="2:8" x14ac:dyDescent="0.25">
      <c r="B3380" s="271">
        <v>43971.125</v>
      </c>
      <c r="C3380" s="244">
        <v>491.5</v>
      </c>
      <c r="D3380" s="244">
        <v>0</v>
      </c>
      <c r="E3380" s="244">
        <v>6.7</v>
      </c>
      <c r="F3380" s="244">
        <v>70.099999999999994</v>
      </c>
      <c r="G3380" s="193">
        <v>0.4</v>
      </c>
      <c r="H3380" s="193">
        <v>293.3</v>
      </c>
    </row>
    <row r="3381" spans="2:8" x14ac:dyDescent="0.25">
      <c r="B3381" s="271">
        <v>43971.166666666664</v>
      </c>
      <c r="C3381" s="244">
        <v>491.4</v>
      </c>
      <c r="D3381" s="244">
        <v>0</v>
      </c>
      <c r="E3381" s="244">
        <v>6.7</v>
      </c>
      <c r="F3381" s="244">
        <v>70.400000000000006</v>
      </c>
      <c r="G3381" s="193">
        <v>0.4</v>
      </c>
      <c r="H3381" s="193">
        <v>299</v>
      </c>
    </row>
    <row r="3382" spans="2:8" x14ac:dyDescent="0.25">
      <c r="B3382" s="271">
        <v>43971.208333333336</v>
      </c>
      <c r="C3382" s="244">
        <v>491.5</v>
      </c>
      <c r="D3382" s="244">
        <v>0</v>
      </c>
      <c r="E3382" s="244">
        <v>6.3</v>
      </c>
      <c r="F3382" s="244">
        <v>76.2</v>
      </c>
      <c r="G3382" s="193">
        <v>0.3</v>
      </c>
      <c r="H3382" s="193">
        <v>347.8</v>
      </c>
    </row>
    <row r="3383" spans="2:8" x14ac:dyDescent="0.25">
      <c r="B3383" s="271">
        <v>43971.25</v>
      </c>
      <c r="C3383" s="244">
        <v>491.7</v>
      </c>
      <c r="D3383" s="244">
        <v>0</v>
      </c>
      <c r="E3383" s="244">
        <v>6.2</v>
      </c>
      <c r="F3383" s="244">
        <v>81.400000000000006</v>
      </c>
      <c r="G3383" s="193">
        <v>0.7</v>
      </c>
      <c r="H3383" s="193">
        <v>358.8</v>
      </c>
    </row>
    <row r="3384" spans="2:8" x14ac:dyDescent="0.25">
      <c r="B3384" s="271">
        <v>43971.291666666664</v>
      </c>
      <c r="C3384" s="244">
        <v>492.1</v>
      </c>
      <c r="D3384" s="244">
        <v>0</v>
      </c>
      <c r="E3384" s="244">
        <v>6.6</v>
      </c>
      <c r="F3384" s="244">
        <v>73.599999999999994</v>
      </c>
      <c r="G3384" s="193">
        <v>0.8</v>
      </c>
      <c r="H3384" s="193">
        <v>283.60000000000002</v>
      </c>
    </row>
    <row r="3385" spans="2:8" x14ac:dyDescent="0.25">
      <c r="B3385" s="271">
        <v>43971.333333333336</v>
      </c>
      <c r="C3385" s="244">
        <v>492.4</v>
      </c>
      <c r="D3385" s="244">
        <v>0</v>
      </c>
      <c r="E3385" s="244">
        <v>8.1999999999999993</v>
      </c>
      <c r="F3385" s="244">
        <v>68.7</v>
      </c>
      <c r="G3385" s="193">
        <v>0.5</v>
      </c>
      <c r="H3385" s="193">
        <v>272.3</v>
      </c>
    </row>
    <row r="3386" spans="2:8" x14ac:dyDescent="0.25">
      <c r="B3386" s="271">
        <v>43971.375</v>
      </c>
      <c r="C3386" s="244">
        <v>492.6</v>
      </c>
      <c r="D3386" s="244">
        <v>0</v>
      </c>
      <c r="E3386" s="244">
        <v>9.4</v>
      </c>
      <c r="F3386" s="244">
        <v>64.3</v>
      </c>
      <c r="G3386" s="193">
        <v>0.4</v>
      </c>
      <c r="H3386" s="193">
        <v>306.3</v>
      </c>
    </row>
    <row r="3387" spans="2:8" x14ac:dyDescent="0.25">
      <c r="B3387" s="271">
        <v>43971.416666666664</v>
      </c>
      <c r="C3387" s="244">
        <v>492.5</v>
      </c>
      <c r="D3387" s="244">
        <v>0</v>
      </c>
      <c r="E3387" s="244">
        <v>11.6</v>
      </c>
      <c r="F3387" s="244">
        <v>60.3</v>
      </c>
      <c r="G3387" s="193">
        <v>0.3</v>
      </c>
      <c r="H3387" s="193">
        <v>231.5</v>
      </c>
    </row>
    <row r="3388" spans="2:8" x14ac:dyDescent="0.25">
      <c r="B3388" s="271">
        <v>43971.458333333336</v>
      </c>
      <c r="C3388" s="244">
        <v>492.1</v>
      </c>
      <c r="D3388" s="244">
        <v>0</v>
      </c>
      <c r="E3388" s="244">
        <v>12.8</v>
      </c>
      <c r="F3388" s="244">
        <v>56.7</v>
      </c>
      <c r="G3388" s="193">
        <v>0.9</v>
      </c>
      <c r="H3388" s="193">
        <v>98</v>
      </c>
    </row>
    <row r="3389" spans="2:8" x14ac:dyDescent="0.25">
      <c r="B3389" s="271">
        <v>43971.5</v>
      </c>
      <c r="C3389" s="244">
        <v>491.5</v>
      </c>
      <c r="D3389" s="244">
        <v>0</v>
      </c>
      <c r="E3389" s="244">
        <v>14.3</v>
      </c>
      <c r="F3389" s="244">
        <v>51.3</v>
      </c>
      <c r="G3389" s="193">
        <v>1.5</v>
      </c>
      <c r="H3389" s="193">
        <v>11</v>
      </c>
    </row>
    <row r="3390" spans="2:8" x14ac:dyDescent="0.25">
      <c r="B3390" s="271">
        <v>43971.541666666664</v>
      </c>
      <c r="C3390" s="244">
        <v>490.9</v>
      </c>
      <c r="D3390" s="244">
        <v>0</v>
      </c>
      <c r="E3390" s="244">
        <v>15</v>
      </c>
      <c r="F3390" s="244">
        <v>47.3</v>
      </c>
      <c r="G3390" s="193">
        <v>1.4</v>
      </c>
      <c r="H3390" s="193">
        <v>20.399999999999999</v>
      </c>
    </row>
    <row r="3391" spans="2:8" x14ac:dyDescent="0.25">
      <c r="B3391" s="271">
        <v>43971.583333333336</v>
      </c>
      <c r="C3391" s="244">
        <v>490.3</v>
      </c>
      <c r="D3391" s="244">
        <v>0</v>
      </c>
      <c r="E3391" s="244">
        <v>15.5</v>
      </c>
      <c r="F3391" s="244">
        <v>47.1</v>
      </c>
      <c r="G3391" s="193">
        <v>2</v>
      </c>
      <c r="H3391" s="193">
        <v>31.1</v>
      </c>
    </row>
    <row r="3392" spans="2:8" x14ac:dyDescent="0.25">
      <c r="B3392" s="271">
        <v>43971.625</v>
      </c>
      <c r="C3392" s="244">
        <v>489.9</v>
      </c>
      <c r="D3392" s="244">
        <v>0</v>
      </c>
      <c r="E3392" s="244">
        <v>14.7</v>
      </c>
      <c r="F3392" s="244">
        <v>53.1</v>
      </c>
      <c r="G3392" s="193">
        <v>2.2999999999999998</v>
      </c>
      <c r="H3392" s="193">
        <v>73.5</v>
      </c>
    </row>
    <row r="3393" spans="2:8" x14ac:dyDescent="0.25">
      <c r="B3393" s="271">
        <v>43971.666666666664</v>
      </c>
      <c r="C3393" s="244">
        <v>490</v>
      </c>
      <c r="D3393" s="244">
        <v>0</v>
      </c>
      <c r="E3393" s="244">
        <v>12.1</v>
      </c>
      <c r="F3393" s="244">
        <v>64.400000000000006</v>
      </c>
      <c r="G3393" s="193">
        <v>2.2000000000000002</v>
      </c>
      <c r="H3393" s="193">
        <v>69.5</v>
      </c>
    </row>
    <row r="3394" spans="2:8" x14ac:dyDescent="0.25">
      <c r="B3394" s="271">
        <v>43971.708333333336</v>
      </c>
      <c r="C3394" s="244">
        <v>490.5</v>
      </c>
      <c r="D3394" s="244">
        <v>0</v>
      </c>
      <c r="E3394" s="244">
        <v>11</v>
      </c>
      <c r="F3394" s="244">
        <v>67.900000000000006</v>
      </c>
      <c r="G3394" s="193">
        <v>1.9</v>
      </c>
      <c r="H3394" s="193">
        <v>85.4</v>
      </c>
    </row>
    <row r="3395" spans="2:8" x14ac:dyDescent="0.25">
      <c r="B3395" s="271">
        <v>43971.75</v>
      </c>
      <c r="C3395" s="244">
        <v>491.1</v>
      </c>
      <c r="D3395" s="244">
        <v>0</v>
      </c>
      <c r="E3395" s="244">
        <v>10.7</v>
      </c>
      <c r="F3395" s="244">
        <v>68.599999999999994</v>
      </c>
      <c r="G3395" s="193">
        <v>1.8</v>
      </c>
      <c r="H3395" s="193">
        <v>42.7</v>
      </c>
    </row>
    <row r="3396" spans="2:8" x14ac:dyDescent="0.25">
      <c r="B3396" s="271">
        <v>43971.791666666664</v>
      </c>
      <c r="C3396" s="244">
        <v>491.5</v>
      </c>
      <c r="D3396" s="244">
        <v>0</v>
      </c>
      <c r="E3396" s="244">
        <v>9.5</v>
      </c>
      <c r="F3396" s="244">
        <v>74.7</v>
      </c>
      <c r="G3396" s="193">
        <v>2.5</v>
      </c>
      <c r="H3396" s="193">
        <v>33.200000000000003</v>
      </c>
    </row>
    <row r="3397" spans="2:8" x14ac:dyDescent="0.25">
      <c r="B3397" s="271">
        <v>43971.833333333336</v>
      </c>
      <c r="C3397" s="244">
        <v>491.9</v>
      </c>
      <c r="D3397" s="244">
        <v>0</v>
      </c>
      <c r="E3397" s="244">
        <v>9.1</v>
      </c>
      <c r="F3397" s="244">
        <v>77.099999999999994</v>
      </c>
      <c r="G3397" s="193">
        <v>1</v>
      </c>
      <c r="H3397" s="193">
        <v>66.900000000000006</v>
      </c>
    </row>
    <row r="3398" spans="2:8" x14ac:dyDescent="0.25">
      <c r="B3398" s="271">
        <v>43971.875</v>
      </c>
      <c r="C3398" s="244">
        <v>492.1</v>
      </c>
      <c r="D3398" s="244">
        <v>0</v>
      </c>
      <c r="E3398" s="244">
        <v>9.3000000000000007</v>
      </c>
      <c r="F3398" s="244">
        <v>75</v>
      </c>
      <c r="G3398" s="193">
        <v>0.7</v>
      </c>
      <c r="H3398" s="193">
        <v>11.4</v>
      </c>
    </row>
    <row r="3399" spans="2:8" x14ac:dyDescent="0.25">
      <c r="B3399" s="271">
        <v>43971.916666666664</v>
      </c>
      <c r="C3399" s="244">
        <v>492.2</v>
      </c>
      <c r="D3399" s="244">
        <v>0</v>
      </c>
      <c r="E3399" s="244">
        <v>9.4</v>
      </c>
      <c r="F3399" s="244">
        <v>74.5</v>
      </c>
      <c r="G3399" s="193">
        <v>0.6</v>
      </c>
      <c r="H3399" s="193">
        <v>35.299999999999997</v>
      </c>
    </row>
    <row r="3400" spans="2:8" x14ac:dyDescent="0.25">
      <c r="B3400" s="271">
        <v>43971.958333333336</v>
      </c>
      <c r="C3400" s="244">
        <v>492.1</v>
      </c>
      <c r="D3400" s="244">
        <v>0</v>
      </c>
      <c r="E3400" s="244">
        <v>9.1999999999999993</v>
      </c>
      <c r="F3400" s="244">
        <v>74.099999999999994</v>
      </c>
      <c r="G3400" s="193">
        <v>0.6</v>
      </c>
      <c r="H3400" s="193">
        <v>60</v>
      </c>
    </row>
    <row r="3401" spans="2:8" x14ac:dyDescent="0.25">
      <c r="B3401" s="271">
        <v>43972</v>
      </c>
      <c r="C3401" s="244">
        <v>491.9</v>
      </c>
      <c r="D3401" s="244">
        <v>0</v>
      </c>
      <c r="E3401" s="244">
        <v>8.9</v>
      </c>
      <c r="F3401" s="244">
        <v>74.099999999999994</v>
      </c>
      <c r="G3401" s="193">
        <v>0.2</v>
      </c>
      <c r="H3401" s="193">
        <v>25.4</v>
      </c>
    </row>
    <row r="3402" spans="2:8" x14ac:dyDescent="0.25">
      <c r="B3402" s="271">
        <v>43972.041666666664</v>
      </c>
      <c r="C3402" s="244">
        <v>491.7</v>
      </c>
      <c r="D3402" s="244">
        <v>0</v>
      </c>
      <c r="E3402" s="244">
        <v>8.6999999999999993</v>
      </c>
      <c r="F3402" s="244">
        <v>75.900000000000006</v>
      </c>
      <c r="G3402" s="193">
        <v>0.3</v>
      </c>
      <c r="H3402" s="193">
        <v>335.8</v>
      </c>
    </row>
    <row r="3403" spans="2:8" x14ac:dyDescent="0.25">
      <c r="B3403" s="271">
        <v>43972.083333333336</v>
      </c>
      <c r="C3403" s="244">
        <v>491.7</v>
      </c>
      <c r="D3403" s="244">
        <v>0</v>
      </c>
      <c r="E3403" s="244">
        <v>8.3000000000000007</v>
      </c>
      <c r="F3403" s="244">
        <v>79.900000000000006</v>
      </c>
      <c r="G3403" s="193">
        <v>0.2</v>
      </c>
      <c r="H3403" s="193">
        <v>301.60000000000002</v>
      </c>
    </row>
    <row r="3404" spans="2:8" x14ac:dyDescent="0.25">
      <c r="B3404" s="271">
        <v>43972.125</v>
      </c>
      <c r="C3404" s="244">
        <v>491.5</v>
      </c>
      <c r="D3404" s="244">
        <v>0</v>
      </c>
      <c r="E3404" s="244">
        <v>8.1</v>
      </c>
      <c r="F3404" s="244">
        <v>81.2</v>
      </c>
      <c r="G3404" s="193">
        <v>0.1</v>
      </c>
      <c r="H3404" s="193">
        <v>350</v>
      </c>
    </row>
    <row r="3405" spans="2:8" x14ac:dyDescent="0.25">
      <c r="B3405" s="271">
        <v>43972.166666666664</v>
      </c>
      <c r="C3405" s="244">
        <v>491.5</v>
      </c>
      <c r="D3405" s="244">
        <v>0</v>
      </c>
      <c r="E3405" s="244">
        <v>7.9</v>
      </c>
      <c r="F3405" s="244">
        <v>79.900000000000006</v>
      </c>
      <c r="G3405" s="193">
        <v>0.3</v>
      </c>
      <c r="H3405" s="193">
        <v>5.8</v>
      </c>
    </row>
    <row r="3406" spans="2:8" x14ac:dyDescent="0.25">
      <c r="B3406" s="271">
        <v>43972.208333333336</v>
      </c>
      <c r="C3406" s="244">
        <v>491.7</v>
      </c>
      <c r="D3406" s="244">
        <v>0</v>
      </c>
      <c r="E3406" s="244">
        <v>7.5</v>
      </c>
      <c r="F3406" s="244">
        <v>78.2</v>
      </c>
      <c r="G3406" s="193">
        <v>0.8</v>
      </c>
      <c r="H3406" s="193">
        <v>348.4</v>
      </c>
    </row>
    <row r="3407" spans="2:8" x14ac:dyDescent="0.25">
      <c r="B3407" s="271">
        <v>43972.25</v>
      </c>
      <c r="C3407" s="244">
        <v>492</v>
      </c>
      <c r="D3407" s="244">
        <v>0</v>
      </c>
      <c r="E3407" s="244">
        <v>7.3</v>
      </c>
      <c r="F3407" s="244">
        <v>79.3</v>
      </c>
      <c r="G3407" s="193">
        <v>0.9</v>
      </c>
      <c r="H3407" s="193">
        <v>326.8</v>
      </c>
    </row>
    <row r="3408" spans="2:8" x14ac:dyDescent="0.25">
      <c r="B3408" s="271">
        <v>43972.291666666664</v>
      </c>
      <c r="C3408" s="244">
        <v>492.5</v>
      </c>
      <c r="D3408" s="244">
        <v>0</v>
      </c>
      <c r="E3408" s="244">
        <v>7.3</v>
      </c>
      <c r="F3408" s="244">
        <v>82.6</v>
      </c>
      <c r="G3408" s="193">
        <v>0.9</v>
      </c>
      <c r="H3408" s="193">
        <v>271.8</v>
      </c>
    </row>
    <row r="3409" spans="2:8" x14ac:dyDescent="0.25">
      <c r="B3409" s="271">
        <v>43972.333333333336</v>
      </c>
      <c r="C3409" s="244">
        <v>492.8</v>
      </c>
      <c r="D3409" s="244">
        <v>0</v>
      </c>
      <c r="E3409" s="244">
        <v>8.9</v>
      </c>
      <c r="F3409" s="244">
        <v>73.400000000000006</v>
      </c>
      <c r="G3409" s="193">
        <v>0.5</v>
      </c>
      <c r="H3409" s="193">
        <v>268.5</v>
      </c>
    </row>
    <row r="3410" spans="2:8" x14ac:dyDescent="0.25">
      <c r="B3410" s="271">
        <v>43972.375</v>
      </c>
      <c r="C3410" s="244">
        <v>492.9</v>
      </c>
      <c r="D3410" s="244">
        <v>0</v>
      </c>
      <c r="E3410" s="244">
        <v>10.8</v>
      </c>
      <c r="F3410" s="244">
        <v>63.8</v>
      </c>
      <c r="G3410" s="193">
        <v>0.6</v>
      </c>
      <c r="H3410" s="193">
        <v>211.7</v>
      </c>
    </row>
    <row r="3411" spans="2:8" x14ac:dyDescent="0.25">
      <c r="B3411" s="271">
        <v>43972.416666666664</v>
      </c>
      <c r="C3411" s="244">
        <v>492.6</v>
      </c>
      <c r="D3411" s="244">
        <v>0</v>
      </c>
      <c r="E3411" s="244">
        <v>12.3</v>
      </c>
      <c r="F3411" s="244">
        <v>53.6</v>
      </c>
      <c r="G3411" s="193">
        <v>1.4</v>
      </c>
      <c r="H3411" s="193">
        <v>115.7</v>
      </c>
    </row>
    <row r="3412" spans="2:8" x14ac:dyDescent="0.25">
      <c r="B3412" s="271">
        <v>43972.458333333336</v>
      </c>
      <c r="C3412" s="244">
        <v>492</v>
      </c>
      <c r="D3412" s="244">
        <v>0</v>
      </c>
      <c r="E3412" s="244">
        <v>14.3</v>
      </c>
      <c r="F3412" s="244">
        <v>42.1</v>
      </c>
      <c r="G3412" s="193">
        <v>1</v>
      </c>
      <c r="H3412" s="193">
        <v>127.2</v>
      </c>
    </row>
    <row r="3413" spans="2:8" x14ac:dyDescent="0.25">
      <c r="B3413" s="271">
        <v>43972.5</v>
      </c>
      <c r="C3413" s="244">
        <v>491.5</v>
      </c>
      <c r="D3413" s="244">
        <v>0</v>
      </c>
      <c r="E3413" s="244">
        <v>15</v>
      </c>
      <c r="F3413" s="244">
        <v>36.299999999999997</v>
      </c>
      <c r="G3413" s="193">
        <v>1</v>
      </c>
      <c r="H3413" s="193">
        <v>35</v>
      </c>
    </row>
    <row r="3414" spans="2:8" x14ac:dyDescent="0.25">
      <c r="B3414" s="271">
        <v>43972.541666666664</v>
      </c>
      <c r="C3414" s="244">
        <v>490.9</v>
      </c>
      <c r="D3414" s="244">
        <v>0</v>
      </c>
      <c r="E3414" s="244">
        <v>17.399999999999999</v>
      </c>
      <c r="F3414" s="244">
        <v>26.8</v>
      </c>
      <c r="G3414" s="193">
        <v>1.5</v>
      </c>
      <c r="H3414" s="193">
        <v>257.10000000000002</v>
      </c>
    </row>
    <row r="3415" spans="2:8" x14ac:dyDescent="0.25">
      <c r="B3415" s="271">
        <v>43972.583333333336</v>
      </c>
      <c r="C3415" s="244">
        <v>490.3</v>
      </c>
      <c r="D3415" s="244">
        <v>0</v>
      </c>
      <c r="E3415" s="244">
        <v>17.600000000000001</v>
      </c>
      <c r="F3415" s="244">
        <v>29</v>
      </c>
      <c r="G3415" s="193">
        <v>1.8</v>
      </c>
      <c r="H3415" s="193">
        <v>333.2</v>
      </c>
    </row>
    <row r="3416" spans="2:8" x14ac:dyDescent="0.25">
      <c r="B3416" s="271">
        <v>43972.625</v>
      </c>
      <c r="C3416" s="244">
        <v>490</v>
      </c>
      <c r="D3416" s="244">
        <v>0</v>
      </c>
      <c r="E3416" s="244">
        <v>15.8</v>
      </c>
      <c r="F3416" s="244">
        <v>45.8</v>
      </c>
      <c r="G3416" s="193">
        <v>2</v>
      </c>
      <c r="H3416" s="193">
        <v>36.299999999999997</v>
      </c>
    </row>
    <row r="3417" spans="2:8" x14ac:dyDescent="0.25">
      <c r="B3417" s="271">
        <v>43972.666666666664</v>
      </c>
      <c r="C3417" s="244">
        <v>490.1</v>
      </c>
      <c r="D3417" s="244">
        <v>0</v>
      </c>
      <c r="E3417" s="244">
        <v>13.2</v>
      </c>
      <c r="F3417" s="244">
        <v>58.3</v>
      </c>
      <c r="G3417" s="193">
        <v>2.1</v>
      </c>
      <c r="H3417" s="193">
        <v>38.5</v>
      </c>
    </row>
    <row r="3418" spans="2:8" x14ac:dyDescent="0.25">
      <c r="B3418" s="271">
        <v>43972.708333333336</v>
      </c>
      <c r="C3418" s="244">
        <v>490.5</v>
      </c>
      <c r="D3418" s="244">
        <v>0</v>
      </c>
      <c r="E3418" s="244">
        <v>11.4</v>
      </c>
      <c r="F3418" s="244">
        <v>64.400000000000006</v>
      </c>
      <c r="G3418" s="193">
        <v>1.9</v>
      </c>
      <c r="H3418" s="193">
        <v>49.3</v>
      </c>
    </row>
    <row r="3419" spans="2:8" x14ac:dyDescent="0.25">
      <c r="B3419" s="271">
        <v>43972.75</v>
      </c>
      <c r="C3419" s="244">
        <v>491</v>
      </c>
      <c r="D3419" s="244">
        <v>0</v>
      </c>
      <c r="E3419" s="244">
        <v>10.5</v>
      </c>
      <c r="F3419" s="244">
        <v>65.400000000000006</v>
      </c>
      <c r="G3419" s="193">
        <v>1.4</v>
      </c>
      <c r="H3419" s="193">
        <v>7</v>
      </c>
    </row>
    <row r="3420" spans="2:8" x14ac:dyDescent="0.25">
      <c r="B3420" s="271">
        <v>43972.791666666664</v>
      </c>
      <c r="C3420" s="244">
        <v>491.4</v>
      </c>
      <c r="D3420" s="244">
        <v>0</v>
      </c>
      <c r="E3420" s="244">
        <v>10.3</v>
      </c>
      <c r="F3420" s="244">
        <v>64.3</v>
      </c>
      <c r="G3420" s="193">
        <v>0.7</v>
      </c>
      <c r="H3420" s="193">
        <v>0.3</v>
      </c>
    </row>
    <row r="3421" spans="2:8" x14ac:dyDescent="0.25">
      <c r="B3421" s="271">
        <v>43972.833333333336</v>
      </c>
      <c r="C3421" s="244">
        <v>491.8</v>
      </c>
      <c r="D3421" s="244">
        <v>0</v>
      </c>
      <c r="E3421" s="244">
        <v>10.1</v>
      </c>
      <c r="F3421" s="244">
        <v>64.5</v>
      </c>
      <c r="G3421" s="193">
        <v>1.2</v>
      </c>
      <c r="H3421" s="193">
        <v>21.7</v>
      </c>
    </row>
    <row r="3422" spans="2:8" x14ac:dyDescent="0.25">
      <c r="B3422" s="271">
        <v>43972.875</v>
      </c>
      <c r="C3422" s="244">
        <v>492</v>
      </c>
      <c r="D3422" s="244">
        <v>0</v>
      </c>
      <c r="E3422" s="244">
        <v>10</v>
      </c>
      <c r="F3422" s="244">
        <v>65.8</v>
      </c>
      <c r="G3422" s="193">
        <v>0.5</v>
      </c>
      <c r="H3422" s="193">
        <v>286</v>
      </c>
    </row>
    <row r="3423" spans="2:8" x14ac:dyDescent="0.25">
      <c r="B3423" s="271">
        <v>43972.916666666664</v>
      </c>
      <c r="C3423" s="244">
        <v>492.2</v>
      </c>
      <c r="D3423" s="244">
        <v>0</v>
      </c>
      <c r="E3423" s="244">
        <v>9.1</v>
      </c>
      <c r="F3423" s="244">
        <v>69.900000000000006</v>
      </c>
      <c r="G3423" s="193">
        <v>0.7</v>
      </c>
      <c r="H3423" s="193">
        <v>359.7</v>
      </c>
    </row>
    <row r="3424" spans="2:8" x14ac:dyDescent="0.25">
      <c r="B3424" s="271">
        <v>43972.958333333336</v>
      </c>
      <c r="C3424" s="244">
        <v>492.2</v>
      </c>
      <c r="D3424" s="244">
        <v>0</v>
      </c>
      <c r="E3424" s="244">
        <v>8</v>
      </c>
      <c r="F3424" s="244">
        <v>74.2</v>
      </c>
      <c r="G3424" s="193">
        <v>1.1000000000000001</v>
      </c>
      <c r="H3424" s="193">
        <v>326.2</v>
      </c>
    </row>
    <row r="3425" spans="2:8" x14ac:dyDescent="0.25">
      <c r="B3425" s="271">
        <v>43973</v>
      </c>
      <c r="C3425" s="244">
        <v>492.2</v>
      </c>
      <c r="D3425" s="244">
        <v>0</v>
      </c>
      <c r="E3425" s="244">
        <v>6.9</v>
      </c>
      <c r="F3425" s="244">
        <v>80</v>
      </c>
      <c r="G3425" s="193">
        <v>0.6</v>
      </c>
      <c r="H3425" s="193">
        <v>269</v>
      </c>
    </row>
    <row r="3426" spans="2:8" x14ac:dyDescent="0.25">
      <c r="B3426" s="271">
        <v>43973.041666666664</v>
      </c>
      <c r="C3426" s="244">
        <v>492</v>
      </c>
      <c r="D3426" s="244">
        <v>0</v>
      </c>
      <c r="E3426" s="244">
        <v>6.2</v>
      </c>
      <c r="F3426" s="244">
        <v>81.599999999999994</v>
      </c>
      <c r="G3426" s="193">
        <v>0.4</v>
      </c>
      <c r="H3426" s="193">
        <v>280.39999999999998</v>
      </c>
    </row>
    <row r="3427" spans="2:8" x14ac:dyDescent="0.25">
      <c r="B3427" s="271">
        <v>43973.083333333336</v>
      </c>
      <c r="C3427" s="244">
        <v>491.7</v>
      </c>
      <c r="D3427" s="244">
        <v>0</v>
      </c>
      <c r="E3427" s="244">
        <v>5.4</v>
      </c>
      <c r="F3427" s="244">
        <v>84.9</v>
      </c>
      <c r="G3427" s="193">
        <v>0.9</v>
      </c>
      <c r="H3427" s="193">
        <v>281</v>
      </c>
    </row>
    <row r="3428" spans="2:8" x14ac:dyDescent="0.25">
      <c r="B3428" s="271">
        <v>43973.125</v>
      </c>
      <c r="C3428" s="244">
        <v>491.6</v>
      </c>
      <c r="D3428" s="244">
        <v>0</v>
      </c>
      <c r="E3428" s="244">
        <v>4.8</v>
      </c>
      <c r="F3428" s="244">
        <v>86.6</v>
      </c>
      <c r="G3428" s="193">
        <v>0.7</v>
      </c>
      <c r="H3428" s="193">
        <v>289.60000000000002</v>
      </c>
    </row>
    <row r="3429" spans="2:8" x14ac:dyDescent="0.25">
      <c r="B3429" s="271">
        <v>43973.166666666664</v>
      </c>
      <c r="C3429" s="244">
        <v>491.8</v>
      </c>
      <c r="D3429" s="244">
        <v>0</v>
      </c>
      <c r="E3429" s="244">
        <v>5</v>
      </c>
      <c r="F3429" s="244">
        <v>84.9</v>
      </c>
      <c r="G3429" s="193">
        <v>0.8</v>
      </c>
      <c r="H3429" s="193">
        <v>272.7</v>
      </c>
    </row>
    <row r="3430" spans="2:8" x14ac:dyDescent="0.25">
      <c r="B3430" s="271">
        <v>43973.208333333336</v>
      </c>
      <c r="C3430" s="244">
        <v>492.1</v>
      </c>
      <c r="D3430" s="244">
        <v>0</v>
      </c>
      <c r="E3430" s="244">
        <v>5.6</v>
      </c>
      <c r="F3430" s="244">
        <v>82.2</v>
      </c>
      <c r="G3430" s="193">
        <v>0.4</v>
      </c>
      <c r="H3430" s="193">
        <v>355.5</v>
      </c>
    </row>
    <row r="3431" spans="2:8" x14ac:dyDescent="0.25">
      <c r="B3431" s="271">
        <v>43973.25</v>
      </c>
      <c r="C3431" s="244">
        <v>492.2</v>
      </c>
      <c r="D3431" s="244">
        <v>0</v>
      </c>
      <c r="E3431" s="244">
        <v>5.9</v>
      </c>
      <c r="F3431" s="244">
        <v>81.2</v>
      </c>
      <c r="G3431" s="193">
        <v>0.9</v>
      </c>
      <c r="H3431" s="193">
        <v>278.2</v>
      </c>
    </row>
    <row r="3432" spans="2:8" x14ac:dyDescent="0.25">
      <c r="B3432" s="271">
        <v>43973.291666666664</v>
      </c>
      <c r="C3432" s="244">
        <v>492.4</v>
      </c>
      <c r="D3432" s="244">
        <v>0</v>
      </c>
      <c r="E3432" s="244">
        <v>6.3</v>
      </c>
      <c r="F3432" s="244">
        <v>79.8</v>
      </c>
      <c r="G3432" s="193">
        <v>0.8</v>
      </c>
      <c r="H3432" s="193">
        <v>268.39999999999998</v>
      </c>
    </row>
    <row r="3433" spans="2:8" x14ac:dyDescent="0.25">
      <c r="B3433" s="271">
        <v>43973.333333333336</v>
      </c>
      <c r="C3433" s="244">
        <v>492.6</v>
      </c>
      <c r="D3433" s="244">
        <v>0</v>
      </c>
      <c r="E3433" s="244">
        <v>7.5</v>
      </c>
      <c r="F3433" s="244">
        <v>74.599999999999994</v>
      </c>
      <c r="G3433" s="193">
        <v>0.5</v>
      </c>
      <c r="H3433" s="193">
        <v>263.3</v>
      </c>
    </row>
    <row r="3434" spans="2:8" x14ac:dyDescent="0.25">
      <c r="B3434" s="271">
        <v>43973.375</v>
      </c>
      <c r="C3434" s="244">
        <v>492.6</v>
      </c>
      <c r="D3434" s="244">
        <v>0</v>
      </c>
      <c r="E3434" s="244">
        <v>9.5</v>
      </c>
      <c r="F3434" s="244">
        <v>64.400000000000006</v>
      </c>
      <c r="G3434" s="193">
        <v>0.7</v>
      </c>
      <c r="H3434" s="193">
        <v>118.6</v>
      </c>
    </row>
    <row r="3435" spans="2:8" x14ac:dyDescent="0.25">
      <c r="B3435" s="271">
        <v>43973.416666666664</v>
      </c>
      <c r="C3435" s="244">
        <v>492.3</v>
      </c>
      <c r="D3435" s="244">
        <v>0</v>
      </c>
      <c r="E3435" s="244">
        <v>11.7</v>
      </c>
      <c r="F3435" s="244">
        <v>55.9</v>
      </c>
      <c r="G3435" s="193">
        <v>0.8</v>
      </c>
      <c r="H3435" s="193">
        <v>304.7</v>
      </c>
    </row>
    <row r="3436" spans="2:8" x14ac:dyDescent="0.25">
      <c r="B3436" s="271">
        <v>43973.458333333336</v>
      </c>
      <c r="C3436" s="244">
        <v>491.8</v>
      </c>
      <c r="D3436" s="244">
        <v>0</v>
      </c>
      <c r="E3436" s="244">
        <v>13.2</v>
      </c>
      <c r="F3436" s="244">
        <v>51.9</v>
      </c>
      <c r="G3436" s="193">
        <v>1.1000000000000001</v>
      </c>
      <c r="H3436" s="193">
        <v>311.89999999999998</v>
      </c>
    </row>
    <row r="3437" spans="2:8" x14ac:dyDescent="0.25">
      <c r="B3437" s="271">
        <v>43973.5</v>
      </c>
      <c r="C3437" s="244">
        <v>491.4</v>
      </c>
      <c r="D3437" s="244">
        <v>0</v>
      </c>
      <c r="E3437" s="244">
        <v>13.7</v>
      </c>
      <c r="F3437" s="244">
        <v>49.8</v>
      </c>
      <c r="G3437" s="193">
        <v>1.4</v>
      </c>
      <c r="H3437" s="193">
        <v>344.7</v>
      </c>
    </row>
    <row r="3438" spans="2:8" x14ac:dyDescent="0.25">
      <c r="B3438" s="271">
        <v>43973.541666666664</v>
      </c>
      <c r="C3438" s="244">
        <v>491.2</v>
      </c>
      <c r="D3438" s="244">
        <v>0</v>
      </c>
      <c r="E3438" s="244">
        <v>12.7</v>
      </c>
      <c r="F3438" s="244">
        <v>57.5</v>
      </c>
      <c r="G3438" s="193">
        <v>2.2000000000000002</v>
      </c>
      <c r="H3438" s="193">
        <v>345.9</v>
      </c>
    </row>
    <row r="3439" spans="2:8" x14ac:dyDescent="0.25">
      <c r="B3439" s="271">
        <v>43973.583333333336</v>
      </c>
      <c r="C3439" s="244">
        <v>490.8</v>
      </c>
      <c r="D3439" s="244">
        <v>0</v>
      </c>
      <c r="E3439" s="244">
        <v>13.1</v>
      </c>
      <c r="F3439" s="244">
        <v>55.5</v>
      </c>
      <c r="G3439" s="193">
        <v>1.2</v>
      </c>
      <c r="H3439" s="193">
        <v>22.7</v>
      </c>
    </row>
    <row r="3440" spans="2:8" x14ac:dyDescent="0.25">
      <c r="B3440" s="271">
        <v>43973.625</v>
      </c>
      <c r="C3440" s="244">
        <v>490.9</v>
      </c>
      <c r="D3440" s="244">
        <v>0.8</v>
      </c>
      <c r="E3440" s="244">
        <v>9.9</v>
      </c>
      <c r="F3440" s="244">
        <v>76.400000000000006</v>
      </c>
      <c r="G3440" s="193">
        <v>1.9</v>
      </c>
      <c r="H3440" s="193">
        <v>332.4</v>
      </c>
    </row>
    <row r="3441" spans="2:8" x14ac:dyDescent="0.25">
      <c r="B3441" s="271">
        <v>43973.666666666664</v>
      </c>
      <c r="C3441" s="244">
        <v>490.9</v>
      </c>
      <c r="D3441" s="244">
        <v>0</v>
      </c>
      <c r="E3441" s="244">
        <v>10.6</v>
      </c>
      <c r="F3441" s="244">
        <v>66.400000000000006</v>
      </c>
      <c r="G3441" s="193">
        <v>1.6</v>
      </c>
      <c r="H3441" s="193">
        <v>49.6</v>
      </c>
    </row>
    <row r="3442" spans="2:8" x14ac:dyDescent="0.25">
      <c r="B3442" s="271">
        <v>43973.708333333336</v>
      </c>
      <c r="C3442" s="244">
        <v>490.9</v>
      </c>
      <c r="D3442" s="244">
        <v>0</v>
      </c>
      <c r="E3442" s="244">
        <v>10.4</v>
      </c>
      <c r="F3442" s="244">
        <v>65.099999999999994</v>
      </c>
      <c r="G3442" s="193">
        <v>1.1000000000000001</v>
      </c>
      <c r="H3442" s="193">
        <v>342.8</v>
      </c>
    </row>
    <row r="3443" spans="2:8" x14ac:dyDescent="0.25">
      <c r="B3443" s="271">
        <v>43973.75</v>
      </c>
      <c r="C3443" s="244">
        <v>491.2</v>
      </c>
      <c r="D3443" s="244">
        <v>0</v>
      </c>
      <c r="E3443" s="244">
        <v>9.6</v>
      </c>
      <c r="F3443" s="244">
        <v>73.099999999999994</v>
      </c>
      <c r="G3443" s="193">
        <v>0.4</v>
      </c>
      <c r="H3443" s="193">
        <v>289.39999999999998</v>
      </c>
    </row>
    <row r="3444" spans="2:8" x14ac:dyDescent="0.25">
      <c r="B3444" s="271">
        <v>43973.791666666664</v>
      </c>
      <c r="C3444" s="244">
        <v>491.6</v>
      </c>
      <c r="D3444" s="244">
        <v>0</v>
      </c>
      <c r="E3444" s="244">
        <v>8.9</v>
      </c>
      <c r="F3444" s="244">
        <v>78</v>
      </c>
      <c r="G3444" s="193">
        <v>0.5</v>
      </c>
      <c r="H3444" s="193">
        <v>315</v>
      </c>
    </row>
    <row r="3445" spans="2:8" x14ac:dyDescent="0.25">
      <c r="B3445" s="271">
        <v>43973.833333333336</v>
      </c>
      <c r="C3445" s="244">
        <v>492.2</v>
      </c>
      <c r="D3445" s="244">
        <v>0</v>
      </c>
      <c r="E3445" s="244">
        <v>8.8000000000000007</v>
      </c>
      <c r="F3445" s="244">
        <v>75.400000000000006</v>
      </c>
      <c r="G3445" s="193">
        <v>1.2</v>
      </c>
      <c r="H3445" s="193">
        <v>359.9</v>
      </c>
    </row>
    <row r="3446" spans="2:8" x14ac:dyDescent="0.25">
      <c r="B3446" s="271">
        <v>43973.875</v>
      </c>
      <c r="C3446" s="244">
        <v>492.6</v>
      </c>
      <c r="D3446" s="244">
        <v>0</v>
      </c>
      <c r="E3446" s="244">
        <v>8.5</v>
      </c>
      <c r="F3446" s="244">
        <v>79.400000000000006</v>
      </c>
      <c r="G3446" s="193">
        <v>1.1000000000000001</v>
      </c>
      <c r="H3446" s="193">
        <v>291.89999999999998</v>
      </c>
    </row>
    <row r="3447" spans="2:8" x14ac:dyDescent="0.25">
      <c r="B3447" s="271">
        <v>43973.916666666664</v>
      </c>
      <c r="C3447" s="244">
        <v>492.7</v>
      </c>
      <c r="D3447" s="244">
        <v>0</v>
      </c>
      <c r="E3447" s="244">
        <v>8.1</v>
      </c>
      <c r="F3447" s="244">
        <v>83.2</v>
      </c>
      <c r="G3447" s="193">
        <v>0.8</v>
      </c>
      <c r="H3447" s="193">
        <v>259.60000000000002</v>
      </c>
    </row>
    <row r="3448" spans="2:8" x14ac:dyDescent="0.25">
      <c r="B3448" s="271">
        <v>43973.958333333336</v>
      </c>
      <c r="C3448" s="244">
        <v>492.6</v>
      </c>
      <c r="D3448" s="244">
        <v>0</v>
      </c>
      <c r="E3448" s="244">
        <v>7.8</v>
      </c>
      <c r="F3448" s="244">
        <v>84.8</v>
      </c>
      <c r="G3448" s="193">
        <v>0.3</v>
      </c>
      <c r="H3448" s="193">
        <v>346.6</v>
      </c>
    </row>
    <row r="3449" spans="2:8" x14ac:dyDescent="0.25">
      <c r="B3449" s="271">
        <v>43974</v>
      </c>
      <c r="C3449" s="244">
        <v>492.7</v>
      </c>
      <c r="D3449" s="244">
        <v>0</v>
      </c>
      <c r="E3449" s="244">
        <v>7.3</v>
      </c>
      <c r="F3449" s="244">
        <v>87</v>
      </c>
      <c r="G3449" s="193">
        <v>0.8</v>
      </c>
      <c r="H3449" s="193">
        <v>270.10000000000002</v>
      </c>
    </row>
    <row r="3450" spans="2:8" x14ac:dyDescent="0.25">
      <c r="B3450" s="271">
        <v>43974.041666666664</v>
      </c>
      <c r="C3450" s="244">
        <v>492.4</v>
      </c>
      <c r="D3450" s="244">
        <v>0</v>
      </c>
      <c r="E3450" s="244">
        <v>7.2</v>
      </c>
      <c r="F3450" s="244">
        <v>86.1</v>
      </c>
      <c r="G3450" s="193">
        <v>0.6</v>
      </c>
      <c r="H3450" s="193">
        <v>257.5</v>
      </c>
    </row>
    <row r="3451" spans="2:8" x14ac:dyDescent="0.25">
      <c r="B3451" s="271">
        <v>43974.083333333336</v>
      </c>
      <c r="C3451" s="244">
        <v>492.2</v>
      </c>
      <c r="D3451" s="244">
        <v>0</v>
      </c>
      <c r="E3451" s="244">
        <v>6.8</v>
      </c>
      <c r="F3451" s="244">
        <v>88.1</v>
      </c>
      <c r="G3451" s="193">
        <v>0.3</v>
      </c>
      <c r="H3451" s="193">
        <v>296.8</v>
      </c>
    </row>
    <row r="3452" spans="2:8" x14ac:dyDescent="0.25">
      <c r="B3452" s="271">
        <v>43974.125</v>
      </c>
      <c r="C3452" s="244">
        <v>492.1</v>
      </c>
      <c r="D3452" s="244">
        <v>0</v>
      </c>
      <c r="E3452" s="244">
        <v>6.2</v>
      </c>
      <c r="F3452" s="244">
        <v>88.8</v>
      </c>
      <c r="G3452" s="193">
        <v>0.9</v>
      </c>
      <c r="H3452" s="193">
        <v>288.39999999999998</v>
      </c>
    </row>
    <row r="3453" spans="2:8" x14ac:dyDescent="0.25">
      <c r="B3453" s="271">
        <v>43974.166666666664</v>
      </c>
      <c r="C3453" s="244">
        <v>492.3</v>
      </c>
      <c r="D3453" s="244">
        <v>0</v>
      </c>
      <c r="E3453" s="244">
        <v>5.5</v>
      </c>
      <c r="F3453" s="244">
        <v>90.5</v>
      </c>
      <c r="G3453" s="193">
        <v>0.4</v>
      </c>
      <c r="H3453" s="193">
        <v>289</v>
      </c>
    </row>
    <row r="3454" spans="2:8" x14ac:dyDescent="0.25">
      <c r="B3454" s="271">
        <v>43974.208333333336</v>
      </c>
      <c r="C3454" s="244">
        <v>492.5</v>
      </c>
      <c r="D3454" s="244">
        <v>0</v>
      </c>
      <c r="E3454" s="244">
        <v>5.2</v>
      </c>
      <c r="F3454" s="244">
        <v>87.4</v>
      </c>
      <c r="G3454" s="193">
        <v>0.7</v>
      </c>
      <c r="H3454" s="193">
        <v>348.1</v>
      </c>
    </row>
    <row r="3455" spans="2:8" x14ac:dyDescent="0.25">
      <c r="B3455" s="271">
        <v>43974.25</v>
      </c>
      <c r="C3455" s="244">
        <v>492.8</v>
      </c>
      <c r="D3455" s="244">
        <v>0</v>
      </c>
      <c r="E3455" s="244">
        <v>5.0999999999999996</v>
      </c>
      <c r="F3455" s="244">
        <v>87.5</v>
      </c>
      <c r="G3455" s="193">
        <v>0.5</v>
      </c>
      <c r="H3455" s="193">
        <v>8</v>
      </c>
    </row>
    <row r="3456" spans="2:8" x14ac:dyDescent="0.25">
      <c r="B3456" s="271">
        <v>43974.291666666664</v>
      </c>
      <c r="C3456" s="244">
        <v>493.4</v>
      </c>
      <c r="D3456" s="244">
        <v>0</v>
      </c>
      <c r="E3456" s="244">
        <v>6</v>
      </c>
      <c r="F3456" s="244">
        <v>86.7</v>
      </c>
      <c r="G3456" s="193">
        <v>0.3</v>
      </c>
      <c r="H3456" s="193">
        <v>277.39999999999998</v>
      </c>
    </row>
    <row r="3457" spans="2:8" x14ac:dyDescent="0.25">
      <c r="B3457" s="271">
        <v>43974.333333333336</v>
      </c>
      <c r="C3457" s="244">
        <v>493.6</v>
      </c>
      <c r="D3457" s="244">
        <v>0</v>
      </c>
      <c r="E3457" s="244">
        <v>7.4</v>
      </c>
      <c r="F3457" s="244">
        <v>78.599999999999994</v>
      </c>
      <c r="G3457" s="193">
        <v>0.4</v>
      </c>
      <c r="H3457" s="193">
        <v>273.7</v>
      </c>
    </row>
    <row r="3458" spans="2:8" x14ac:dyDescent="0.25">
      <c r="B3458" s="271">
        <v>43974.375</v>
      </c>
      <c r="C3458" s="244">
        <v>493.6</v>
      </c>
      <c r="D3458" s="244">
        <v>0</v>
      </c>
      <c r="E3458" s="244">
        <v>9.5</v>
      </c>
      <c r="F3458" s="244">
        <v>67.5</v>
      </c>
      <c r="G3458" s="193">
        <v>0.8</v>
      </c>
      <c r="H3458" s="193">
        <v>271</v>
      </c>
    </row>
    <row r="3459" spans="2:8" x14ac:dyDescent="0.25">
      <c r="B3459" s="271">
        <v>43974.416666666664</v>
      </c>
      <c r="C3459" s="244">
        <v>493.5</v>
      </c>
      <c r="D3459" s="244">
        <v>0</v>
      </c>
      <c r="E3459" s="244">
        <v>10.7</v>
      </c>
      <c r="F3459" s="244">
        <v>60.6</v>
      </c>
      <c r="G3459" s="193">
        <v>0.7</v>
      </c>
      <c r="H3459" s="193">
        <v>149.9</v>
      </c>
    </row>
    <row r="3460" spans="2:8" x14ac:dyDescent="0.25">
      <c r="B3460" s="271">
        <v>43974.458333333336</v>
      </c>
      <c r="C3460" s="244">
        <v>493</v>
      </c>
      <c r="D3460" s="244">
        <v>0</v>
      </c>
      <c r="E3460" s="244">
        <v>12.1</v>
      </c>
      <c r="F3460" s="244">
        <v>52</v>
      </c>
      <c r="G3460" s="193">
        <v>0.6</v>
      </c>
      <c r="H3460" s="193">
        <v>162.69999999999999</v>
      </c>
    </row>
    <row r="3461" spans="2:8" x14ac:dyDescent="0.25">
      <c r="B3461" s="271">
        <v>43974.5</v>
      </c>
      <c r="C3461" s="244">
        <v>492.4</v>
      </c>
      <c r="D3461" s="244">
        <v>0</v>
      </c>
      <c r="E3461" s="244">
        <v>13.3</v>
      </c>
      <c r="F3461" s="244">
        <v>47.3</v>
      </c>
      <c r="G3461" s="193">
        <v>0.7</v>
      </c>
      <c r="H3461" s="193">
        <v>136.19999999999999</v>
      </c>
    </row>
    <row r="3462" spans="2:8" x14ac:dyDescent="0.25">
      <c r="B3462" s="271">
        <v>43974.541666666664</v>
      </c>
      <c r="C3462" s="244">
        <v>491.7</v>
      </c>
      <c r="D3462" s="244">
        <v>0</v>
      </c>
      <c r="E3462" s="244">
        <v>15</v>
      </c>
      <c r="F3462" s="244">
        <v>44</v>
      </c>
      <c r="G3462" s="193">
        <v>1.2</v>
      </c>
      <c r="H3462" s="193">
        <v>286.2</v>
      </c>
    </row>
    <row r="3463" spans="2:8" x14ac:dyDescent="0.25">
      <c r="B3463" s="271">
        <v>43974.583333333336</v>
      </c>
      <c r="C3463" s="244">
        <v>491.3</v>
      </c>
      <c r="D3463" s="244">
        <v>0</v>
      </c>
      <c r="E3463" s="244">
        <v>13.4</v>
      </c>
      <c r="F3463" s="244">
        <v>50.6</v>
      </c>
      <c r="G3463" s="193">
        <v>1.7</v>
      </c>
      <c r="H3463" s="193">
        <v>303.3</v>
      </c>
    </row>
    <row r="3464" spans="2:8" x14ac:dyDescent="0.25">
      <c r="B3464" s="271">
        <v>43974.625</v>
      </c>
      <c r="C3464" s="244">
        <v>490.8</v>
      </c>
      <c r="D3464" s="244">
        <v>0</v>
      </c>
      <c r="E3464" s="244">
        <v>13.3</v>
      </c>
      <c r="F3464" s="244">
        <v>50.2</v>
      </c>
      <c r="G3464" s="193">
        <v>1.2</v>
      </c>
      <c r="H3464" s="193">
        <v>281.3</v>
      </c>
    </row>
    <row r="3465" spans="2:8" x14ac:dyDescent="0.25">
      <c r="B3465" s="271">
        <v>43974.666666666664</v>
      </c>
      <c r="C3465" s="244">
        <v>490.7</v>
      </c>
      <c r="D3465" s="244">
        <v>0</v>
      </c>
      <c r="E3465" s="244">
        <v>13.4</v>
      </c>
      <c r="F3465" s="244">
        <v>49.6</v>
      </c>
      <c r="G3465" s="193">
        <v>1.2</v>
      </c>
      <c r="H3465" s="193">
        <v>29.6</v>
      </c>
    </row>
    <row r="3466" spans="2:8" x14ac:dyDescent="0.25">
      <c r="B3466" s="271">
        <v>43974.708333333336</v>
      </c>
      <c r="C3466" s="244">
        <v>490.9</v>
      </c>
      <c r="D3466" s="244">
        <v>0</v>
      </c>
      <c r="E3466" s="244">
        <v>12.2</v>
      </c>
      <c r="F3466" s="244">
        <v>59.8</v>
      </c>
      <c r="G3466" s="193">
        <v>1.2</v>
      </c>
      <c r="H3466" s="193">
        <v>47.7</v>
      </c>
    </row>
    <row r="3467" spans="2:8" x14ac:dyDescent="0.25">
      <c r="B3467" s="271">
        <v>43974.75</v>
      </c>
      <c r="C3467" s="244">
        <v>491.4</v>
      </c>
      <c r="D3467" s="244">
        <v>0</v>
      </c>
      <c r="E3467" s="244">
        <v>10.9</v>
      </c>
      <c r="F3467" s="244">
        <v>62.4</v>
      </c>
      <c r="G3467" s="193">
        <v>1.7</v>
      </c>
      <c r="H3467" s="193">
        <v>85.5</v>
      </c>
    </row>
    <row r="3468" spans="2:8" x14ac:dyDescent="0.25">
      <c r="B3468" s="271">
        <v>43974.791666666664</v>
      </c>
      <c r="C3468" s="244">
        <v>491.7</v>
      </c>
      <c r="D3468" s="244">
        <v>0</v>
      </c>
      <c r="E3468" s="244">
        <v>10.3</v>
      </c>
      <c r="F3468" s="244">
        <v>63.7</v>
      </c>
      <c r="G3468" s="193">
        <v>1</v>
      </c>
      <c r="H3468" s="193">
        <v>85</v>
      </c>
    </row>
    <row r="3469" spans="2:8" x14ac:dyDescent="0.25">
      <c r="B3469" s="271">
        <v>43974.833333333336</v>
      </c>
      <c r="C3469" s="244">
        <v>492.1</v>
      </c>
      <c r="D3469" s="244">
        <v>0</v>
      </c>
      <c r="E3469" s="244">
        <v>9.1999999999999993</v>
      </c>
      <c r="F3469" s="244">
        <v>70</v>
      </c>
      <c r="G3469" s="193">
        <v>1.1000000000000001</v>
      </c>
      <c r="H3469" s="193">
        <v>34.299999999999997</v>
      </c>
    </row>
    <row r="3470" spans="2:8" x14ac:dyDescent="0.25">
      <c r="B3470" s="271">
        <v>43974.875</v>
      </c>
      <c r="C3470" s="244">
        <v>492.4</v>
      </c>
      <c r="D3470" s="244">
        <v>0</v>
      </c>
      <c r="E3470" s="244">
        <v>8.6</v>
      </c>
      <c r="F3470" s="244">
        <v>73.3</v>
      </c>
      <c r="G3470" s="193">
        <v>1.3</v>
      </c>
      <c r="H3470" s="193">
        <v>16.3</v>
      </c>
    </row>
    <row r="3471" spans="2:8" x14ac:dyDescent="0.25">
      <c r="B3471" s="271">
        <v>43974.916666666664</v>
      </c>
      <c r="C3471" s="244">
        <v>492.7</v>
      </c>
      <c r="D3471" s="244">
        <v>0</v>
      </c>
      <c r="E3471" s="244">
        <v>7.2</v>
      </c>
      <c r="F3471" s="244">
        <v>79.3</v>
      </c>
      <c r="G3471" s="193">
        <v>1.2</v>
      </c>
      <c r="H3471" s="193">
        <v>279.3</v>
      </c>
    </row>
    <row r="3472" spans="2:8" x14ac:dyDescent="0.25">
      <c r="B3472" s="271">
        <v>43974.958333333336</v>
      </c>
      <c r="C3472" s="244">
        <v>492.7</v>
      </c>
      <c r="D3472" s="244">
        <v>0</v>
      </c>
      <c r="E3472" s="244">
        <v>6.7</v>
      </c>
      <c r="F3472" s="244">
        <v>81.3</v>
      </c>
      <c r="G3472" s="193">
        <v>0.6</v>
      </c>
      <c r="H3472" s="193">
        <v>268.8</v>
      </c>
    </row>
    <row r="3473" spans="2:8" x14ac:dyDescent="0.25">
      <c r="B3473" s="271">
        <v>43975</v>
      </c>
      <c r="C3473" s="244">
        <v>492.7</v>
      </c>
      <c r="D3473" s="244">
        <v>0</v>
      </c>
      <c r="E3473" s="244">
        <v>6.4</v>
      </c>
      <c r="F3473" s="244">
        <v>82.2</v>
      </c>
      <c r="G3473" s="193">
        <v>1.5</v>
      </c>
      <c r="H3473" s="193">
        <v>261.60000000000002</v>
      </c>
    </row>
    <row r="3474" spans="2:8" x14ac:dyDescent="0.25">
      <c r="B3474" s="271">
        <v>43975.041666666664</v>
      </c>
      <c r="C3474" s="244">
        <v>492.4</v>
      </c>
      <c r="D3474" s="244">
        <v>0</v>
      </c>
      <c r="E3474" s="244">
        <v>6.4</v>
      </c>
      <c r="F3474" s="244">
        <v>83</v>
      </c>
      <c r="G3474" s="193">
        <v>0.3</v>
      </c>
      <c r="H3474" s="193">
        <v>114.3</v>
      </c>
    </row>
    <row r="3475" spans="2:8" x14ac:dyDescent="0.25">
      <c r="B3475" s="271">
        <v>43975.083333333336</v>
      </c>
      <c r="C3475" s="244">
        <v>492.2</v>
      </c>
      <c r="D3475" s="244">
        <v>0</v>
      </c>
      <c r="E3475" s="244">
        <v>6.3</v>
      </c>
      <c r="F3475" s="244">
        <v>84.6</v>
      </c>
      <c r="G3475" s="193">
        <v>0.1</v>
      </c>
      <c r="H3475" s="193">
        <v>358.8</v>
      </c>
    </row>
    <row r="3476" spans="2:8" x14ac:dyDescent="0.25">
      <c r="B3476" s="271">
        <v>43975.125</v>
      </c>
      <c r="C3476" s="244">
        <v>492</v>
      </c>
      <c r="D3476" s="244">
        <v>0</v>
      </c>
      <c r="E3476" s="244">
        <v>6.4</v>
      </c>
      <c r="F3476" s="244">
        <v>85.3</v>
      </c>
      <c r="G3476" s="193">
        <v>0.4</v>
      </c>
      <c r="H3476" s="193">
        <v>276.5</v>
      </c>
    </row>
    <row r="3477" spans="2:8" x14ac:dyDescent="0.25">
      <c r="B3477" s="271">
        <v>43975.166666666664</v>
      </c>
      <c r="C3477" s="244">
        <v>492</v>
      </c>
      <c r="D3477" s="244">
        <v>0</v>
      </c>
      <c r="E3477" s="244">
        <v>6.4</v>
      </c>
      <c r="F3477" s="244">
        <v>86.2</v>
      </c>
      <c r="G3477" s="193">
        <v>0.2</v>
      </c>
      <c r="H3477" s="193">
        <v>274.5</v>
      </c>
    </row>
    <row r="3478" spans="2:8" x14ac:dyDescent="0.25">
      <c r="B3478" s="271">
        <v>43975.208333333336</v>
      </c>
      <c r="C3478" s="244">
        <v>492.2</v>
      </c>
      <c r="D3478" s="244">
        <v>0</v>
      </c>
      <c r="E3478" s="244">
        <v>6.6</v>
      </c>
      <c r="F3478" s="244">
        <v>85.2</v>
      </c>
      <c r="G3478" s="193">
        <v>0.2</v>
      </c>
      <c r="H3478" s="193">
        <v>261.89999999999998</v>
      </c>
    </row>
    <row r="3479" spans="2:8" x14ac:dyDescent="0.25">
      <c r="B3479" s="271">
        <v>43975.25</v>
      </c>
      <c r="C3479" s="244">
        <v>492.2</v>
      </c>
      <c r="D3479" s="244">
        <v>0</v>
      </c>
      <c r="E3479" s="244">
        <v>6.6</v>
      </c>
      <c r="F3479" s="244">
        <v>86</v>
      </c>
      <c r="G3479" s="193">
        <v>0.7</v>
      </c>
      <c r="H3479" s="193">
        <v>317.39999999999998</v>
      </c>
    </row>
    <row r="3480" spans="2:8" x14ac:dyDescent="0.25">
      <c r="B3480" s="271">
        <v>43975.291666666664</v>
      </c>
      <c r="C3480" s="244">
        <v>492.6</v>
      </c>
      <c r="D3480" s="244">
        <v>0</v>
      </c>
      <c r="E3480" s="244">
        <v>6.7</v>
      </c>
      <c r="F3480" s="244">
        <v>86.1</v>
      </c>
      <c r="G3480" s="193">
        <v>0.6</v>
      </c>
      <c r="H3480" s="193">
        <v>275.60000000000002</v>
      </c>
    </row>
    <row r="3481" spans="2:8" x14ac:dyDescent="0.25">
      <c r="B3481" s="271">
        <v>43975.333333333336</v>
      </c>
      <c r="C3481" s="244">
        <v>492.9</v>
      </c>
      <c r="D3481" s="244">
        <v>0</v>
      </c>
      <c r="E3481" s="244">
        <v>8.9</v>
      </c>
      <c r="F3481" s="244">
        <v>74</v>
      </c>
      <c r="G3481" s="193">
        <v>0.7</v>
      </c>
      <c r="H3481" s="193">
        <v>243.5</v>
      </c>
    </row>
    <row r="3482" spans="2:8" x14ac:dyDescent="0.25">
      <c r="B3482" s="271">
        <v>43975.375</v>
      </c>
      <c r="C3482" s="244">
        <v>492.9</v>
      </c>
      <c r="D3482" s="244">
        <v>0</v>
      </c>
      <c r="E3482" s="244">
        <v>10.6</v>
      </c>
      <c r="F3482" s="244">
        <v>62.8</v>
      </c>
      <c r="G3482" s="193">
        <v>1.2</v>
      </c>
      <c r="H3482" s="193">
        <v>104.9</v>
      </c>
    </row>
    <row r="3483" spans="2:8" x14ac:dyDescent="0.25">
      <c r="B3483" s="271">
        <v>43975.416666666664</v>
      </c>
      <c r="C3483" s="244">
        <v>492.5</v>
      </c>
      <c r="D3483" s="244">
        <v>0</v>
      </c>
      <c r="E3483" s="244">
        <v>11.6</v>
      </c>
      <c r="F3483" s="244">
        <v>55.4</v>
      </c>
      <c r="G3483" s="193">
        <v>0.7</v>
      </c>
      <c r="H3483" s="193">
        <v>54.6</v>
      </c>
    </row>
    <row r="3484" spans="2:8" x14ac:dyDescent="0.25">
      <c r="B3484" s="271">
        <v>43975.458333333336</v>
      </c>
      <c r="C3484" s="244">
        <v>492.3</v>
      </c>
      <c r="D3484" s="244">
        <v>0.2</v>
      </c>
      <c r="E3484" s="244">
        <v>11.9</v>
      </c>
      <c r="F3484" s="244">
        <v>54.5</v>
      </c>
      <c r="G3484" s="193">
        <v>0.6</v>
      </c>
      <c r="H3484" s="193">
        <v>16.5</v>
      </c>
    </row>
    <row r="3485" spans="2:8" x14ac:dyDescent="0.25">
      <c r="B3485" s="271">
        <v>43975.5</v>
      </c>
      <c r="C3485" s="244">
        <v>491.9</v>
      </c>
      <c r="D3485" s="244">
        <v>0</v>
      </c>
      <c r="E3485" s="244">
        <v>13</v>
      </c>
      <c r="F3485" s="244">
        <v>55.3</v>
      </c>
      <c r="G3485" s="193">
        <v>0.7</v>
      </c>
      <c r="H3485" s="193">
        <v>297.5</v>
      </c>
    </row>
    <row r="3486" spans="2:8" x14ac:dyDescent="0.25">
      <c r="B3486" s="271">
        <v>43975.541666666664</v>
      </c>
      <c r="C3486" s="244">
        <v>491.2</v>
      </c>
      <c r="D3486" s="244">
        <v>0</v>
      </c>
      <c r="E3486" s="244">
        <v>13.8</v>
      </c>
      <c r="F3486" s="244">
        <v>50.1</v>
      </c>
      <c r="G3486" s="193">
        <v>1</v>
      </c>
      <c r="H3486" s="193">
        <v>343.9</v>
      </c>
    </row>
    <row r="3487" spans="2:8" x14ac:dyDescent="0.25">
      <c r="B3487" s="271">
        <v>43975.583333333336</v>
      </c>
      <c r="C3487" s="244">
        <v>490.5</v>
      </c>
      <c r="D3487" s="244">
        <v>0</v>
      </c>
      <c r="E3487" s="244">
        <v>14.3</v>
      </c>
      <c r="F3487" s="244">
        <v>49.9</v>
      </c>
      <c r="G3487" s="193">
        <v>1.6</v>
      </c>
      <c r="H3487" s="193">
        <v>43.7</v>
      </c>
    </row>
    <row r="3488" spans="2:8" x14ac:dyDescent="0.25">
      <c r="B3488" s="271">
        <v>43975.625</v>
      </c>
      <c r="C3488" s="244">
        <v>490.4</v>
      </c>
      <c r="D3488" s="244">
        <v>0</v>
      </c>
      <c r="E3488" s="244">
        <v>13.8</v>
      </c>
      <c r="F3488" s="244">
        <v>54.6</v>
      </c>
      <c r="G3488" s="193">
        <v>2.4</v>
      </c>
      <c r="H3488" s="193">
        <v>52.4</v>
      </c>
    </row>
    <row r="3489" spans="2:8" x14ac:dyDescent="0.25">
      <c r="B3489" s="271">
        <v>43975.666666666664</v>
      </c>
      <c r="C3489" s="244">
        <v>490.7</v>
      </c>
      <c r="D3489" s="244">
        <v>0</v>
      </c>
      <c r="E3489" s="244">
        <v>11.1</v>
      </c>
      <c r="F3489" s="244">
        <v>64</v>
      </c>
      <c r="G3489" s="193">
        <v>1.9</v>
      </c>
      <c r="H3489" s="193">
        <v>55</v>
      </c>
    </row>
    <row r="3490" spans="2:8" x14ac:dyDescent="0.25">
      <c r="B3490" s="271">
        <v>43975.708333333336</v>
      </c>
      <c r="C3490" s="244">
        <v>491.3</v>
      </c>
      <c r="D3490" s="244">
        <v>0</v>
      </c>
      <c r="E3490" s="244">
        <v>10.199999999999999</v>
      </c>
      <c r="F3490" s="244">
        <v>65.3</v>
      </c>
      <c r="G3490" s="193">
        <v>1.2</v>
      </c>
      <c r="H3490" s="193">
        <v>30.9</v>
      </c>
    </row>
    <row r="3491" spans="2:8" x14ac:dyDescent="0.25">
      <c r="B3491" s="271">
        <v>43975.75</v>
      </c>
      <c r="C3491" s="244">
        <v>491.7</v>
      </c>
      <c r="D3491" s="244">
        <v>0</v>
      </c>
      <c r="E3491" s="244">
        <v>9.6999999999999993</v>
      </c>
      <c r="F3491" s="244">
        <v>67.5</v>
      </c>
      <c r="G3491" s="193">
        <v>1.2</v>
      </c>
      <c r="H3491" s="193">
        <v>22.8</v>
      </c>
    </row>
    <row r="3492" spans="2:8" x14ac:dyDescent="0.25">
      <c r="B3492" s="271">
        <v>43975.791666666664</v>
      </c>
      <c r="C3492" s="244">
        <v>492.1</v>
      </c>
      <c r="D3492" s="244">
        <v>0</v>
      </c>
      <c r="E3492" s="244">
        <v>9.6</v>
      </c>
      <c r="F3492" s="244">
        <v>67.7</v>
      </c>
      <c r="G3492" s="193">
        <v>0.4</v>
      </c>
      <c r="H3492" s="193">
        <v>343.7</v>
      </c>
    </row>
    <row r="3493" spans="2:8" x14ac:dyDescent="0.25">
      <c r="B3493" s="271">
        <v>43975.833333333336</v>
      </c>
      <c r="C3493" s="244">
        <v>492.5</v>
      </c>
      <c r="D3493" s="244">
        <v>0</v>
      </c>
      <c r="E3493" s="244">
        <v>9</v>
      </c>
      <c r="F3493" s="244">
        <v>70.7</v>
      </c>
      <c r="G3493" s="193">
        <v>1.4</v>
      </c>
      <c r="H3493" s="193">
        <v>284.3</v>
      </c>
    </row>
    <row r="3494" spans="2:8" x14ac:dyDescent="0.25">
      <c r="B3494" s="271">
        <v>43975.875</v>
      </c>
      <c r="C3494" s="244">
        <v>492.8</v>
      </c>
      <c r="D3494" s="244">
        <v>0</v>
      </c>
      <c r="E3494" s="244">
        <v>8.3000000000000007</v>
      </c>
      <c r="F3494" s="244">
        <v>74.2</v>
      </c>
      <c r="G3494" s="193">
        <v>1.2</v>
      </c>
      <c r="H3494" s="193">
        <v>278</v>
      </c>
    </row>
    <row r="3495" spans="2:8" x14ac:dyDescent="0.25">
      <c r="B3495" s="271">
        <v>43975.916666666664</v>
      </c>
      <c r="C3495" s="244">
        <v>492.9</v>
      </c>
      <c r="D3495" s="244">
        <v>0</v>
      </c>
      <c r="E3495" s="244">
        <v>7.9</v>
      </c>
      <c r="F3495" s="244">
        <v>75</v>
      </c>
      <c r="G3495" s="193">
        <v>1</v>
      </c>
      <c r="H3495" s="193">
        <v>298.3</v>
      </c>
    </row>
    <row r="3496" spans="2:8" x14ac:dyDescent="0.25">
      <c r="B3496" s="271">
        <v>43975.958333333336</v>
      </c>
      <c r="C3496" s="244">
        <v>492.8</v>
      </c>
      <c r="D3496" s="244">
        <v>0</v>
      </c>
      <c r="E3496" s="244">
        <v>7.6</v>
      </c>
      <c r="F3496" s="244">
        <v>77.400000000000006</v>
      </c>
      <c r="G3496" s="193">
        <v>0.7</v>
      </c>
      <c r="H3496" s="193">
        <v>288</v>
      </c>
    </row>
    <row r="3497" spans="2:8" x14ac:dyDescent="0.25">
      <c r="B3497" s="271">
        <v>43976</v>
      </c>
      <c r="C3497" s="244">
        <v>492.7</v>
      </c>
      <c r="D3497" s="244">
        <v>1.8</v>
      </c>
      <c r="E3497" s="244">
        <v>7.3</v>
      </c>
      <c r="F3497" s="244">
        <v>83.1</v>
      </c>
      <c r="G3497" s="193">
        <v>0.4</v>
      </c>
      <c r="H3497" s="193">
        <v>297.10000000000002</v>
      </c>
    </row>
    <row r="3498" spans="2:8" x14ac:dyDescent="0.25">
      <c r="B3498" s="271">
        <v>43976.041666666664</v>
      </c>
      <c r="C3498" s="244">
        <v>492.6</v>
      </c>
      <c r="D3498" s="244">
        <v>0</v>
      </c>
      <c r="E3498" s="244">
        <v>7</v>
      </c>
      <c r="F3498" s="244">
        <v>86.5</v>
      </c>
      <c r="G3498" s="193">
        <v>1</v>
      </c>
      <c r="H3498" s="193">
        <v>212.2</v>
      </c>
    </row>
    <row r="3499" spans="2:8" x14ac:dyDescent="0.25">
      <c r="B3499" s="271">
        <v>43976.083333333336</v>
      </c>
      <c r="C3499" s="244">
        <v>492.3</v>
      </c>
      <c r="D3499" s="244">
        <v>0</v>
      </c>
      <c r="E3499" s="244">
        <v>6.6</v>
      </c>
      <c r="F3499" s="244">
        <v>81.8</v>
      </c>
      <c r="G3499" s="193">
        <v>1</v>
      </c>
      <c r="H3499" s="193">
        <v>296.89999999999998</v>
      </c>
    </row>
    <row r="3500" spans="2:8" x14ac:dyDescent="0.25">
      <c r="B3500" s="271">
        <v>43976.125</v>
      </c>
      <c r="C3500" s="244">
        <v>492</v>
      </c>
      <c r="D3500" s="244">
        <v>0</v>
      </c>
      <c r="E3500" s="244">
        <v>6.7</v>
      </c>
      <c r="F3500" s="244">
        <v>79.400000000000006</v>
      </c>
      <c r="G3500" s="193">
        <v>0.2</v>
      </c>
      <c r="H3500" s="193">
        <v>296.8</v>
      </c>
    </row>
    <row r="3501" spans="2:8" x14ac:dyDescent="0.25">
      <c r="B3501" s="271">
        <v>43976.166666666664</v>
      </c>
      <c r="C3501" s="244">
        <v>491.8</v>
      </c>
      <c r="D3501" s="244">
        <v>0</v>
      </c>
      <c r="E3501" s="244">
        <v>6.7</v>
      </c>
      <c r="F3501" s="244">
        <v>80.400000000000006</v>
      </c>
      <c r="G3501" s="193">
        <v>0.3</v>
      </c>
      <c r="H3501" s="193">
        <v>226.9</v>
      </c>
    </row>
    <row r="3502" spans="2:8" x14ac:dyDescent="0.25">
      <c r="B3502" s="271">
        <v>43976.208333333336</v>
      </c>
      <c r="C3502" s="244">
        <v>491.9</v>
      </c>
      <c r="D3502" s="244">
        <v>0</v>
      </c>
      <c r="E3502" s="244">
        <v>6.5</v>
      </c>
      <c r="F3502" s="244">
        <v>81.900000000000006</v>
      </c>
      <c r="G3502" s="193">
        <v>0.2</v>
      </c>
      <c r="H3502" s="193">
        <v>290.39999999999998</v>
      </c>
    </row>
    <row r="3503" spans="2:8" x14ac:dyDescent="0.25">
      <c r="B3503" s="271">
        <v>43976.25</v>
      </c>
      <c r="C3503" s="244">
        <v>492.1</v>
      </c>
      <c r="D3503" s="244">
        <v>0</v>
      </c>
      <c r="E3503" s="244">
        <v>6</v>
      </c>
      <c r="F3503" s="244">
        <v>86.6</v>
      </c>
      <c r="G3503" s="193">
        <v>0.4</v>
      </c>
      <c r="H3503" s="193">
        <v>294.2</v>
      </c>
    </row>
    <row r="3504" spans="2:8" x14ac:dyDescent="0.25">
      <c r="B3504" s="271">
        <v>43976.291666666664</v>
      </c>
      <c r="C3504" s="244">
        <v>492.5</v>
      </c>
      <c r="D3504" s="244">
        <v>0</v>
      </c>
      <c r="E3504" s="244">
        <v>6</v>
      </c>
      <c r="F3504" s="244">
        <v>85.7</v>
      </c>
      <c r="G3504" s="193">
        <v>0.4</v>
      </c>
      <c r="H3504" s="193">
        <v>273.7</v>
      </c>
    </row>
    <row r="3505" spans="2:8" x14ac:dyDescent="0.25">
      <c r="B3505" s="271">
        <v>43976.333333333336</v>
      </c>
      <c r="C3505" s="244">
        <v>492.7</v>
      </c>
      <c r="D3505" s="244">
        <v>0</v>
      </c>
      <c r="E3505" s="244">
        <v>9</v>
      </c>
      <c r="F3505" s="244">
        <v>67.400000000000006</v>
      </c>
      <c r="G3505" s="193">
        <v>0.5</v>
      </c>
      <c r="H3505" s="193">
        <v>95</v>
      </c>
    </row>
    <row r="3506" spans="2:8" x14ac:dyDescent="0.25">
      <c r="B3506" s="271">
        <v>43976.375</v>
      </c>
      <c r="C3506" s="244">
        <v>492.7</v>
      </c>
      <c r="D3506" s="244">
        <v>0</v>
      </c>
      <c r="E3506" s="244">
        <v>10.199999999999999</v>
      </c>
      <c r="F3506" s="244">
        <v>57.1</v>
      </c>
      <c r="G3506" s="193">
        <v>0.8</v>
      </c>
      <c r="H3506" s="193">
        <v>59.1</v>
      </c>
    </row>
    <row r="3507" spans="2:8" x14ac:dyDescent="0.25">
      <c r="B3507" s="271">
        <v>43976.416666666664</v>
      </c>
      <c r="C3507" s="244">
        <v>492.5</v>
      </c>
      <c r="D3507" s="244">
        <v>0</v>
      </c>
      <c r="E3507" s="244">
        <v>12.8</v>
      </c>
      <c r="F3507" s="244">
        <v>50.6</v>
      </c>
      <c r="G3507" s="193">
        <v>1</v>
      </c>
      <c r="H3507" s="193">
        <v>176</v>
      </c>
    </row>
    <row r="3508" spans="2:8" x14ac:dyDescent="0.25">
      <c r="B3508" s="271">
        <v>43976.458333333336</v>
      </c>
      <c r="C3508" s="244">
        <v>492</v>
      </c>
      <c r="D3508" s="244">
        <v>0</v>
      </c>
      <c r="E3508" s="244">
        <v>13</v>
      </c>
      <c r="F3508" s="244">
        <v>48.8</v>
      </c>
      <c r="G3508" s="193">
        <v>0.8</v>
      </c>
      <c r="H3508" s="193">
        <v>117.4</v>
      </c>
    </row>
    <row r="3509" spans="2:8" x14ac:dyDescent="0.25">
      <c r="B3509" s="271">
        <v>43976.5</v>
      </c>
      <c r="C3509" s="244">
        <v>491.4</v>
      </c>
      <c r="D3509" s="244">
        <v>0</v>
      </c>
      <c r="E3509" s="244">
        <v>14</v>
      </c>
      <c r="F3509" s="244">
        <v>44.7</v>
      </c>
      <c r="G3509" s="193">
        <v>1.4</v>
      </c>
      <c r="H3509" s="193">
        <v>166.7</v>
      </c>
    </row>
    <row r="3510" spans="2:8" x14ac:dyDescent="0.25">
      <c r="B3510" s="271">
        <v>43976.541666666664</v>
      </c>
      <c r="C3510" s="244">
        <v>491.1</v>
      </c>
      <c r="D3510" s="244">
        <v>0</v>
      </c>
      <c r="E3510" s="244">
        <v>13.7</v>
      </c>
      <c r="F3510" s="244">
        <v>46</v>
      </c>
      <c r="G3510" s="193">
        <v>1.9</v>
      </c>
      <c r="H3510" s="193">
        <v>178</v>
      </c>
    </row>
    <row r="3511" spans="2:8" x14ac:dyDescent="0.25">
      <c r="B3511" s="271">
        <v>43976.583333333336</v>
      </c>
      <c r="C3511" s="244">
        <v>490.9</v>
      </c>
      <c r="D3511" s="244">
        <v>0</v>
      </c>
      <c r="E3511" s="244">
        <v>12.6</v>
      </c>
      <c r="F3511" s="244">
        <v>48.3</v>
      </c>
      <c r="G3511" s="193">
        <v>1.8</v>
      </c>
      <c r="H3511" s="193">
        <v>179.7</v>
      </c>
    </row>
    <row r="3512" spans="2:8" x14ac:dyDescent="0.25">
      <c r="B3512" s="271">
        <v>43976.625</v>
      </c>
      <c r="C3512" s="244">
        <v>491</v>
      </c>
      <c r="D3512" s="244">
        <v>0</v>
      </c>
      <c r="E3512" s="244">
        <v>11.9</v>
      </c>
      <c r="F3512" s="244">
        <v>53.9</v>
      </c>
      <c r="G3512" s="193">
        <v>2.2999999999999998</v>
      </c>
      <c r="H3512" s="193">
        <v>176.5</v>
      </c>
    </row>
    <row r="3513" spans="2:8" x14ac:dyDescent="0.25">
      <c r="B3513" s="271">
        <v>43976.666666666664</v>
      </c>
      <c r="C3513" s="244">
        <v>491.5</v>
      </c>
      <c r="D3513" s="244">
        <v>0</v>
      </c>
      <c r="E3513" s="244">
        <v>9.1999999999999993</v>
      </c>
      <c r="F3513" s="244">
        <v>69.599999999999994</v>
      </c>
      <c r="G3513" s="193">
        <v>2.2000000000000002</v>
      </c>
      <c r="H3513" s="193">
        <v>189.8</v>
      </c>
    </row>
    <row r="3514" spans="2:8" x14ac:dyDescent="0.25">
      <c r="B3514" s="271">
        <v>43976.708333333336</v>
      </c>
      <c r="C3514" s="244">
        <v>491.6</v>
      </c>
      <c r="D3514" s="244">
        <v>0</v>
      </c>
      <c r="E3514" s="244">
        <v>9.1999999999999993</v>
      </c>
      <c r="F3514" s="244">
        <v>66.3</v>
      </c>
      <c r="G3514" s="193">
        <v>0.9</v>
      </c>
      <c r="H3514" s="193">
        <v>187.6</v>
      </c>
    </row>
    <row r="3515" spans="2:8" x14ac:dyDescent="0.25">
      <c r="B3515" s="271">
        <v>43976.75</v>
      </c>
      <c r="C3515" s="244">
        <v>492</v>
      </c>
      <c r="D3515" s="244">
        <v>0</v>
      </c>
      <c r="E3515" s="244">
        <v>9.3000000000000007</v>
      </c>
      <c r="F3515" s="244">
        <v>67</v>
      </c>
      <c r="G3515" s="193">
        <v>0.6</v>
      </c>
      <c r="H3515" s="193">
        <v>169.4</v>
      </c>
    </row>
    <row r="3516" spans="2:8" x14ac:dyDescent="0.25">
      <c r="B3516" s="271">
        <v>43976.791666666664</v>
      </c>
      <c r="C3516" s="244">
        <v>492.4</v>
      </c>
      <c r="D3516" s="244">
        <v>0</v>
      </c>
      <c r="E3516" s="244">
        <v>9.1999999999999993</v>
      </c>
      <c r="F3516" s="244">
        <v>68.599999999999994</v>
      </c>
      <c r="G3516" s="193">
        <v>0.5</v>
      </c>
      <c r="H3516" s="193">
        <v>141.69999999999999</v>
      </c>
    </row>
    <row r="3517" spans="2:8" x14ac:dyDescent="0.25">
      <c r="B3517" s="271">
        <v>43976.833333333336</v>
      </c>
      <c r="C3517" s="244">
        <v>492.9</v>
      </c>
      <c r="D3517" s="244">
        <v>0</v>
      </c>
      <c r="E3517" s="244">
        <v>8.9</v>
      </c>
      <c r="F3517" s="244">
        <v>72</v>
      </c>
      <c r="G3517" s="193">
        <v>0.6</v>
      </c>
      <c r="H3517" s="193">
        <v>131.19999999999999</v>
      </c>
    </row>
    <row r="3518" spans="2:8" x14ac:dyDescent="0.25">
      <c r="B3518" s="271">
        <v>43976.875</v>
      </c>
      <c r="C3518" s="244">
        <v>493.1</v>
      </c>
      <c r="D3518" s="244">
        <v>0</v>
      </c>
      <c r="E3518" s="244">
        <v>8.5</v>
      </c>
      <c r="F3518" s="244">
        <v>75</v>
      </c>
      <c r="G3518" s="193">
        <v>0.4</v>
      </c>
      <c r="H3518" s="193">
        <v>142.30000000000001</v>
      </c>
    </row>
    <row r="3519" spans="2:8" x14ac:dyDescent="0.25">
      <c r="B3519" s="271">
        <v>43976.916666666664</v>
      </c>
      <c r="C3519" s="244">
        <v>493.2</v>
      </c>
      <c r="D3519" s="244">
        <v>0</v>
      </c>
      <c r="E3519" s="244">
        <v>8</v>
      </c>
      <c r="F3519" s="244">
        <v>78</v>
      </c>
      <c r="G3519" s="193">
        <v>0.5</v>
      </c>
      <c r="H3519" s="193">
        <v>71.5</v>
      </c>
    </row>
    <row r="3520" spans="2:8" x14ac:dyDescent="0.25">
      <c r="B3520" s="271">
        <v>43976.958333333336</v>
      </c>
      <c r="C3520" s="244">
        <v>493.2</v>
      </c>
      <c r="D3520" s="244">
        <v>0</v>
      </c>
      <c r="E3520" s="244">
        <v>7.4</v>
      </c>
      <c r="F3520" s="244">
        <v>82.1</v>
      </c>
      <c r="G3520" s="193">
        <v>0.8</v>
      </c>
      <c r="H3520" s="193">
        <v>93.7</v>
      </c>
    </row>
    <row r="3521" spans="2:8" x14ac:dyDescent="0.25">
      <c r="B3521" s="271">
        <v>43977</v>
      </c>
      <c r="C3521" s="244">
        <v>493.4</v>
      </c>
      <c r="D3521" s="244">
        <v>0</v>
      </c>
      <c r="E3521" s="244">
        <v>6.8</v>
      </c>
      <c r="F3521" s="244">
        <v>84.3</v>
      </c>
      <c r="G3521" s="193">
        <v>0.6</v>
      </c>
      <c r="H3521" s="193">
        <v>103.2</v>
      </c>
    </row>
    <row r="3522" spans="2:8" x14ac:dyDescent="0.25">
      <c r="B3522" s="271">
        <v>43977.041666666664</v>
      </c>
      <c r="C3522" s="244">
        <v>493.2</v>
      </c>
      <c r="D3522" s="244">
        <v>0</v>
      </c>
      <c r="E3522" s="244">
        <v>6.2</v>
      </c>
      <c r="F3522" s="244">
        <v>82.3</v>
      </c>
      <c r="G3522" s="193">
        <v>0.8</v>
      </c>
      <c r="H3522" s="193">
        <v>9.9</v>
      </c>
    </row>
    <row r="3523" spans="2:8" x14ac:dyDescent="0.25">
      <c r="B3523" s="271">
        <v>43977.083333333336</v>
      </c>
      <c r="C3523" s="244">
        <v>493</v>
      </c>
      <c r="D3523" s="244">
        <v>0</v>
      </c>
      <c r="E3523" s="244">
        <v>5.6</v>
      </c>
      <c r="F3523" s="244">
        <v>75.400000000000006</v>
      </c>
      <c r="G3523" s="193">
        <v>1.6</v>
      </c>
      <c r="H3523" s="193">
        <v>351.9</v>
      </c>
    </row>
    <row r="3524" spans="2:8" x14ac:dyDescent="0.25">
      <c r="B3524" s="271">
        <v>43977.125</v>
      </c>
      <c r="C3524" s="244">
        <v>492.9</v>
      </c>
      <c r="D3524" s="244">
        <v>0</v>
      </c>
      <c r="E3524" s="244">
        <v>4.7</v>
      </c>
      <c r="F3524" s="244">
        <v>79.8</v>
      </c>
      <c r="G3524" s="193">
        <v>0.9</v>
      </c>
      <c r="H3524" s="193">
        <v>312.39999999999998</v>
      </c>
    </row>
    <row r="3525" spans="2:8" x14ac:dyDescent="0.25">
      <c r="B3525" s="271">
        <v>43977.166666666664</v>
      </c>
      <c r="C3525" s="244">
        <v>492.9</v>
      </c>
      <c r="D3525" s="244">
        <v>0</v>
      </c>
      <c r="E3525" s="244">
        <v>4</v>
      </c>
      <c r="F3525" s="244">
        <v>84.7</v>
      </c>
      <c r="G3525" s="193">
        <v>0.9</v>
      </c>
      <c r="H3525" s="193">
        <v>280.8</v>
      </c>
    </row>
    <row r="3526" spans="2:8" x14ac:dyDescent="0.25">
      <c r="B3526" s="271">
        <v>43977.208333333336</v>
      </c>
      <c r="C3526" s="244">
        <v>493.2</v>
      </c>
      <c r="D3526" s="244">
        <v>0</v>
      </c>
      <c r="E3526" s="244">
        <v>3.5</v>
      </c>
      <c r="F3526" s="244">
        <v>85.8</v>
      </c>
      <c r="G3526" s="193">
        <v>0.8</v>
      </c>
      <c r="H3526" s="193">
        <v>273.5</v>
      </c>
    </row>
    <row r="3527" spans="2:8" x14ac:dyDescent="0.25">
      <c r="B3527" s="271">
        <v>43977.25</v>
      </c>
      <c r="C3527" s="244">
        <v>493.4</v>
      </c>
      <c r="D3527" s="244">
        <v>0</v>
      </c>
      <c r="E3527" s="244">
        <v>3.1</v>
      </c>
      <c r="F3527" s="244">
        <v>87.7</v>
      </c>
      <c r="G3527" s="193">
        <v>0.6</v>
      </c>
      <c r="H3527" s="193">
        <v>274</v>
      </c>
    </row>
    <row r="3528" spans="2:8" x14ac:dyDescent="0.25">
      <c r="B3528" s="271">
        <v>43977.291666666664</v>
      </c>
      <c r="C3528" s="244">
        <v>493.8</v>
      </c>
      <c r="D3528" s="244">
        <v>0</v>
      </c>
      <c r="E3528" s="244">
        <v>3.5</v>
      </c>
      <c r="F3528" s="244">
        <v>83.6</v>
      </c>
      <c r="G3528" s="193">
        <v>0.9</v>
      </c>
      <c r="H3528" s="193">
        <v>262.10000000000002</v>
      </c>
    </row>
    <row r="3529" spans="2:8" x14ac:dyDescent="0.25">
      <c r="B3529" s="271">
        <v>43977.333333333336</v>
      </c>
      <c r="C3529" s="244">
        <v>494.2</v>
      </c>
      <c r="D3529" s="244">
        <v>0</v>
      </c>
      <c r="E3529" s="244">
        <v>6.5</v>
      </c>
      <c r="F3529" s="244">
        <v>69</v>
      </c>
      <c r="G3529" s="193">
        <v>0.5</v>
      </c>
      <c r="H3529" s="193">
        <v>349.8</v>
      </c>
    </row>
    <row r="3530" spans="2:8" x14ac:dyDescent="0.25">
      <c r="B3530" s="271">
        <v>43977.375</v>
      </c>
      <c r="C3530" s="244">
        <v>494.1</v>
      </c>
      <c r="D3530" s="244">
        <v>0</v>
      </c>
      <c r="E3530" s="244">
        <v>8.4</v>
      </c>
      <c r="F3530" s="244">
        <v>60.3</v>
      </c>
      <c r="G3530" s="193">
        <v>0.7</v>
      </c>
      <c r="H3530" s="193">
        <v>120.9</v>
      </c>
    </row>
    <row r="3531" spans="2:8" x14ac:dyDescent="0.25">
      <c r="B3531" s="271">
        <v>43977.416666666664</v>
      </c>
      <c r="C3531" s="244">
        <v>493.8</v>
      </c>
      <c r="D3531" s="244">
        <v>0</v>
      </c>
      <c r="E3531" s="244">
        <v>10.3</v>
      </c>
      <c r="F3531" s="244">
        <v>47.5</v>
      </c>
      <c r="G3531" s="193">
        <v>1</v>
      </c>
      <c r="H3531" s="193">
        <v>103.8</v>
      </c>
    </row>
    <row r="3532" spans="2:8" x14ac:dyDescent="0.25">
      <c r="B3532" s="271">
        <v>43977.458333333336</v>
      </c>
      <c r="C3532" s="244">
        <v>493.3</v>
      </c>
      <c r="D3532" s="244">
        <v>0</v>
      </c>
      <c r="E3532" s="244">
        <v>12.8</v>
      </c>
      <c r="F3532" s="244">
        <v>19</v>
      </c>
      <c r="G3532" s="193">
        <v>2.1</v>
      </c>
      <c r="H3532" s="193">
        <v>23.2</v>
      </c>
    </row>
    <row r="3533" spans="2:8" x14ac:dyDescent="0.25">
      <c r="B3533" s="271">
        <v>43977.5</v>
      </c>
      <c r="C3533" s="244">
        <v>492.8</v>
      </c>
      <c r="D3533" s="244">
        <v>0</v>
      </c>
      <c r="E3533" s="244">
        <v>13.7</v>
      </c>
      <c r="F3533" s="244">
        <v>13</v>
      </c>
      <c r="G3533" s="193">
        <v>2.1</v>
      </c>
      <c r="H3533" s="193">
        <v>13.8</v>
      </c>
    </row>
    <row r="3534" spans="2:8" x14ac:dyDescent="0.25">
      <c r="B3534" s="271">
        <v>43977.541666666664</v>
      </c>
      <c r="C3534" s="244">
        <v>492.4</v>
      </c>
      <c r="D3534" s="244">
        <v>0</v>
      </c>
      <c r="E3534" s="244">
        <v>13.9</v>
      </c>
      <c r="F3534" s="244">
        <v>12.6</v>
      </c>
      <c r="G3534" s="193">
        <v>1.9</v>
      </c>
      <c r="H3534" s="193">
        <v>18</v>
      </c>
    </row>
    <row r="3535" spans="2:8" x14ac:dyDescent="0.25">
      <c r="B3535" s="271">
        <v>43977.583333333336</v>
      </c>
      <c r="C3535" s="244">
        <v>492.1</v>
      </c>
      <c r="D3535" s="244">
        <v>0</v>
      </c>
      <c r="E3535" s="244">
        <v>13.5</v>
      </c>
      <c r="F3535" s="244">
        <v>17.3</v>
      </c>
      <c r="G3535" s="193">
        <v>1.8</v>
      </c>
      <c r="H3535" s="193">
        <v>27.4</v>
      </c>
    </row>
    <row r="3536" spans="2:8" x14ac:dyDescent="0.25">
      <c r="B3536" s="271">
        <v>43977.625</v>
      </c>
      <c r="C3536" s="244">
        <v>491.8</v>
      </c>
      <c r="D3536" s="244">
        <v>0</v>
      </c>
      <c r="E3536" s="244">
        <v>12.8</v>
      </c>
      <c r="F3536" s="244">
        <v>20</v>
      </c>
      <c r="G3536" s="193">
        <v>1.8</v>
      </c>
      <c r="H3536" s="193">
        <v>27.2</v>
      </c>
    </row>
    <row r="3537" spans="2:8" x14ac:dyDescent="0.25">
      <c r="B3537" s="271">
        <v>43977.666666666664</v>
      </c>
      <c r="C3537" s="244">
        <v>491.9</v>
      </c>
      <c r="D3537" s="244">
        <v>0</v>
      </c>
      <c r="E3537" s="244">
        <v>10.9</v>
      </c>
      <c r="F3537" s="244">
        <v>25</v>
      </c>
      <c r="G3537" s="193">
        <v>1.7</v>
      </c>
      <c r="H3537" s="193">
        <v>24.3</v>
      </c>
    </row>
    <row r="3538" spans="2:8" x14ac:dyDescent="0.25">
      <c r="B3538" s="271">
        <v>43977.708333333336</v>
      </c>
      <c r="C3538" s="244">
        <v>492</v>
      </c>
      <c r="D3538" s="244">
        <v>0</v>
      </c>
      <c r="E3538" s="244">
        <v>9.8000000000000007</v>
      </c>
      <c r="F3538" s="244">
        <v>27.4</v>
      </c>
      <c r="G3538" s="193">
        <v>1.6</v>
      </c>
      <c r="H3538" s="193">
        <v>4.9000000000000004</v>
      </c>
    </row>
    <row r="3539" spans="2:8" x14ac:dyDescent="0.25">
      <c r="B3539" s="271">
        <v>43977.75</v>
      </c>
      <c r="C3539" s="244">
        <v>492.3</v>
      </c>
      <c r="D3539" s="244">
        <v>0</v>
      </c>
      <c r="E3539" s="244">
        <v>8.3000000000000007</v>
      </c>
      <c r="F3539" s="244">
        <v>33.5</v>
      </c>
      <c r="G3539" s="193">
        <v>1.9</v>
      </c>
      <c r="H3539" s="193">
        <v>356.2</v>
      </c>
    </row>
    <row r="3540" spans="2:8" x14ac:dyDescent="0.25">
      <c r="B3540" s="271">
        <v>43977.791666666664</v>
      </c>
      <c r="C3540" s="244">
        <v>492.7</v>
      </c>
      <c r="D3540" s="244">
        <v>0</v>
      </c>
      <c r="E3540" s="244">
        <v>7.5</v>
      </c>
      <c r="F3540" s="244">
        <v>36.6</v>
      </c>
      <c r="G3540" s="193">
        <v>1.4</v>
      </c>
      <c r="H3540" s="193">
        <v>332.8</v>
      </c>
    </row>
    <row r="3541" spans="2:8" x14ac:dyDescent="0.25">
      <c r="B3541" s="271">
        <v>43977.833333333336</v>
      </c>
      <c r="C3541" s="244">
        <v>492.9</v>
      </c>
      <c r="D3541" s="244">
        <v>0</v>
      </c>
      <c r="E3541" s="244">
        <v>6.1</v>
      </c>
      <c r="F3541" s="244">
        <v>42.1</v>
      </c>
      <c r="G3541" s="193">
        <v>0.9</v>
      </c>
      <c r="H3541" s="193">
        <v>308.8</v>
      </c>
    </row>
    <row r="3542" spans="2:8" x14ac:dyDescent="0.25">
      <c r="B3542" s="271">
        <v>43977.875</v>
      </c>
      <c r="C3542" s="244">
        <v>493.2</v>
      </c>
      <c r="D3542" s="244">
        <v>0</v>
      </c>
      <c r="E3542" s="244">
        <v>4.9000000000000004</v>
      </c>
      <c r="F3542" s="244">
        <v>47.9</v>
      </c>
      <c r="G3542" s="193">
        <v>1</v>
      </c>
      <c r="H3542" s="193">
        <v>324.39999999999998</v>
      </c>
    </row>
    <row r="3543" spans="2:8" x14ac:dyDescent="0.25">
      <c r="B3543" s="271">
        <v>43977.916666666664</v>
      </c>
      <c r="C3543" s="244">
        <v>493.2</v>
      </c>
      <c r="D3543" s="244">
        <v>0</v>
      </c>
      <c r="E3543" s="244">
        <v>3.5</v>
      </c>
      <c r="F3543" s="244">
        <v>51.8</v>
      </c>
      <c r="G3543" s="193">
        <v>1.1000000000000001</v>
      </c>
      <c r="H3543" s="193">
        <v>284.89999999999998</v>
      </c>
    </row>
    <row r="3544" spans="2:8" x14ac:dyDescent="0.25">
      <c r="B3544" s="271">
        <v>43977.958333333336</v>
      </c>
      <c r="C3544" s="244">
        <v>493.1</v>
      </c>
      <c r="D3544" s="244">
        <v>0</v>
      </c>
      <c r="E3544" s="244">
        <v>2.2999999999999998</v>
      </c>
      <c r="F3544" s="244">
        <v>55.9</v>
      </c>
      <c r="G3544" s="193">
        <v>1.1000000000000001</v>
      </c>
      <c r="H3544" s="193">
        <v>280.7</v>
      </c>
    </row>
    <row r="3545" spans="2:8" x14ac:dyDescent="0.25">
      <c r="B3545" s="271">
        <v>43978</v>
      </c>
      <c r="C3545" s="244">
        <v>493</v>
      </c>
      <c r="D3545" s="244">
        <v>0</v>
      </c>
      <c r="E3545" s="244">
        <v>1.6</v>
      </c>
      <c r="F3545" s="244">
        <v>58.4</v>
      </c>
      <c r="G3545" s="193">
        <v>1.1000000000000001</v>
      </c>
      <c r="H3545" s="193">
        <v>279.10000000000002</v>
      </c>
    </row>
    <row r="3546" spans="2:8" x14ac:dyDescent="0.25">
      <c r="B3546" s="271">
        <v>43978.041666666664</v>
      </c>
      <c r="C3546" s="244">
        <v>492.7</v>
      </c>
      <c r="D3546" s="244">
        <v>0</v>
      </c>
      <c r="E3546" s="244">
        <v>1.1000000000000001</v>
      </c>
      <c r="F3546" s="244">
        <v>60.8</v>
      </c>
      <c r="G3546" s="193">
        <v>0.9</v>
      </c>
      <c r="H3546" s="193">
        <v>280.7</v>
      </c>
    </row>
    <row r="3547" spans="2:8" x14ac:dyDescent="0.25">
      <c r="B3547" s="271">
        <v>43978.083333333336</v>
      </c>
      <c r="C3547" s="244">
        <v>492.3</v>
      </c>
      <c r="D3547" s="244">
        <v>0</v>
      </c>
      <c r="E3547" s="244">
        <v>0.4</v>
      </c>
      <c r="F3547" s="244">
        <v>63.6</v>
      </c>
      <c r="G3547" s="193">
        <v>1.1000000000000001</v>
      </c>
      <c r="H3547" s="193">
        <v>272.89999999999998</v>
      </c>
    </row>
    <row r="3548" spans="2:8" x14ac:dyDescent="0.25">
      <c r="B3548" s="271">
        <v>43978.125</v>
      </c>
      <c r="C3548" s="244">
        <v>492.3</v>
      </c>
      <c r="D3548" s="244">
        <v>0</v>
      </c>
      <c r="E3548" s="244">
        <v>-0.1</v>
      </c>
      <c r="F3548" s="244">
        <v>66.2</v>
      </c>
      <c r="G3548" s="193">
        <v>0.7</v>
      </c>
      <c r="H3548" s="193">
        <v>281.10000000000002</v>
      </c>
    </row>
    <row r="3549" spans="2:8" x14ac:dyDescent="0.25">
      <c r="B3549" s="271">
        <v>43978.166666666664</v>
      </c>
      <c r="C3549" s="244">
        <v>492.3</v>
      </c>
      <c r="D3549" s="244">
        <v>0</v>
      </c>
      <c r="E3549" s="244">
        <v>-0.6</v>
      </c>
      <c r="F3549" s="244">
        <v>68.099999999999994</v>
      </c>
      <c r="G3549" s="193">
        <v>1</v>
      </c>
      <c r="H3549" s="193">
        <v>266.60000000000002</v>
      </c>
    </row>
    <row r="3550" spans="2:8" x14ac:dyDescent="0.25">
      <c r="B3550" s="271">
        <v>43978.208333333336</v>
      </c>
      <c r="C3550" s="244">
        <v>492.5</v>
      </c>
      <c r="D3550" s="244">
        <v>0</v>
      </c>
      <c r="E3550" s="244">
        <v>-1.2</v>
      </c>
      <c r="F3550" s="244">
        <v>70.099999999999994</v>
      </c>
      <c r="G3550" s="193">
        <v>1.2</v>
      </c>
      <c r="H3550" s="193">
        <v>263.5</v>
      </c>
    </row>
    <row r="3551" spans="2:8" x14ac:dyDescent="0.25">
      <c r="B3551" s="271">
        <v>43978.25</v>
      </c>
      <c r="C3551" s="244">
        <v>492.8</v>
      </c>
      <c r="D3551" s="244">
        <v>0</v>
      </c>
      <c r="E3551" s="244">
        <v>-1.6</v>
      </c>
      <c r="F3551" s="244">
        <v>71.5</v>
      </c>
      <c r="G3551" s="193">
        <v>1.3</v>
      </c>
      <c r="H3551" s="193">
        <v>267.5</v>
      </c>
    </row>
    <row r="3552" spans="2:8" x14ac:dyDescent="0.25">
      <c r="B3552" s="271">
        <v>43978.291666666664</v>
      </c>
      <c r="C3552" s="244">
        <v>493.1</v>
      </c>
      <c r="D3552" s="244">
        <v>0</v>
      </c>
      <c r="E3552" s="244">
        <v>-1.5</v>
      </c>
      <c r="F3552" s="244">
        <v>70.5</v>
      </c>
      <c r="G3552" s="193">
        <v>0.9</v>
      </c>
      <c r="H3552" s="193">
        <v>269.8</v>
      </c>
    </row>
    <row r="3553" spans="2:8" x14ac:dyDescent="0.25">
      <c r="B3553" s="271">
        <v>43978.333333333336</v>
      </c>
      <c r="C3553" s="244">
        <v>493.4</v>
      </c>
      <c r="D3553" s="244">
        <v>0</v>
      </c>
      <c r="E3553" s="244">
        <v>2.4</v>
      </c>
      <c r="F3553" s="244">
        <v>52.8</v>
      </c>
      <c r="G3553" s="193">
        <v>0.4</v>
      </c>
      <c r="H3553" s="193">
        <v>119.4</v>
      </c>
    </row>
    <row r="3554" spans="2:8" x14ac:dyDescent="0.25">
      <c r="B3554" s="271">
        <v>43978.375</v>
      </c>
      <c r="C3554" s="244">
        <v>493.3</v>
      </c>
      <c r="D3554" s="244">
        <v>0</v>
      </c>
      <c r="E3554" s="244">
        <v>4.9000000000000004</v>
      </c>
      <c r="F3554" s="244">
        <v>41.4</v>
      </c>
      <c r="G3554" s="193">
        <v>0.7</v>
      </c>
      <c r="H3554" s="193">
        <v>94.2</v>
      </c>
    </row>
    <row r="3555" spans="2:8" x14ac:dyDescent="0.25">
      <c r="B3555" s="271">
        <v>43978.416666666664</v>
      </c>
      <c r="C3555" s="244">
        <v>492.7</v>
      </c>
      <c r="D3555" s="244">
        <v>0</v>
      </c>
      <c r="E3555" s="244">
        <v>8.6999999999999993</v>
      </c>
      <c r="F3555" s="244">
        <v>30.7</v>
      </c>
      <c r="G3555" s="193">
        <v>0.8</v>
      </c>
      <c r="H3555" s="193">
        <v>130</v>
      </c>
    </row>
    <row r="3556" spans="2:8" x14ac:dyDescent="0.25">
      <c r="B3556" s="271">
        <v>43978.458333333336</v>
      </c>
      <c r="C3556" s="244">
        <v>492</v>
      </c>
      <c r="D3556" s="244">
        <v>0</v>
      </c>
      <c r="E3556" s="244">
        <v>11.9</v>
      </c>
      <c r="F3556" s="244">
        <v>28.5</v>
      </c>
      <c r="G3556" s="193">
        <v>1</v>
      </c>
      <c r="H3556" s="193">
        <v>107.4</v>
      </c>
    </row>
    <row r="3557" spans="2:8" x14ac:dyDescent="0.25">
      <c r="B3557" s="271">
        <v>43978.5</v>
      </c>
      <c r="C3557" s="244">
        <v>491.3</v>
      </c>
      <c r="D3557" s="244">
        <v>0</v>
      </c>
      <c r="E3557" s="244">
        <v>13.9</v>
      </c>
      <c r="F3557" s="244">
        <v>22.1</v>
      </c>
      <c r="G3557" s="193">
        <v>1.4</v>
      </c>
      <c r="H3557" s="193">
        <v>115.6</v>
      </c>
    </row>
    <row r="3558" spans="2:8" x14ac:dyDescent="0.25">
      <c r="B3558" s="271">
        <v>43978.541666666664</v>
      </c>
      <c r="C3558" s="244">
        <v>490.6</v>
      </c>
      <c r="D3558" s="244">
        <v>0</v>
      </c>
      <c r="E3558" s="244">
        <v>16.100000000000001</v>
      </c>
      <c r="F3558" s="244">
        <v>13.8</v>
      </c>
      <c r="G3558" s="193">
        <v>1.4</v>
      </c>
      <c r="H3558" s="193">
        <v>23.7</v>
      </c>
    </row>
    <row r="3559" spans="2:8" x14ac:dyDescent="0.25">
      <c r="B3559" s="271">
        <v>43978.583333333336</v>
      </c>
      <c r="C3559" s="244">
        <v>490</v>
      </c>
      <c r="D3559" s="244">
        <v>0</v>
      </c>
      <c r="E3559" s="244">
        <v>16.8</v>
      </c>
      <c r="F3559" s="244">
        <v>7.6</v>
      </c>
      <c r="G3559" s="193">
        <v>1.6</v>
      </c>
      <c r="H3559" s="193">
        <v>30.5</v>
      </c>
    </row>
    <row r="3560" spans="2:8" x14ac:dyDescent="0.25">
      <c r="B3560" s="271">
        <v>43978.625</v>
      </c>
      <c r="C3560" s="244">
        <v>489.7</v>
      </c>
      <c r="D3560" s="244">
        <v>0</v>
      </c>
      <c r="E3560" s="244">
        <v>16.3</v>
      </c>
      <c r="F3560" s="244">
        <v>8.1</v>
      </c>
      <c r="G3560" s="193">
        <v>1.5</v>
      </c>
      <c r="H3560" s="193">
        <v>10.1</v>
      </c>
    </row>
    <row r="3561" spans="2:8" x14ac:dyDescent="0.25">
      <c r="B3561" s="271">
        <v>43978.666666666664</v>
      </c>
      <c r="C3561" s="244">
        <v>489.6</v>
      </c>
      <c r="D3561" s="244">
        <v>0</v>
      </c>
      <c r="E3561" s="244">
        <v>14.1</v>
      </c>
      <c r="F3561" s="244">
        <v>10.8</v>
      </c>
      <c r="G3561" s="193">
        <v>1.7</v>
      </c>
      <c r="H3561" s="193">
        <v>11.1</v>
      </c>
    </row>
    <row r="3562" spans="2:8" x14ac:dyDescent="0.25">
      <c r="B3562" s="271">
        <v>43978.708333333336</v>
      </c>
      <c r="C3562" s="244">
        <v>489.9</v>
      </c>
      <c r="D3562" s="244">
        <v>0</v>
      </c>
      <c r="E3562" s="244">
        <v>12.3</v>
      </c>
      <c r="F3562" s="244">
        <v>18.100000000000001</v>
      </c>
      <c r="G3562" s="193">
        <v>1.8</v>
      </c>
      <c r="H3562" s="193">
        <v>16.2</v>
      </c>
    </row>
    <row r="3563" spans="2:8" x14ac:dyDescent="0.25">
      <c r="B3563" s="271">
        <v>43978.75</v>
      </c>
      <c r="C3563" s="244">
        <v>490.4</v>
      </c>
      <c r="D3563" s="244">
        <v>0</v>
      </c>
      <c r="E3563" s="244">
        <v>10</v>
      </c>
      <c r="F3563" s="244">
        <v>27</v>
      </c>
      <c r="G3563" s="193">
        <v>2.7</v>
      </c>
      <c r="H3563" s="193">
        <v>94.6</v>
      </c>
    </row>
    <row r="3564" spans="2:8" x14ac:dyDescent="0.25">
      <c r="B3564" s="271">
        <v>43978.791666666664</v>
      </c>
      <c r="C3564" s="244">
        <v>490.9</v>
      </c>
      <c r="D3564" s="244">
        <v>0</v>
      </c>
      <c r="E3564" s="244">
        <v>8.6</v>
      </c>
      <c r="F3564" s="244">
        <v>29.7</v>
      </c>
      <c r="G3564" s="193">
        <v>2.9</v>
      </c>
      <c r="H3564" s="193">
        <v>73.8</v>
      </c>
    </row>
    <row r="3565" spans="2:8" x14ac:dyDescent="0.25">
      <c r="B3565" s="271">
        <v>43978.833333333336</v>
      </c>
      <c r="C3565" s="244">
        <v>491.4</v>
      </c>
      <c r="D3565" s="244">
        <v>0</v>
      </c>
      <c r="E3565" s="244">
        <v>7.6</v>
      </c>
      <c r="F3565" s="244">
        <v>32.700000000000003</v>
      </c>
      <c r="G3565" s="193">
        <v>1.1000000000000001</v>
      </c>
      <c r="H3565" s="193">
        <v>44.5</v>
      </c>
    </row>
    <row r="3566" spans="2:8" x14ac:dyDescent="0.25">
      <c r="B3566" s="271">
        <v>43978.875</v>
      </c>
      <c r="C3566" s="244">
        <v>491.8</v>
      </c>
      <c r="D3566" s="244">
        <v>0</v>
      </c>
      <c r="E3566" s="244">
        <v>5.7</v>
      </c>
      <c r="F3566" s="244">
        <v>41</v>
      </c>
      <c r="G3566" s="193">
        <v>1.3</v>
      </c>
      <c r="H3566" s="193">
        <v>296.39999999999998</v>
      </c>
    </row>
    <row r="3567" spans="2:8" x14ac:dyDescent="0.25">
      <c r="B3567" s="271">
        <v>43978.916666666664</v>
      </c>
      <c r="C3567" s="244">
        <v>491.9</v>
      </c>
      <c r="D3567" s="244">
        <v>0</v>
      </c>
      <c r="E3567" s="244">
        <v>4.2</v>
      </c>
      <c r="F3567" s="244">
        <v>49.3</v>
      </c>
      <c r="G3567" s="193">
        <v>1.4</v>
      </c>
      <c r="H3567" s="193">
        <v>281.10000000000002</v>
      </c>
    </row>
    <row r="3568" spans="2:8" x14ac:dyDescent="0.25">
      <c r="B3568" s="271">
        <v>43978.958333333336</v>
      </c>
      <c r="C3568" s="244">
        <v>492</v>
      </c>
      <c r="D3568" s="244">
        <v>0</v>
      </c>
      <c r="E3568" s="244">
        <v>3</v>
      </c>
      <c r="F3568" s="244">
        <v>55.2</v>
      </c>
      <c r="G3568" s="193">
        <v>1.1000000000000001</v>
      </c>
      <c r="H3568" s="193">
        <v>273.8</v>
      </c>
    </row>
    <row r="3569" spans="2:8" x14ac:dyDescent="0.25">
      <c r="B3569" s="271">
        <v>43979</v>
      </c>
      <c r="C3569" s="244">
        <v>492</v>
      </c>
      <c r="D3569" s="244">
        <v>0</v>
      </c>
      <c r="E3569" s="244">
        <v>2.1</v>
      </c>
      <c r="F3569" s="244">
        <v>60.1</v>
      </c>
      <c r="G3569" s="193">
        <v>1</v>
      </c>
      <c r="H3569" s="193">
        <v>275.2</v>
      </c>
    </row>
    <row r="3570" spans="2:8" x14ac:dyDescent="0.25">
      <c r="B3570" s="271">
        <v>43979.041666666664</v>
      </c>
      <c r="C3570" s="244">
        <v>491.8</v>
      </c>
      <c r="D3570" s="244">
        <v>0</v>
      </c>
      <c r="E3570" s="244">
        <v>1.4</v>
      </c>
      <c r="F3570" s="244">
        <v>63.8</v>
      </c>
      <c r="G3570" s="193">
        <v>1</v>
      </c>
      <c r="H3570" s="193">
        <v>283.3</v>
      </c>
    </row>
    <row r="3571" spans="2:8" x14ac:dyDescent="0.25">
      <c r="B3571" s="271">
        <v>43979.083333333336</v>
      </c>
      <c r="C3571" s="244">
        <v>491.6</v>
      </c>
      <c r="D3571" s="244">
        <v>0</v>
      </c>
      <c r="E3571" s="244">
        <v>0.9</v>
      </c>
      <c r="F3571" s="244">
        <v>67.3</v>
      </c>
      <c r="G3571" s="193">
        <v>1</v>
      </c>
      <c r="H3571" s="193">
        <v>277.39999999999998</v>
      </c>
    </row>
    <row r="3572" spans="2:8" x14ac:dyDescent="0.25">
      <c r="B3572" s="271">
        <v>43979.125</v>
      </c>
      <c r="C3572" s="244">
        <v>491.6</v>
      </c>
      <c r="D3572" s="244">
        <v>0</v>
      </c>
      <c r="E3572" s="244">
        <v>0.4</v>
      </c>
      <c r="F3572" s="244">
        <v>70.8</v>
      </c>
      <c r="G3572" s="193">
        <v>1</v>
      </c>
      <c r="H3572" s="193">
        <v>281.3</v>
      </c>
    </row>
    <row r="3573" spans="2:8" x14ac:dyDescent="0.25">
      <c r="B3573" s="271">
        <v>43979.166666666664</v>
      </c>
      <c r="C3573" s="244">
        <v>491.7</v>
      </c>
      <c r="D3573" s="244">
        <v>0</v>
      </c>
      <c r="E3573" s="244">
        <v>0</v>
      </c>
      <c r="F3573" s="244">
        <v>73.099999999999994</v>
      </c>
      <c r="G3573" s="193">
        <v>0.9</v>
      </c>
      <c r="H3573" s="193">
        <v>285.2</v>
      </c>
    </row>
    <row r="3574" spans="2:8" x14ac:dyDescent="0.25">
      <c r="B3574" s="271">
        <v>43979.208333333336</v>
      </c>
      <c r="C3574" s="244">
        <v>491.9</v>
      </c>
      <c r="D3574" s="244">
        <v>0</v>
      </c>
      <c r="E3574" s="244">
        <v>-0.1</v>
      </c>
      <c r="F3574" s="244">
        <v>74.3</v>
      </c>
      <c r="G3574" s="193">
        <v>0.8</v>
      </c>
      <c r="H3574" s="193">
        <v>275.3</v>
      </c>
    </row>
    <row r="3575" spans="2:8" x14ac:dyDescent="0.25">
      <c r="B3575" s="271">
        <v>43979.25</v>
      </c>
      <c r="C3575" s="244">
        <v>492.1</v>
      </c>
      <c r="D3575" s="244">
        <v>0</v>
      </c>
      <c r="E3575" s="244">
        <v>-0.4</v>
      </c>
      <c r="F3575" s="244">
        <v>75.900000000000006</v>
      </c>
      <c r="G3575" s="193">
        <v>0.7</v>
      </c>
      <c r="H3575" s="193">
        <v>276.3</v>
      </c>
    </row>
    <row r="3576" spans="2:8" x14ac:dyDescent="0.25">
      <c r="B3576" s="271">
        <v>43979.291666666664</v>
      </c>
      <c r="C3576" s="244">
        <v>492.5</v>
      </c>
      <c r="D3576" s="244">
        <v>0</v>
      </c>
      <c r="E3576" s="244">
        <v>-0.4</v>
      </c>
      <c r="F3576" s="244">
        <v>75.7</v>
      </c>
      <c r="G3576" s="193">
        <v>0.7</v>
      </c>
      <c r="H3576" s="193">
        <v>272.60000000000002</v>
      </c>
    </row>
    <row r="3577" spans="2:8" x14ac:dyDescent="0.25">
      <c r="B3577" s="271">
        <v>43979.333333333336</v>
      </c>
      <c r="C3577" s="244">
        <v>492.6</v>
      </c>
      <c r="D3577" s="244">
        <v>0</v>
      </c>
      <c r="E3577" s="244">
        <v>3.6</v>
      </c>
      <c r="F3577" s="244">
        <v>57.3</v>
      </c>
      <c r="G3577" s="193">
        <v>0.4</v>
      </c>
      <c r="H3577" s="193">
        <v>288</v>
      </c>
    </row>
    <row r="3578" spans="2:8" x14ac:dyDescent="0.25">
      <c r="B3578" s="271">
        <v>43979.375</v>
      </c>
      <c r="C3578" s="244">
        <v>492.3</v>
      </c>
      <c r="D3578" s="244">
        <v>0</v>
      </c>
      <c r="E3578" s="244">
        <v>7</v>
      </c>
      <c r="F3578" s="244">
        <v>43.8</v>
      </c>
      <c r="G3578" s="193">
        <v>0.5</v>
      </c>
      <c r="H3578" s="193">
        <v>302.3</v>
      </c>
    </row>
    <row r="3579" spans="2:8" x14ac:dyDescent="0.25">
      <c r="B3579" s="271">
        <v>43979.416666666664</v>
      </c>
      <c r="C3579" s="244">
        <v>491.9</v>
      </c>
      <c r="D3579" s="244">
        <v>0</v>
      </c>
      <c r="E3579" s="244">
        <v>10.199999999999999</v>
      </c>
      <c r="F3579" s="244">
        <v>34.299999999999997</v>
      </c>
      <c r="G3579" s="193">
        <v>0.8</v>
      </c>
      <c r="H3579" s="193">
        <v>139</v>
      </c>
    </row>
    <row r="3580" spans="2:8" x14ac:dyDescent="0.25">
      <c r="B3580" s="271">
        <v>43979.458333333336</v>
      </c>
      <c r="C3580" s="244">
        <v>491.2</v>
      </c>
      <c r="D3580" s="244">
        <v>0</v>
      </c>
      <c r="E3580" s="244">
        <v>14.1</v>
      </c>
      <c r="F3580" s="244">
        <v>23.6</v>
      </c>
      <c r="G3580" s="193">
        <v>0.6</v>
      </c>
      <c r="H3580" s="193">
        <v>133.30000000000001</v>
      </c>
    </row>
    <row r="3581" spans="2:8" x14ac:dyDescent="0.25">
      <c r="B3581" s="271">
        <v>43979.5</v>
      </c>
      <c r="C3581" s="244">
        <v>490.5</v>
      </c>
      <c r="D3581" s="244">
        <v>0</v>
      </c>
      <c r="E3581" s="244">
        <v>17.100000000000001</v>
      </c>
      <c r="F3581" s="244">
        <v>14.8</v>
      </c>
      <c r="G3581" s="193">
        <v>1.1000000000000001</v>
      </c>
      <c r="H3581" s="193">
        <v>301.7</v>
      </c>
    </row>
    <row r="3582" spans="2:8" x14ac:dyDescent="0.25">
      <c r="B3582" s="271">
        <v>43979.541666666664</v>
      </c>
      <c r="C3582" s="244">
        <v>489.8</v>
      </c>
      <c r="D3582" s="244">
        <v>0</v>
      </c>
      <c r="E3582" s="244">
        <v>18</v>
      </c>
      <c r="F3582" s="244">
        <v>12.9</v>
      </c>
      <c r="G3582" s="193">
        <v>1.1000000000000001</v>
      </c>
      <c r="H3582" s="193">
        <v>271.60000000000002</v>
      </c>
    </row>
    <row r="3583" spans="2:8" x14ac:dyDescent="0.25">
      <c r="B3583" s="271">
        <v>43979.583333333336</v>
      </c>
      <c r="C3583" s="244">
        <v>489.3</v>
      </c>
      <c r="D3583" s="244">
        <v>0</v>
      </c>
      <c r="E3583" s="244">
        <v>17.5</v>
      </c>
      <c r="F3583" s="244">
        <v>13.8</v>
      </c>
      <c r="G3583" s="193">
        <v>1.2</v>
      </c>
      <c r="H3583" s="193">
        <v>9.1999999999999993</v>
      </c>
    </row>
    <row r="3584" spans="2:8" x14ac:dyDescent="0.25">
      <c r="B3584" s="271">
        <v>43979.625</v>
      </c>
      <c r="C3584" s="244">
        <v>489.1</v>
      </c>
      <c r="D3584" s="244">
        <v>0</v>
      </c>
      <c r="E3584" s="244">
        <v>17</v>
      </c>
      <c r="F3584" s="244">
        <v>15.8</v>
      </c>
      <c r="G3584" s="193">
        <v>1.7</v>
      </c>
      <c r="H3584" s="193">
        <v>55.1</v>
      </c>
    </row>
    <row r="3585" spans="2:8" x14ac:dyDescent="0.25">
      <c r="B3585" s="271">
        <v>43979.666666666664</v>
      </c>
      <c r="C3585" s="244">
        <v>489.2</v>
      </c>
      <c r="D3585" s="244">
        <v>0</v>
      </c>
      <c r="E3585" s="244">
        <v>14.3</v>
      </c>
      <c r="F3585" s="244">
        <v>20.100000000000001</v>
      </c>
      <c r="G3585" s="193">
        <v>2.1</v>
      </c>
      <c r="H3585" s="193">
        <v>45.6</v>
      </c>
    </row>
    <row r="3586" spans="2:8" x14ac:dyDescent="0.25">
      <c r="B3586" s="271">
        <v>43979.708333333336</v>
      </c>
      <c r="C3586" s="244">
        <v>489.6</v>
      </c>
      <c r="D3586" s="244">
        <v>0</v>
      </c>
      <c r="E3586" s="244">
        <v>12.3</v>
      </c>
      <c r="F3586" s="244">
        <v>19.899999999999999</v>
      </c>
      <c r="G3586" s="193">
        <v>1.9</v>
      </c>
      <c r="H3586" s="193">
        <v>42.3</v>
      </c>
    </row>
    <row r="3587" spans="2:8" x14ac:dyDescent="0.25">
      <c r="B3587" s="271">
        <v>43979.75</v>
      </c>
      <c r="C3587" s="244">
        <v>490.2</v>
      </c>
      <c r="D3587" s="244">
        <v>0</v>
      </c>
      <c r="E3587" s="244">
        <v>10.5</v>
      </c>
      <c r="F3587" s="244">
        <v>20.399999999999999</v>
      </c>
      <c r="G3587" s="193">
        <v>1.6</v>
      </c>
      <c r="H3587" s="193">
        <v>10.9</v>
      </c>
    </row>
    <row r="3588" spans="2:8" x14ac:dyDescent="0.25">
      <c r="B3588" s="271">
        <v>43979.791666666664</v>
      </c>
      <c r="C3588" s="244">
        <v>490.7</v>
      </c>
      <c r="D3588" s="244">
        <v>0</v>
      </c>
      <c r="E3588" s="244">
        <v>9.1</v>
      </c>
      <c r="F3588" s="244">
        <v>22</v>
      </c>
      <c r="G3588" s="193">
        <v>1.6</v>
      </c>
      <c r="H3588" s="193">
        <v>69.2</v>
      </c>
    </row>
    <row r="3589" spans="2:8" x14ac:dyDescent="0.25">
      <c r="B3589" s="271">
        <v>43979.833333333336</v>
      </c>
      <c r="C3589" s="244">
        <v>491.2</v>
      </c>
      <c r="D3589" s="244">
        <v>0</v>
      </c>
      <c r="E3589" s="244">
        <v>7.6</v>
      </c>
      <c r="F3589" s="244">
        <v>25.3</v>
      </c>
      <c r="G3589" s="193">
        <v>2.1</v>
      </c>
      <c r="H3589" s="193">
        <v>351.3</v>
      </c>
    </row>
    <row r="3590" spans="2:8" x14ac:dyDescent="0.25">
      <c r="B3590" s="271">
        <v>43979.875</v>
      </c>
      <c r="C3590" s="244">
        <v>491.5</v>
      </c>
      <c r="D3590" s="244">
        <v>0</v>
      </c>
      <c r="E3590" s="244">
        <v>6.4</v>
      </c>
      <c r="F3590" s="244">
        <v>30.2</v>
      </c>
      <c r="G3590" s="193">
        <v>1.1000000000000001</v>
      </c>
      <c r="H3590" s="193">
        <v>327.60000000000002</v>
      </c>
    </row>
    <row r="3591" spans="2:8" x14ac:dyDescent="0.25">
      <c r="B3591" s="271">
        <v>43979.916666666664</v>
      </c>
      <c r="C3591" s="244">
        <v>491.6</v>
      </c>
      <c r="D3591" s="244">
        <v>0</v>
      </c>
      <c r="E3591" s="244">
        <v>5.2</v>
      </c>
      <c r="F3591" s="244">
        <v>36.299999999999997</v>
      </c>
      <c r="G3591" s="193">
        <v>0.9</v>
      </c>
      <c r="H3591" s="193">
        <v>296.10000000000002</v>
      </c>
    </row>
    <row r="3592" spans="2:8" x14ac:dyDescent="0.25">
      <c r="B3592" s="271">
        <v>43979.958333333336</v>
      </c>
      <c r="C3592" s="244">
        <v>491.6</v>
      </c>
      <c r="D3592" s="244">
        <v>0</v>
      </c>
      <c r="E3592" s="244">
        <v>3.7</v>
      </c>
      <c r="F3592" s="244">
        <v>47.4</v>
      </c>
      <c r="G3592" s="193">
        <v>1.1000000000000001</v>
      </c>
      <c r="H3592" s="193">
        <v>280.2</v>
      </c>
    </row>
    <row r="3593" spans="2:8" x14ac:dyDescent="0.25">
      <c r="B3593" s="271">
        <v>43980</v>
      </c>
      <c r="C3593" s="244">
        <v>491.6</v>
      </c>
      <c r="D3593" s="244">
        <v>0</v>
      </c>
      <c r="E3593" s="244">
        <v>2.6</v>
      </c>
      <c r="F3593" s="244">
        <v>53.3</v>
      </c>
      <c r="G3593" s="193">
        <v>1.1000000000000001</v>
      </c>
      <c r="H3593" s="193">
        <v>279.2</v>
      </c>
    </row>
    <row r="3594" spans="2:8" x14ac:dyDescent="0.25">
      <c r="B3594" s="271">
        <v>43980.041666666664</v>
      </c>
      <c r="C3594" s="244">
        <v>491.5</v>
      </c>
      <c r="D3594" s="244">
        <v>0</v>
      </c>
      <c r="E3594" s="244">
        <v>1.8</v>
      </c>
      <c r="F3594" s="244">
        <v>57.7</v>
      </c>
      <c r="G3594" s="193">
        <v>0.9</v>
      </c>
      <c r="H3594" s="193">
        <v>276.60000000000002</v>
      </c>
    </row>
    <row r="3595" spans="2:8" x14ac:dyDescent="0.25">
      <c r="B3595" s="271">
        <v>43980.083333333336</v>
      </c>
      <c r="C3595" s="244">
        <v>491.4</v>
      </c>
      <c r="D3595" s="244">
        <v>0</v>
      </c>
      <c r="E3595" s="244">
        <v>1.2</v>
      </c>
      <c r="F3595" s="244">
        <v>63.1</v>
      </c>
      <c r="G3595" s="193">
        <v>0.8</v>
      </c>
      <c r="H3595" s="193">
        <v>276.5</v>
      </c>
    </row>
    <row r="3596" spans="2:8" x14ac:dyDescent="0.25">
      <c r="B3596" s="271">
        <v>43980.125</v>
      </c>
      <c r="C3596" s="244">
        <v>491.3</v>
      </c>
      <c r="D3596" s="244">
        <v>0</v>
      </c>
      <c r="E3596" s="244">
        <v>0.8</v>
      </c>
      <c r="F3596" s="244">
        <v>68.599999999999994</v>
      </c>
      <c r="G3596" s="193">
        <v>0.9</v>
      </c>
      <c r="H3596" s="193">
        <v>274.39999999999998</v>
      </c>
    </row>
    <row r="3597" spans="2:8" x14ac:dyDescent="0.25">
      <c r="B3597" s="271">
        <v>43980.166666666664</v>
      </c>
      <c r="C3597" s="244">
        <v>491.4</v>
      </c>
      <c r="D3597" s="244">
        <v>0</v>
      </c>
      <c r="E3597" s="244">
        <v>0.5</v>
      </c>
      <c r="F3597" s="244">
        <v>72.8</v>
      </c>
      <c r="G3597" s="193">
        <v>0.9</v>
      </c>
      <c r="H3597" s="193">
        <v>272.10000000000002</v>
      </c>
    </row>
    <row r="3598" spans="2:8" x14ac:dyDescent="0.25">
      <c r="B3598" s="271">
        <v>43980.208333333336</v>
      </c>
      <c r="C3598" s="244">
        <v>491.6</v>
      </c>
      <c r="D3598" s="244">
        <v>0</v>
      </c>
      <c r="E3598" s="244">
        <v>0.1</v>
      </c>
      <c r="F3598" s="244">
        <v>76.099999999999994</v>
      </c>
      <c r="G3598" s="193">
        <v>0.8</v>
      </c>
      <c r="H3598" s="193">
        <v>278</v>
      </c>
    </row>
    <row r="3599" spans="2:8" x14ac:dyDescent="0.25">
      <c r="B3599" s="271">
        <v>43980.25</v>
      </c>
      <c r="C3599" s="244">
        <v>491.9</v>
      </c>
      <c r="D3599" s="244">
        <v>0</v>
      </c>
      <c r="E3599" s="244">
        <v>-0.1</v>
      </c>
      <c r="F3599" s="244">
        <v>77.8</v>
      </c>
      <c r="G3599" s="193">
        <v>0.7</v>
      </c>
      <c r="H3599" s="193">
        <v>275.60000000000002</v>
      </c>
    </row>
    <row r="3600" spans="2:8" x14ac:dyDescent="0.25">
      <c r="B3600" s="271">
        <v>43980.291666666664</v>
      </c>
      <c r="C3600" s="244">
        <v>492.1</v>
      </c>
      <c r="D3600" s="244">
        <v>0</v>
      </c>
      <c r="E3600" s="244">
        <v>0.2</v>
      </c>
      <c r="F3600" s="244">
        <v>77.3</v>
      </c>
      <c r="G3600" s="193">
        <v>0.5</v>
      </c>
      <c r="H3600" s="193">
        <v>285.5</v>
      </c>
    </row>
    <row r="3601" spans="2:8" x14ac:dyDescent="0.25">
      <c r="B3601" s="271">
        <v>43980.333333333336</v>
      </c>
      <c r="C3601" s="244">
        <v>492.3</v>
      </c>
      <c r="D3601" s="244">
        <v>0</v>
      </c>
      <c r="E3601" s="244">
        <v>4.3</v>
      </c>
      <c r="F3601" s="244">
        <v>57.6</v>
      </c>
      <c r="G3601" s="193">
        <v>0.3</v>
      </c>
      <c r="H3601" s="193">
        <v>291.2</v>
      </c>
    </row>
    <row r="3602" spans="2:8" x14ac:dyDescent="0.25">
      <c r="B3602" s="271">
        <v>43980.375</v>
      </c>
      <c r="C3602" s="244">
        <v>492.1</v>
      </c>
      <c r="D3602" s="244">
        <v>0</v>
      </c>
      <c r="E3602" s="244">
        <v>7.9</v>
      </c>
      <c r="F3602" s="244">
        <v>44.8</v>
      </c>
      <c r="G3602" s="193">
        <v>0.4</v>
      </c>
      <c r="H3602" s="193">
        <v>254.6</v>
      </c>
    </row>
    <row r="3603" spans="2:8" x14ac:dyDescent="0.25">
      <c r="B3603" s="271">
        <v>43980.416666666664</v>
      </c>
      <c r="C3603" s="244">
        <v>491.6</v>
      </c>
      <c r="D3603" s="244">
        <v>0</v>
      </c>
      <c r="E3603" s="244">
        <v>11.3</v>
      </c>
      <c r="F3603" s="244">
        <v>33.5</v>
      </c>
      <c r="G3603" s="193">
        <v>0.7</v>
      </c>
      <c r="H3603" s="193">
        <v>165.8</v>
      </c>
    </row>
    <row r="3604" spans="2:8" x14ac:dyDescent="0.25">
      <c r="B3604" s="271">
        <v>43980.458333333336</v>
      </c>
      <c r="C3604" s="244">
        <v>491</v>
      </c>
      <c r="D3604" s="244">
        <v>0</v>
      </c>
      <c r="E3604" s="244">
        <v>14.6</v>
      </c>
      <c r="F3604" s="244">
        <v>26.1</v>
      </c>
      <c r="G3604" s="193">
        <v>0.8</v>
      </c>
      <c r="H3604" s="193">
        <v>204.9</v>
      </c>
    </row>
    <row r="3605" spans="2:8" x14ac:dyDescent="0.25">
      <c r="B3605" s="271">
        <v>43980.5</v>
      </c>
      <c r="C3605" s="244">
        <v>490.4</v>
      </c>
      <c r="D3605" s="244">
        <v>0</v>
      </c>
      <c r="E3605" s="244">
        <v>16.2</v>
      </c>
      <c r="F3605" s="244">
        <v>18.399999999999999</v>
      </c>
      <c r="G3605" s="193">
        <v>1.3</v>
      </c>
      <c r="H3605" s="193">
        <v>35.1</v>
      </c>
    </row>
    <row r="3606" spans="2:8" x14ac:dyDescent="0.25">
      <c r="B3606" s="271">
        <v>43980.541666666664</v>
      </c>
      <c r="C3606" s="244">
        <v>490</v>
      </c>
      <c r="D3606" s="244">
        <v>0</v>
      </c>
      <c r="E3606" s="244">
        <v>16.399999999999999</v>
      </c>
      <c r="F3606" s="244">
        <v>14.3</v>
      </c>
      <c r="G3606" s="193">
        <v>2</v>
      </c>
      <c r="H3606" s="193">
        <v>34.6</v>
      </c>
    </row>
    <row r="3607" spans="2:8" x14ac:dyDescent="0.25">
      <c r="B3607" s="271">
        <v>43980.583333333336</v>
      </c>
      <c r="C3607" s="244">
        <v>489.7</v>
      </c>
      <c r="D3607" s="244">
        <v>0</v>
      </c>
      <c r="E3607" s="244">
        <v>15.7</v>
      </c>
      <c r="F3607" s="244">
        <v>14.3</v>
      </c>
      <c r="G3607" s="193">
        <v>2</v>
      </c>
      <c r="H3607" s="193">
        <v>46</v>
      </c>
    </row>
    <row r="3608" spans="2:8" x14ac:dyDescent="0.25">
      <c r="B3608" s="271">
        <v>43980.625</v>
      </c>
      <c r="C3608" s="244">
        <v>489.6</v>
      </c>
      <c r="D3608" s="244">
        <v>0</v>
      </c>
      <c r="E3608" s="244">
        <v>14.4</v>
      </c>
      <c r="F3608" s="244">
        <v>15.3</v>
      </c>
      <c r="G3608" s="193">
        <v>2.4</v>
      </c>
      <c r="H3608" s="193">
        <v>27.4</v>
      </c>
    </row>
    <row r="3609" spans="2:8" x14ac:dyDescent="0.25">
      <c r="B3609" s="271">
        <v>43980.666666666664</v>
      </c>
      <c r="C3609" s="244">
        <v>489.8</v>
      </c>
      <c r="D3609" s="244">
        <v>0</v>
      </c>
      <c r="E3609" s="244">
        <v>13.2</v>
      </c>
      <c r="F3609" s="244">
        <v>16.899999999999999</v>
      </c>
      <c r="G3609" s="193">
        <v>1.7</v>
      </c>
      <c r="H3609" s="193">
        <v>69.599999999999994</v>
      </c>
    </row>
    <row r="3610" spans="2:8" x14ac:dyDescent="0.25">
      <c r="B3610" s="271">
        <v>43980.708333333336</v>
      </c>
      <c r="C3610" s="244">
        <v>490</v>
      </c>
      <c r="D3610" s="244">
        <v>0</v>
      </c>
      <c r="E3610" s="244">
        <v>11.7</v>
      </c>
      <c r="F3610" s="244">
        <v>19.7</v>
      </c>
      <c r="G3610" s="193">
        <v>1.5</v>
      </c>
      <c r="H3610" s="193">
        <v>41.8</v>
      </c>
    </row>
    <row r="3611" spans="2:8" x14ac:dyDescent="0.25">
      <c r="B3611" s="271">
        <v>43980.75</v>
      </c>
      <c r="C3611" s="244">
        <v>490.3</v>
      </c>
      <c r="D3611" s="244">
        <v>0</v>
      </c>
      <c r="E3611" s="244">
        <v>10.4</v>
      </c>
      <c r="F3611" s="244">
        <v>22.8</v>
      </c>
      <c r="G3611" s="193">
        <v>2.1</v>
      </c>
      <c r="H3611" s="193">
        <v>350.2</v>
      </c>
    </row>
    <row r="3612" spans="2:8" x14ac:dyDescent="0.25">
      <c r="B3612" s="271">
        <v>43980.791666666664</v>
      </c>
      <c r="C3612" s="244">
        <v>490.8</v>
      </c>
      <c r="D3612" s="244">
        <v>0</v>
      </c>
      <c r="E3612" s="244">
        <v>9.3000000000000007</v>
      </c>
      <c r="F3612" s="244">
        <v>28.1</v>
      </c>
      <c r="G3612" s="193">
        <v>1</v>
      </c>
      <c r="H3612" s="193">
        <v>354.4</v>
      </c>
    </row>
    <row r="3613" spans="2:8" x14ac:dyDescent="0.25">
      <c r="B3613" s="271">
        <v>43980.833333333336</v>
      </c>
      <c r="C3613" s="244">
        <v>491.3</v>
      </c>
      <c r="D3613" s="244">
        <v>0</v>
      </c>
      <c r="E3613" s="244">
        <v>7.5</v>
      </c>
      <c r="F3613" s="244">
        <v>34.4</v>
      </c>
      <c r="G3613" s="193">
        <v>0.8</v>
      </c>
      <c r="H3613" s="193">
        <v>331.9</v>
      </c>
    </row>
    <row r="3614" spans="2:8" x14ac:dyDescent="0.25">
      <c r="B3614" s="271">
        <v>43980.875</v>
      </c>
      <c r="C3614" s="244">
        <v>491.7</v>
      </c>
      <c r="D3614" s="244">
        <v>0</v>
      </c>
      <c r="E3614" s="244">
        <v>5.9</v>
      </c>
      <c r="F3614" s="244">
        <v>36.9</v>
      </c>
      <c r="G3614" s="193">
        <v>1.2</v>
      </c>
      <c r="H3614" s="193">
        <v>335.2</v>
      </c>
    </row>
    <row r="3615" spans="2:8" x14ac:dyDescent="0.25">
      <c r="B3615" s="271">
        <v>43980.916666666664</v>
      </c>
      <c r="C3615" s="244">
        <v>491.8</v>
      </c>
      <c r="D3615" s="244">
        <v>0</v>
      </c>
      <c r="E3615" s="244">
        <v>4.5999999999999996</v>
      </c>
      <c r="F3615" s="244">
        <v>49.8</v>
      </c>
      <c r="G3615" s="193">
        <v>0.8</v>
      </c>
      <c r="H3615" s="193">
        <v>288.3</v>
      </c>
    </row>
    <row r="3616" spans="2:8" x14ac:dyDescent="0.25">
      <c r="B3616" s="271">
        <v>43980.958333333336</v>
      </c>
      <c r="C3616" s="244">
        <v>492</v>
      </c>
      <c r="D3616" s="244">
        <v>0</v>
      </c>
      <c r="E3616" s="244">
        <v>3.2</v>
      </c>
      <c r="F3616" s="244">
        <v>59.1</v>
      </c>
      <c r="G3616" s="193">
        <v>0.8</v>
      </c>
      <c r="H3616" s="193">
        <v>277.10000000000002</v>
      </c>
    </row>
    <row r="3617" spans="2:8" x14ac:dyDescent="0.25">
      <c r="B3617" s="271">
        <v>43981</v>
      </c>
      <c r="C3617" s="244">
        <v>491.9</v>
      </c>
      <c r="D3617" s="244">
        <v>0</v>
      </c>
      <c r="E3617" s="244">
        <v>2.1</v>
      </c>
      <c r="F3617" s="244">
        <v>62.6</v>
      </c>
      <c r="G3617" s="193">
        <v>1</v>
      </c>
      <c r="H3617" s="193">
        <v>272.8</v>
      </c>
    </row>
    <row r="3618" spans="2:8" x14ac:dyDescent="0.25">
      <c r="B3618" s="271">
        <v>43981.041666666664</v>
      </c>
      <c r="C3618" s="244">
        <v>491.9</v>
      </c>
      <c r="D3618" s="244">
        <v>0</v>
      </c>
      <c r="E3618" s="244">
        <v>1.4</v>
      </c>
      <c r="F3618" s="244">
        <v>65</v>
      </c>
      <c r="G3618" s="193">
        <v>1</v>
      </c>
      <c r="H3618" s="193">
        <v>274.3</v>
      </c>
    </row>
    <row r="3619" spans="2:8" x14ac:dyDescent="0.25">
      <c r="B3619" s="271">
        <v>43981.083333333336</v>
      </c>
      <c r="C3619" s="244">
        <v>491.8</v>
      </c>
      <c r="D3619" s="244">
        <v>0</v>
      </c>
      <c r="E3619" s="244">
        <v>0.6</v>
      </c>
      <c r="F3619" s="244">
        <v>68</v>
      </c>
      <c r="G3619" s="193">
        <v>1.1000000000000001</v>
      </c>
      <c r="H3619" s="193">
        <v>276.7</v>
      </c>
    </row>
    <row r="3620" spans="2:8" x14ac:dyDescent="0.25">
      <c r="B3620" s="271">
        <v>43981.125</v>
      </c>
      <c r="C3620" s="244">
        <v>491.6</v>
      </c>
      <c r="D3620" s="244">
        <v>0</v>
      </c>
      <c r="E3620" s="244">
        <v>0.2</v>
      </c>
      <c r="F3620" s="244">
        <v>72.099999999999994</v>
      </c>
      <c r="G3620" s="193">
        <v>0.8</v>
      </c>
      <c r="H3620" s="193">
        <v>282.2</v>
      </c>
    </row>
    <row r="3621" spans="2:8" x14ac:dyDescent="0.25">
      <c r="B3621" s="271">
        <v>43981.166666666664</v>
      </c>
      <c r="C3621" s="244">
        <v>491.7</v>
      </c>
      <c r="D3621" s="244">
        <v>0</v>
      </c>
      <c r="E3621" s="244">
        <v>-0.3</v>
      </c>
      <c r="F3621" s="244">
        <v>74.599999999999994</v>
      </c>
      <c r="G3621" s="193">
        <v>0.7</v>
      </c>
      <c r="H3621" s="193">
        <v>279.2</v>
      </c>
    </row>
    <row r="3622" spans="2:8" x14ac:dyDescent="0.25">
      <c r="B3622" s="271">
        <v>43981.208333333336</v>
      </c>
      <c r="C3622" s="244">
        <v>491.8</v>
      </c>
      <c r="D3622" s="244">
        <v>0</v>
      </c>
      <c r="E3622" s="244">
        <v>-0.6</v>
      </c>
      <c r="F3622" s="244">
        <v>76.8</v>
      </c>
      <c r="G3622" s="193">
        <v>0.7</v>
      </c>
      <c r="H3622" s="193">
        <v>277.39999999999998</v>
      </c>
    </row>
    <row r="3623" spans="2:8" x14ac:dyDescent="0.25">
      <c r="B3623" s="271">
        <v>43981.25</v>
      </c>
      <c r="C3623" s="244">
        <v>492.1</v>
      </c>
      <c r="D3623" s="244">
        <v>0</v>
      </c>
      <c r="E3623" s="244">
        <v>-1</v>
      </c>
      <c r="F3623" s="244">
        <v>78.5</v>
      </c>
      <c r="G3623" s="193">
        <v>0.8</v>
      </c>
      <c r="H3623" s="193">
        <v>274</v>
      </c>
    </row>
    <row r="3624" spans="2:8" x14ac:dyDescent="0.25">
      <c r="B3624" s="271">
        <v>43981.291666666664</v>
      </c>
      <c r="C3624" s="244">
        <v>492.4</v>
      </c>
      <c r="D3624" s="244">
        <v>0</v>
      </c>
      <c r="E3624" s="244">
        <v>-0.9</v>
      </c>
      <c r="F3624" s="244">
        <v>78.099999999999994</v>
      </c>
      <c r="G3624" s="193">
        <v>0.6</v>
      </c>
      <c r="H3624" s="193">
        <v>279.89999999999998</v>
      </c>
    </row>
    <row r="3625" spans="2:8" x14ac:dyDescent="0.25">
      <c r="B3625" s="271">
        <v>43981.333333333336</v>
      </c>
      <c r="C3625" s="244">
        <v>492.6</v>
      </c>
      <c r="D3625" s="244">
        <v>0</v>
      </c>
      <c r="E3625" s="244">
        <v>3.3</v>
      </c>
      <c r="F3625" s="244">
        <v>59.4</v>
      </c>
      <c r="G3625" s="193">
        <v>0.2</v>
      </c>
      <c r="H3625" s="193">
        <v>39</v>
      </c>
    </row>
    <row r="3626" spans="2:8" x14ac:dyDescent="0.25">
      <c r="B3626" s="271">
        <v>43981.375</v>
      </c>
      <c r="C3626" s="244">
        <v>492.4</v>
      </c>
      <c r="D3626" s="244">
        <v>0</v>
      </c>
      <c r="E3626" s="244">
        <v>7.1</v>
      </c>
      <c r="F3626" s="244">
        <v>46</v>
      </c>
      <c r="G3626" s="193">
        <v>0.4</v>
      </c>
      <c r="H3626" s="193">
        <v>268.2</v>
      </c>
    </row>
    <row r="3627" spans="2:8" x14ac:dyDescent="0.25">
      <c r="B3627" s="271">
        <v>43981.416666666664</v>
      </c>
      <c r="C3627" s="244">
        <v>491.8</v>
      </c>
      <c r="D3627" s="244">
        <v>0</v>
      </c>
      <c r="E3627" s="244">
        <v>10.7</v>
      </c>
      <c r="F3627" s="244">
        <v>34.200000000000003</v>
      </c>
      <c r="G3627" s="193">
        <v>0.6</v>
      </c>
      <c r="H3627" s="193">
        <v>229.8</v>
      </c>
    </row>
    <row r="3628" spans="2:8" x14ac:dyDescent="0.25">
      <c r="B3628" s="271">
        <v>43981.458333333336</v>
      </c>
      <c r="C3628" s="244">
        <v>491.1</v>
      </c>
      <c r="D3628" s="244">
        <v>0</v>
      </c>
      <c r="E3628" s="244">
        <v>14.5</v>
      </c>
      <c r="F3628" s="244">
        <v>19.899999999999999</v>
      </c>
      <c r="G3628" s="193">
        <v>0.8</v>
      </c>
      <c r="H3628" s="193">
        <v>258</v>
      </c>
    </row>
    <row r="3629" spans="2:8" x14ac:dyDescent="0.25">
      <c r="B3629" s="271">
        <v>43981.5</v>
      </c>
      <c r="C3629" s="244">
        <v>490.4</v>
      </c>
      <c r="D3629" s="244">
        <v>0</v>
      </c>
      <c r="E3629" s="244">
        <v>16.2</v>
      </c>
      <c r="F3629" s="244">
        <v>13</v>
      </c>
      <c r="G3629" s="193">
        <v>1.4</v>
      </c>
      <c r="H3629" s="193">
        <v>277.8</v>
      </c>
    </row>
    <row r="3630" spans="2:8" x14ac:dyDescent="0.25">
      <c r="B3630" s="271">
        <v>43981.541666666664</v>
      </c>
      <c r="C3630" s="244">
        <v>489.7</v>
      </c>
      <c r="D3630" s="244">
        <v>0</v>
      </c>
      <c r="E3630" s="244">
        <v>17.2</v>
      </c>
      <c r="F3630" s="244">
        <v>12.4</v>
      </c>
      <c r="G3630" s="193">
        <v>1.4</v>
      </c>
      <c r="H3630" s="193">
        <v>295.89999999999998</v>
      </c>
    </row>
    <row r="3631" spans="2:8" x14ac:dyDescent="0.25">
      <c r="B3631" s="271">
        <v>43981.583333333336</v>
      </c>
      <c r="C3631" s="244">
        <v>489.2</v>
      </c>
      <c r="D3631" s="244">
        <v>0</v>
      </c>
      <c r="E3631" s="244">
        <v>16.600000000000001</v>
      </c>
      <c r="F3631" s="244">
        <v>14.4</v>
      </c>
      <c r="G3631" s="193">
        <v>2.2000000000000002</v>
      </c>
      <c r="H3631" s="193">
        <v>19.600000000000001</v>
      </c>
    </row>
    <row r="3632" spans="2:8" x14ac:dyDescent="0.25">
      <c r="B3632" s="271">
        <v>43981.625</v>
      </c>
      <c r="C3632" s="244">
        <v>489.1</v>
      </c>
      <c r="D3632" s="244">
        <v>0</v>
      </c>
      <c r="E3632" s="244">
        <v>15.7</v>
      </c>
      <c r="F3632" s="244">
        <v>18.399999999999999</v>
      </c>
      <c r="G3632" s="193">
        <v>2</v>
      </c>
      <c r="H3632" s="193">
        <v>75.599999999999994</v>
      </c>
    </row>
    <row r="3633" spans="2:8" x14ac:dyDescent="0.25">
      <c r="B3633" s="271">
        <v>43981.666666666664</v>
      </c>
      <c r="C3633" s="244">
        <v>489.2</v>
      </c>
      <c r="D3633" s="244">
        <v>0</v>
      </c>
      <c r="E3633" s="244">
        <v>13.2</v>
      </c>
      <c r="F3633" s="244">
        <v>23.9</v>
      </c>
      <c r="G3633" s="193">
        <v>2.2000000000000002</v>
      </c>
      <c r="H3633" s="193">
        <v>28.3</v>
      </c>
    </row>
    <row r="3634" spans="2:8" x14ac:dyDescent="0.25">
      <c r="B3634" s="271">
        <v>43981.708333333336</v>
      </c>
      <c r="C3634" s="244">
        <v>489.7</v>
      </c>
      <c r="D3634" s="244">
        <v>0</v>
      </c>
      <c r="E3634" s="244">
        <v>11.3</v>
      </c>
      <c r="F3634" s="244">
        <v>28.4</v>
      </c>
      <c r="G3634" s="193">
        <v>2.2000000000000002</v>
      </c>
      <c r="H3634" s="193">
        <v>16</v>
      </c>
    </row>
    <row r="3635" spans="2:8" x14ac:dyDescent="0.25">
      <c r="B3635" s="271">
        <v>43981.75</v>
      </c>
      <c r="C3635" s="244">
        <v>490.4</v>
      </c>
      <c r="D3635" s="244">
        <v>0</v>
      </c>
      <c r="E3635" s="244">
        <v>9.6999999999999993</v>
      </c>
      <c r="F3635" s="244">
        <v>31.9</v>
      </c>
      <c r="G3635" s="193">
        <v>1.4</v>
      </c>
      <c r="H3635" s="193">
        <v>13.2</v>
      </c>
    </row>
    <row r="3636" spans="2:8" x14ac:dyDescent="0.25">
      <c r="B3636" s="271">
        <v>43981.791666666664</v>
      </c>
      <c r="C3636" s="244">
        <v>491</v>
      </c>
      <c r="D3636" s="244">
        <v>0</v>
      </c>
      <c r="E3636" s="244">
        <v>8.5</v>
      </c>
      <c r="F3636" s="244">
        <v>31.8</v>
      </c>
      <c r="G3636" s="193">
        <v>0.9</v>
      </c>
      <c r="H3636" s="193">
        <v>64.8</v>
      </c>
    </row>
    <row r="3637" spans="2:8" x14ac:dyDescent="0.25">
      <c r="B3637" s="271">
        <v>43981.833333333336</v>
      </c>
      <c r="C3637" s="244">
        <v>491.4</v>
      </c>
      <c r="D3637" s="244">
        <v>0</v>
      </c>
      <c r="E3637" s="244">
        <v>7</v>
      </c>
      <c r="F3637" s="244">
        <v>35.299999999999997</v>
      </c>
      <c r="G3637" s="193">
        <v>2</v>
      </c>
      <c r="H3637" s="193">
        <v>351.4</v>
      </c>
    </row>
    <row r="3638" spans="2:8" x14ac:dyDescent="0.25">
      <c r="B3638" s="271">
        <v>43981.875</v>
      </c>
      <c r="C3638" s="244">
        <v>491.8</v>
      </c>
      <c r="D3638" s="244">
        <v>0</v>
      </c>
      <c r="E3638" s="244">
        <v>6.1</v>
      </c>
      <c r="F3638" s="244">
        <v>42.9</v>
      </c>
      <c r="G3638" s="193">
        <v>1.2</v>
      </c>
      <c r="H3638" s="193">
        <v>326.39999999999998</v>
      </c>
    </row>
    <row r="3639" spans="2:8" x14ac:dyDescent="0.25">
      <c r="B3639" s="271">
        <v>43981.916666666664</v>
      </c>
      <c r="C3639" s="244">
        <v>492</v>
      </c>
      <c r="D3639" s="244">
        <v>0</v>
      </c>
      <c r="E3639" s="244">
        <v>4.8</v>
      </c>
      <c r="F3639" s="244">
        <v>52.6</v>
      </c>
      <c r="G3639" s="193">
        <v>0.6</v>
      </c>
      <c r="H3639" s="193">
        <v>298.2</v>
      </c>
    </row>
    <row r="3640" spans="2:8" x14ac:dyDescent="0.25">
      <c r="B3640" s="271">
        <v>43981.958333333336</v>
      </c>
      <c r="C3640" s="244">
        <v>492</v>
      </c>
      <c r="D3640" s="244">
        <v>0</v>
      </c>
      <c r="E3640" s="244">
        <v>3.7</v>
      </c>
      <c r="F3640" s="244">
        <v>61.2</v>
      </c>
      <c r="G3640" s="193">
        <v>0.9</v>
      </c>
      <c r="H3640" s="193">
        <v>282.3</v>
      </c>
    </row>
    <row r="3641" spans="2:8" x14ac:dyDescent="0.25">
      <c r="B3641" s="271">
        <v>43982</v>
      </c>
      <c r="C3641" s="244">
        <v>492</v>
      </c>
      <c r="D3641" s="244">
        <v>0</v>
      </c>
      <c r="E3641" s="244">
        <v>2.9</v>
      </c>
      <c r="F3641" s="244">
        <v>66.2</v>
      </c>
      <c r="G3641" s="193">
        <v>1</v>
      </c>
      <c r="H3641" s="193">
        <v>283.39999999999998</v>
      </c>
    </row>
    <row r="3642" spans="2:8" x14ac:dyDescent="0.25">
      <c r="B3642" s="271">
        <v>43982.041666666664</v>
      </c>
      <c r="C3642" s="244">
        <v>492</v>
      </c>
      <c r="D3642" s="244">
        <v>0</v>
      </c>
      <c r="E3642" s="244">
        <v>2.1</v>
      </c>
      <c r="F3642" s="244">
        <v>70.3</v>
      </c>
      <c r="G3642" s="193">
        <v>0.9</v>
      </c>
      <c r="H3642" s="193">
        <v>277.10000000000002</v>
      </c>
    </row>
    <row r="3643" spans="2:8" x14ac:dyDescent="0.25">
      <c r="B3643" s="271">
        <v>43982.083333333336</v>
      </c>
      <c r="C3643" s="244">
        <v>491.8</v>
      </c>
      <c r="D3643" s="244">
        <v>0</v>
      </c>
      <c r="E3643" s="244">
        <v>1.4</v>
      </c>
      <c r="F3643" s="244">
        <v>73.3</v>
      </c>
      <c r="G3643" s="193">
        <v>0.9</v>
      </c>
      <c r="H3643" s="193">
        <v>279.5</v>
      </c>
    </row>
    <row r="3644" spans="2:8" x14ac:dyDescent="0.25">
      <c r="B3644" s="271">
        <v>43982.125</v>
      </c>
      <c r="C3644" s="244">
        <v>491.7</v>
      </c>
      <c r="D3644" s="244">
        <v>0</v>
      </c>
      <c r="E3644" s="244">
        <v>0.9</v>
      </c>
      <c r="F3644" s="244">
        <v>76.599999999999994</v>
      </c>
      <c r="G3644" s="193">
        <v>0.6</v>
      </c>
      <c r="H3644" s="193">
        <v>274</v>
      </c>
    </row>
    <row r="3645" spans="2:8" x14ac:dyDescent="0.25">
      <c r="B3645" s="271">
        <v>43982.166666666664</v>
      </c>
      <c r="C3645" s="244">
        <v>491.8</v>
      </c>
      <c r="D3645" s="244">
        <v>0</v>
      </c>
      <c r="E3645" s="244">
        <v>0.5</v>
      </c>
      <c r="F3645" s="244">
        <v>80.2</v>
      </c>
      <c r="G3645" s="193">
        <v>0.5</v>
      </c>
      <c r="H3645" s="193">
        <v>271</v>
      </c>
    </row>
    <row r="3646" spans="2:8" x14ac:dyDescent="0.25">
      <c r="B3646" s="271">
        <v>43982.208333333336</v>
      </c>
      <c r="C3646" s="244">
        <v>492</v>
      </c>
      <c r="D3646" s="244">
        <v>0</v>
      </c>
      <c r="E3646" s="244">
        <v>-0.1</v>
      </c>
      <c r="F3646" s="244">
        <v>83.2</v>
      </c>
      <c r="G3646" s="193">
        <v>0.7</v>
      </c>
      <c r="H3646" s="193">
        <v>280.10000000000002</v>
      </c>
    </row>
    <row r="3647" spans="2:8" x14ac:dyDescent="0.25">
      <c r="B3647" s="271">
        <v>43982.25</v>
      </c>
      <c r="C3647" s="244">
        <v>492.3</v>
      </c>
      <c r="D3647" s="244">
        <v>0</v>
      </c>
      <c r="E3647" s="244">
        <v>-0.4</v>
      </c>
      <c r="F3647" s="244">
        <v>83.8</v>
      </c>
      <c r="G3647" s="193">
        <v>0.8</v>
      </c>
      <c r="H3647" s="193">
        <v>276.5</v>
      </c>
    </row>
    <row r="3648" spans="2:8" x14ac:dyDescent="0.25">
      <c r="B3648" s="271">
        <v>43982.291666666664</v>
      </c>
      <c r="C3648" s="244">
        <v>492.7</v>
      </c>
      <c r="D3648" s="244">
        <v>0</v>
      </c>
      <c r="E3648" s="244">
        <v>-0.2</v>
      </c>
      <c r="F3648" s="244">
        <v>82.5</v>
      </c>
      <c r="G3648" s="193">
        <v>0.4</v>
      </c>
      <c r="H3648" s="193">
        <v>281.5</v>
      </c>
    </row>
    <row r="3649" spans="2:8" x14ac:dyDescent="0.25">
      <c r="B3649" s="271">
        <v>43982.333333333336</v>
      </c>
      <c r="C3649" s="244">
        <v>493</v>
      </c>
      <c r="D3649" s="244">
        <v>0</v>
      </c>
      <c r="E3649" s="244">
        <v>3.8</v>
      </c>
      <c r="F3649" s="244">
        <v>63.8</v>
      </c>
      <c r="G3649" s="193">
        <v>0.4</v>
      </c>
      <c r="H3649" s="193">
        <v>304.39999999999998</v>
      </c>
    </row>
    <row r="3650" spans="2:8" x14ac:dyDescent="0.25">
      <c r="B3650" s="271">
        <v>43982.375</v>
      </c>
      <c r="C3650" s="244">
        <v>492.8</v>
      </c>
      <c r="D3650" s="244">
        <v>0</v>
      </c>
      <c r="E3650" s="244">
        <v>7.1</v>
      </c>
      <c r="F3650" s="244">
        <v>49.3</v>
      </c>
      <c r="G3650" s="193">
        <v>0.6</v>
      </c>
      <c r="H3650" s="193">
        <v>121.2</v>
      </c>
    </row>
    <row r="3651" spans="2:8" x14ac:dyDescent="0.25">
      <c r="B3651" s="271">
        <v>43982.416666666664</v>
      </c>
      <c r="C3651" s="244">
        <v>492.4</v>
      </c>
      <c r="D3651" s="244">
        <v>0</v>
      </c>
      <c r="E3651" s="244">
        <v>10.6</v>
      </c>
      <c r="F3651" s="244">
        <v>35.799999999999997</v>
      </c>
      <c r="G3651" s="193">
        <v>0.7</v>
      </c>
      <c r="H3651" s="193">
        <v>124.3</v>
      </c>
    </row>
    <row r="3652" spans="2:8" x14ac:dyDescent="0.25">
      <c r="B3652" s="271">
        <v>43982.458333333336</v>
      </c>
      <c r="C3652" s="244">
        <v>491.7</v>
      </c>
      <c r="D3652" s="244">
        <v>0</v>
      </c>
      <c r="E3652" s="244">
        <v>14</v>
      </c>
      <c r="F3652" s="244">
        <v>29.6</v>
      </c>
      <c r="G3652" s="193">
        <v>1.3</v>
      </c>
      <c r="H3652" s="193">
        <v>89.7</v>
      </c>
    </row>
    <row r="3653" spans="2:8" x14ac:dyDescent="0.25">
      <c r="B3653" s="271">
        <v>43982.5</v>
      </c>
      <c r="C3653" s="244">
        <v>491.1</v>
      </c>
      <c r="D3653" s="244">
        <v>0</v>
      </c>
      <c r="E3653" s="244">
        <v>15.6</v>
      </c>
      <c r="F3653" s="244">
        <v>28.9</v>
      </c>
      <c r="G3653" s="193">
        <v>1.9</v>
      </c>
      <c r="H3653" s="193">
        <v>333.4</v>
      </c>
    </row>
    <row r="3654" spans="2:8" x14ac:dyDescent="0.25">
      <c r="B3654" s="271">
        <v>43982.541666666664</v>
      </c>
      <c r="C3654" s="244">
        <v>490.5</v>
      </c>
      <c r="D3654" s="244">
        <v>0</v>
      </c>
      <c r="E3654" s="244">
        <v>14.9</v>
      </c>
      <c r="F3654" s="244">
        <v>29.7</v>
      </c>
      <c r="G3654" s="193">
        <v>2.1</v>
      </c>
      <c r="H3654" s="193">
        <v>12.8</v>
      </c>
    </row>
    <row r="3655" spans="2:8" x14ac:dyDescent="0.25">
      <c r="B3655" s="271">
        <v>43982.583333333336</v>
      </c>
      <c r="C3655" s="244">
        <v>490</v>
      </c>
      <c r="D3655" s="244">
        <v>0</v>
      </c>
      <c r="E3655" s="244">
        <v>14.3</v>
      </c>
      <c r="F3655" s="244">
        <v>33</v>
      </c>
      <c r="G3655" s="193">
        <v>1.7</v>
      </c>
      <c r="H3655" s="193">
        <v>48.4</v>
      </c>
    </row>
    <row r="3656" spans="2:8" x14ac:dyDescent="0.25">
      <c r="B3656" s="271">
        <v>43982.625</v>
      </c>
      <c r="C3656" s="244">
        <v>490</v>
      </c>
      <c r="D3656" s="244">
        <v>0</v>
      </c>
      <c r="E3656" s="244">
        <v>13</v>
      </c>
      <c r="F3656" s="244">
        <v>42.3</v>
      </c>
      <c r="G3656" s="193">
        <v>1.4</v>
      </c>
      <c r="H3656" s="193">
        <v>44.6</v>
      </c>
    </row>
    <row r="3657" spans="2:8" x14ac:dyDescent="0.25">
      <c r="B3657" s="271">
        <v>43982.666666666664</v>
      </c>
      <c r="C3657" s="244">
        <v>490</v>
      </c>
      <c r="D3657" s="244">
        <v>0</v>
      </c>
      <c r="E3657" s="244">
        <v>12</v>
      </c>
      <c r="F3657" s="244">
        <v>47.9</v>
      </c>
      <c r="G3657" s="193">
        <v>2.1</v>
      </c>
      <c r="H3657" s="193">
        <v>22.5</v>
      </c>
    </row>
    <row r="3658" spans="2:8" x14ac:dyDescent="0.25">
      <c r="B3658" s="271">
        <v>43982.708333333336</v>
      </c>
      <c r="C3658" s="244">
        <v>490.3</v>
      </c>
      <c r="D3658" s="244">
        <v>0</v>
      </c>
      <c r="E3658" s="244">
        <v>10.5</v>
      </c>
      <c r="F3658" s="244">
        <v>54.7</v>
      </c>
      <c r="G3658" s="193">
        <v>1.8</v>
      </c>
      <c r="H3658" s="193">
        <v>20.100000000000001</v>
      </c>
    </row>
    <row r="3659" spans="2:8" x14ac:dyDescent="0.25">
      <c r="B3659" s="271">
        <v>43982.75</v>
      </c>
      <c r="C3659" s="244">
        <v>490.7</v>
      </c>
      <c r="D3659" s="244">
        <v>0</v>
      </c>
      <c r="E3659" s="244">
        <v>9.3000000000000007</v>
      </c>
      <c r="F3659" s="244">
        <v>60.7</v>
      </c>
      <c r="G3659" s="193">
        <v>1.7</v>
      </c>
      <c r="H3659" s="193">
        <v>37.700000000000003</v>
      </c>
    </row>
    <row r="3660" spans="2:8" x14ac:dyDescent="0.25">
      <c r="B3660" s="271">
        <v>43982.791666666664</v>
      </c>
      <c r="C3660" s="244">
        <v>491.2</v>
      </c>
      <c r="D3660" s="244">
        <v>0</v>
      </c>
      <c r="E3660" s="244">
        <v>8.9</v>
      </c>
      <c r="F3660" s="244">
        <v>62.2</v>
      </c>
      <c r="G3660" s="193">
        <v>1</v>
      </c>
      <c r="H3660" s="193">
        <v>33.1</v>
      </c>
    </row>
    <row r="3661" spans="2:8" x14ac:dyDescent="0.25">
      <c r="B3661" s="271">
        <v>43982.833333333336</v>
      </c>
      <c r="C3661" s="244">
        <v>491.6</v>
      </c>
      <c r="D3661" s="244">
        <v>0</v>
      </c>
      <c r="E3661" s="244">
        <v>7.9</v>
      </c>
      <c r="F3661" s="244">
        <v>69.8</v>
      </c>
      <c r="G3661" s="193">
        <v>1.3</v>
      </c>
      <c r="H3661" s="193">
        <v>326.5</v>
      </c>
    </row>
    <row r="3662" spans="2:8" x14ac:dyDescent="0.25">
      <c r="B3662" s="271">
        <v>43982.875</v>
      </c>
      <c r="C3662" s="244">
        <v>492</v>
      </c>
      <c r="D3662" s="244">
        <v>0</v>
      </c>
      <c r="E3662" s="244">
        <v>6.5</v>
      </c>
      <c r="F3662" s="244">
        <v>75.900000000000006</v>
      </c>
      <c r="G3662" s="193">
        <v>0.6</v>
      </c>
      <c r="H3662" s="193">
        <v>269.7</v>
      </c>
    </row>
    <row r="3663" spans="2:8" x14ac:dyDescent="0.25">
      <c r="B3663" s="271">
        <v>43982.916666666664</v>
      </c>
      <c r="C3663" s="244">
        <v>492.1</v>
      </c>
      <c r="D3663" s="244">
        <v>0</v>
      </c>
      <c r="E3663" s="244">
        <v>5.7</v>
      </c>
      <c r="F3663" s="244">
        <v>76</v>
      </c>
      <c r="G3663" s="193">
        <v>0.7</v>
      </c>
      <c r="H3663" s="193">
        <v>1.7</v>
      </c>
    </row>
    <row r="3664" spans="2:8" x14ac:dyDescent="0.25">
      <c r="B3664" s="271">
        <v>43982.958333333336</v>
      </c>
      <c r="C3664" s="244">
        <v>492.1</v>
      </c>
      <c r="D3664" s="244">
        <v>0</v>
      </c>
      <c r="E3664" s="244">
        <v>4.8</v>
      </c>
      <c r="F3664" s="244">
        <v>81.099999999999994</v>
      </c>
      <c r="G3664" s="193">
        <v>0.8</v>
      </c>
      <c r="H3664" s="193">
        <v>300.7</v>
      </c>
    </row>
    <row r="3665" spans="2:8" x14ac:dyDescent="0.25">
      <c r="B3665" s="271">
        <v>43983</v>
      </c>
      <c r="C3665" s="244">
        <v>492.1</v>
      </c>
      <c r="D3665" s="244">
        <v>0</v>
      </c>
      <c r="E3665" s="244">
        <v>3.9</v>
      </c>
      <c r="F3665" s="244">
        <v>86</v>
      </c>
      <c r="G3665" s="193">
        <v>0.8</v>
      </c>
      <c r="H3665" s="193">
        <v>278.39999999999998</v>
      </c>
    </row>
    <row r="3666" spans="2:8" x14ac:dyDescent="0.25">
      <c r="B3666" s="271">
        <v>43983.041666666664</v>
      </c>
      <c r="C3666" s="244">
        <v>492</v>
      </c>
      <c r="D3666" s="244">
        <v>0</v>
      </c>
      <c r="E3666" s="244">
        <v>3.1</v>
      </c>
      <c r="F3666" s="244">
        <v>86.7</v>
      </c>
      <c r="G3666" s="193">
        <v>0.9</v>
      </c>
      <c r="H3666" s="193">
        <v>274.3</v>
      </c>
    </row>
    <row r="3667" spans="2:8" x14ac:dyDescent="0.25">
      <c r="B3667" s="271">
        <v>43983.083333333336</v>
      </c>
      <c r="C3667" s="244">
        <v>491.7</v>
      </c>
      <c r="D3667" s="244">
        <v>0</v>
      </c>
      <c r="E3667" s="244">
        <v>2.6</v>
      </c>
      <c r="F3667" s="244">
        <v>85.6</v>
      </c>
      <c r="G3667" s="193">
        <v>0.5</v>
      </c>
      <c r="H3667" s="193">
        <v>288.60000000000002</v>
      </c>
    </row>
    <row r="3668" spans="2:8" x14ac:dyDescent="0.25">
      <c r="B3668" s="271">
        <v>43983.125</v>
      </c>
      <c r="C3668" s="244">
        <v>491.7</v>
      </c>
      <c r="D3668" s="244">
        <v>0</v>
      </c>
      <c r="E3668" s="244">
        <v>2.1</v>
      </c>
      <c r="F3668" s="244">
        <v>86.7</v>
      </c>
      <c r="G3668" s="193">
        <v>0.9</v>
      </c>
      <c r="H3668" s="193">
        <v>281.5</v>
      </c>
    </row>
    <row r="3669" spans="2:8" x14ac:dyDescent="0.25">
      <c r="B3669" s="271">
        <v>43983.166666666664</v>
      </c>
      <c r="C3669" s="244">
        <v>491.9</v>
      </c>
      <c r="D3669" s="244">
        <v>0</v>
      </c>
      <c r="E3669" s="244">
        <v>1.6</v>
      </c>
      <c r="F3669" s="244">
        <v>86.6</v>
      </c>
      <c r="G3669" s="193">
        <v>0.5</v>
      </c>
      <c r="H3669" s="193">
        <v>283.89999999999998</v>
      </c>
    </row>
    <row r="3670" spans="2:8" x14ac:dyDescent="0.25">
      <c r="B3670" s="271">
        <v>43983.208333333336</v>
      </c>
      <c r="C3670" s="244">
        <v>492.1</v>
      </c>
      <c r="D3670" s="244">
        <v>0</v>
      </c>
      <c r="E3670" s="244">
        <v>1.3</v>
      </c>
      <c r="F3670" s="244">
        <v>84.5</v>
      </c>
      <c r="G3670" s="193">
        <v>0.4</v>
      </c>
      <c r="H3670" s="193">
        <v>296.8</v>
      </c>
    </row>
    <row r="3671" spans="2:8" x14ac:dyDescent="0.25">
      <c r="B3671" s="271">
        <v>43983.25</v>
      </c>
      <c r="C3671" s="244">
        <v>492.4</v>
      </c>
      <c r="D3671" s="244">
        <v>0</v>
      </c>
      <c r="E3671" s="244">
        <v>0.8</v>
      </c>
      <c r="F3671" s="244">
        <v>86.1</v>
      </c>
      <c r="G3671" s="193">
        <v>0.8</v>
      </c>
      <c r="H3671" s="193">
        <v>283.8</v>
      </c>
    </row>
    <row r="3672" spans="2:8" x14ac:dyDescent="0.25">
      <c r="B3672" s="271">
        <v>43983.291666666664</v>
      </c>
      <c r="C3672" s="244">
        <v>492.7</v>
      </c>
      <c r="D3672" s="244">
        <v>0</v>
      </c>
      <c r="E3672" s="244">
        <v>0.8</v>
      </c>
      <c r="F3672" s="244">
        <v>83.4</v>
      </c>
      <c r="G3672" s="193">
        <v>0.7</v>
      </c>
      <c r="H3672" s="193">
        <v>276</v>
      </c>
    </row>
    <row r="3673" spans="2:8" x14ac:dyDescent="0.25">
      <c r="B3673" s="271">
        <v>43983.333333333336</v>
      </c>
      <c r="C3673" s="244">
        <v>492.9</v>
      </c>
      <c r="D3673" s="244">
        <v>0</v>
      </c>
      <c r="E3673" s="244">
        <v>4.5999999999999996</v>
      </c>
      <c r="F3673" s="244">
        <v>67.099999999999994</v>
      </c>
      <c r="G3673" s="193">
        <v>0.4</v>
      </c>
      <c r="H3673" s="193">
        <v>300.2</v>
      </c>
    </row>
    <row r="3674" spans="2:8" x14ac:dyDescent="0.25">
      <c r="B3674" s="271">
        <v>43983.375</v>
      </c>
      <c r="C3674" s="244">
        <v>492.6</v>
      </c>
      <c r="D3674" s="244">
        <v>0</v>
      </c>
      <c r="E3674" s="244">
        <v>7.9</v>
      </c>
      <c r="F3674" s="244">
        <v>54.2</v>
      </c>
      <c r="G3674" s="193">
        <v>0.6</v>
      </c>
      <c r="H3674" s="193">
        <v>292.60000000000002</v>
      </c>
    </row>
    <row r="3675" spans="2:8" x14ac:dyDescent="0.25">
      <c r="B3675" s="271">
        <v>43983.416666666664</v>
      </c>
      <c r="C3675" s="244">
        <v>492.1</v>
      </c>
      <c r="D3675" s="244">
        <v>0</v>
      </c>
      <c r="E3675" s="244">
        <v>10.5</v>
      </c>
      <c r="F3675" s="244">
        <v>48</v>
      </c>
      <c r="G3675" s="193">
        <v>0.8</v>
      </c>
      <c r="H3675" s="193">
        <v>122.4</v>
      </c>
    </row>
    <row r="3676" spans="2:8" x14ac:dyDescent="0.25">
      <c r="B3676" s="271">
        <v>43983.458333333336</v>
      </c>
      <c r="C3676" s="244">
        <v>491.5</v>
      </c>
      <c r="D3676" s="244">
        <v>0</v>
      </c>
      <c r="E3676" s="244">
        <v>14.4</v>
      </c>
      <c r="F3676" s="244">
        <v>27.7</v>
      </c>
      <c r="G3676" s="193">
        <v>1.1000000000000001</v>
      </c>
      <c r="H3676" s="193">
        <v>78.3</v>
      </c>
    </row>
    <row r="3677" spans="2:8" x14ac:dyDescent="0.25">
      <c r="B3677" s="271">
        <v>43983.5</v>
      </c>
      <c r="C3677" s="244">
        <v>490.8</v>
      </c>
      <c r="D3677" s="244">
        <v>0</v>
      </c>
      <c r="E3677" s="244">
        <v>16.399999999999999</v>
      </c>
      <c r="F3677" s="244">
        <v>16.600000000000001</v>
      </c>
      <c r="G3677" s="193">
        <v>2</v>
      </c>
      <c r="H3677" s="193">
        <v>43.3</v>
      </c>
    </row>
    <row r="3678" spans="2:8" x14ac:dyDescent="0.25">
      <c r="B3678" s="271">
        <v>43983.541666666664</v>
      </c>
      <c r="C3678" s="244">
        <v>490.1</v>
      </c>
      <c r="D3678" s="244">
        <v>0</v>
      </c>
      <c r="E3678" s="244">
        <v>16.7</v>
      </c>
      <c r="F3678" s="244">
        <v>27.1</v>
      </c>
      <c r="G3678" s="193">
        <v>2.4</v>
      </c>
      <c r="H3678" s="193">
        <v>24.3</v>
      </c>
    </row>
    <row r="3679" spans="2:8" x14ac:dyDescent="0.25">
      <c r="B3679" s="271">
        <v>43983.583333333336</v>
      </c>
      <c r="C3679" s="244">
        <v>489.5</v>
      </c>
      <c r="D3679" s="244">
        <v>0</v>
      </c>
      <c r="E3679" s="244">
        <v>15.8</v>
      </c>
      <c r="F3679" s="244">
        <v>37.299999999999997</v>
      </c>
      <c r="G3679" s="193">
        <v>3</v>
      </c>
      <c r="H3679" s="193">
        <v>42.4</v>
      </c>
    </row>
    <row r="3680" spans="2:8" x14ac:dyDescent="0.25">
      <c r="B3680" s="271">
        <v>43983.625</v>
      </c>
      <c r="C3680" s="244">
        <v>489.1</v>
      </c>
      <c r="D3680" s="244">
        <v>0</v>
      </c>
      <c r="E3680" s="244">
        <v>15.2</v>
      </c>
      <c r="F3680" s="244">
        <v>43.3</v>
      </c>
      <c r="G3680" s="193">
        <v>3.4</v>
      </c>
      <c r="H3680" s="193">
        <v>72.599999999999994</v>
      </c>
    </row>
    <row r="3681" spans="2:8" x14ac:dyDescent="0.25">
      <c r="B3681" s="271">
        <v>43983.666666666664</v>
      </c>
      <c r="C3681" s="244">
        <v>489.4</v>
      </c>
      <c r="D3681" s="244">
        <v>0</v>
      </c>
      <c r="E3681" s="244">
        <v>13.4</v>
      </c>
      <c r="F3681" s="244">
        <v>49.4</v>
      </c>
      <c r="G3681" s="193">
        <v>2.6</v>
      </c>
      <c r="H3681" s="193">
        <v>45.8</v>
      </c>
    </row>
    <row r="3682" spans="2:8" x14ac:dyDescent="0.25">
      <c r="B3682" s="271">
        <v>43983.708333333336</v>
      </c>
      <c r="C3682" s="244">
        <v>490.1</v>
      </c>
      <c r="D3682" s="244">
        <v>0</v>
      </c>
      <c r="E3682" s="244">
        <v>11.4</v>
      </c>
      <c r="F3682" s="244">
        <v>57.5</v>
      </c>
      <c r="G3682" s="193">
        <v>2.6</v>
      </c>
      <c r="H3682" s="193">
        <v>16.100000000000001</v>
      </c>
    </row>
    <row r="3683" spans="2:8" x14ac:dyDescent="0.25">
      <c r="B3683" s="271">
        <v>43983.75</v>
      </c>
      <c r="C3683" s="244">
        <v>490.7</v>
      </c>
      <c r="D3683" s="244">
        <v>0</v>
      </c>
      <c r="E3683" s="244">
        <v>10.199999999999999</v>
      </c>
      <c r="F3683" s="244">
        <v>58.6</v>
      </c>
      <c r="G3683" s="193">
        <v>2</v>
      </c>
      <c r="H3683" s="193">
        <v>9.4</v>
      </c>
    </row>
    <row r="3684" spans="2:8" x14ac:dyDescent="0.25">
      <c r="B3684" s="271">
        <v>43983.791666666664</v>
      </c>
      <c r="C3684" s="244">
        <v>491.2</v>
      </c>
      <c r="D3684" s="244">
        <v>0</v>
      </c>
      <c r="E3684" s="244">
        <v>9</v>
      </c>
      <c r="F3684" s="244">
        <v>61.3</v>
      </c>
      <c r="G3684" s="193">
        <v>1.9</v>
      </c>
      <c r="H3684" s="193">
        <v>7.8</v>
      </c>
    </row>
    <row r="3685" spans="2:8" x14ac:dyDescent="0.25">
      <c r="B3685" s="271">
        <v>43983.833333333336</v>
      </c>
      <c r="C3685" s="244">
        <v>491.7</v>
      </c>
      <c r="D3685" s="244">
        <v>0</v>
      </c>
      <c r="E3685" s="244">
        <v>7.8</v>
      </c>
      <c r="F3685" s="244">
        <v>63.3</v>
      </c>
      <c r="G3685" s="193">
        <v>2.4</v>
      </c>
      <c r="H3685" s="193">
        <v>350.5</v>
      </c>
    </row>
    <row r="3686" spans="2:8" x14ac:dyDescent="0.25">
      <c r="B3686" s="271">
        <v>43983.875</v>
      </c>
      <c r="C3686" s="244">
        <v>492.1</v>
      </c>
      <c r="D3686" s="244">
        <v>0</v>
      </c>
      <c r="E3686" s="244">
        <v>6.7</v>
      </c>
      <c r="F3686" s="244">
        <v>63.1</v>
      </c>
      <c r="G3686" s="193">
        <v>1.6</v>
      </c>
      <c r="H3686" s="193">
        <v>322.89999999999998</v>
      </c>
    </row>
    <row r="3687" spans="2:8" x14ac:dyDescent="0.25">
      <c r="B3687" s="271">
        <v>43983.916666666664</v>
      </c>
      <c r="C3687" s="244">
        <v>492.3</v>
      </c>
      <c r="D3687" s="244">
        <v>0</v>
      </c>
      <c r="E3687" s="244">
        <v>6</v>
      </c>
      <c r="F3687" s="244">
        <v>68.8</v>
      </c>
      <c r="G3687" s="193">
        <v>1.5</v>
      </c>
      <c r="H3687" s="193">
        <v>332.9</v>
      </c>
    </row>
    <row r="3688" spans="2:8" x14ac:dyDescent="0.25">
      <c r="B3688" s="271">
        <v>43983.958333333336</v>
      </c>
      <c r="C3688" s="244">
        <v>492.4</v>
      </c>
      <c r="D3688" s="244">
        <v>0</v>
      </c>
      <c r="E3688" s="244">
        <v>4.9000000000000004</v>
      </c>
      <c r="F3688" s="244">
        <v>70.3</v>
      </c>
      <c r="G3688" s="193">
        <v>1</v>
      </c>
      <c r="H3688" s="193">
        <v>308</v>
      </c>
    </row>
    <row r="3689" spans="2:8" x14ac:dyDescent="0.25">
      <c r="B3689" s="271">
        <v>43984</v>
      </c>
      <c r="C3689" s="244">
        <v>492.3</v>
      </c>
      <c r="D3689" s="244">
        <v>0</v>
      </c>
      <c r="E3689" s="244">
        <v>3.9</v>
      </c>
      <c r="F3689" s="244">
        <v>72</v>
      </c>
      <c r="G3689" s="193">
        <v>0.8</v>
      </c>
      <c r="H3689" s="193">
        <v>283.8</v>
      </c>
    </row>
    <row r="3690" spans="2:8" x14ac:dyDescent="0.25">
      <c r="B3690" s="271">
        <v>43984.041666666664</v>
      </c>
      <c r="C3690" s="244">
        <v>492</v>
      </c>
      <c r="D3690" s="244">
        <v>0</v>
      </c>
      <c r="E3690" s="244">
        <v>3.3</v>
      </c>
      <c r="F3690" s="244">
        <v>74.3</v>
      </c>
      <c r="G3690" s="193">
        <v>0.8</v>
      </c>
      <c r="H3690" s="193">
        <v>278.5</v>
      </c>
    </row>
    <row r="3691" spans="2:8" x14ac:dyDescent="0.25">
      <c r="B3691" s="271">
        <v>43984.083333333336</v>
      </c>
      <c r="C3691" s="244">
        <v>491.7</v>
      </c>
      <c r="D3691" s="244">
        <v>0</v>
      </c>
      <c r="E3691" s="244">
        <v>2.5</v>
      </c>
      <c r="F3691" s="244">
        <v>74.099999999999994</v>
      </c>
      <c r="G3691" s="193">
        <v>1.3</v>
      </c>
      <c r="H3691" s="193">
        <v>272.89999999999998</v>
      </c>
    </row>
    <row r="3692" spans="2:8" x14ac:dyDescent="0.25">
      <c r="B3692" s="271">
        <v>43984.125</v>
      </c>
      <c r="C3692" s="244">
        <v>491.6</v>
      </c>
      <c r="D3692" s="244">
        <v>0</v>
      </c>
      <c r="E3692" s="244">
        <v>1.8</v>
      </c>
      <c r="F3692" s="244">
        <v>72.599999999999994</v>
      </c>
      <c r="G3692" s="193">
        <v>0.7</v>
      </c>
      <c r="H3692" s="193">
        <v>276</v>
      </c>
    </row>
    <row r="3693" spans="2:8" x14ac:dyDescent="0.25">
      <c r="B3693" s="271">
        <v>43984.166666666664</v>
      </c>
      <c r="C3693" s="244">
        <v>491.6</v>
      </c>
      <c r="D3693" s="244">
        <v>0</v>
      </c>
      <c r="E3693" s="244">
        <v>1.2</v>
      </c>
      <c r="F3693" s="244">
        <v>72.2</v>
      </c>
      <c r="G3693" s="193">
        <v>0.8</v>
      </c>
      <c r="H3693" s="193">
        <v>275.8</v>
      </c>
    </row>
    <row r="3694" spans="2:8" x14ac:dyDescent="0.25">
      <c r="B3694" s="271">
        <v>43984.208333333336</v>
      </c>
      <c r="C3694" s="244">
        <v>491.7</v>
      </c>
      <c r="D3694" s="244">
        <v>0</v>
      </c>
      <c r="E3694" s="244">
        <v>0.7</v>
      </c>
      <c r="F3694" s="244">
        <v>73</v>
      </c>
      <c r="G3694" s="193">
        <v>0.8</v>
      </c>
      <c r="H3694" s="193">
        <v>284.5</v>
      </c>
    </row>
    <row r="3695" spans="2:8" x14ac:dyDescent="0.25">
      <c r="B3695" s="271">
        <v>43984.25</v>
      </c>
      <c r="C3695" s="244">
        <v>491.9</v>
      </c>
      <c r="D3695" s="244">
        <v>0</v>
      </c>
      <c r="E3695" s="244">
        <v>0.1</v>
      </c>
      <c r="F3695" s="244">
        <v>77</v>
      </c>
      <c r="G3695" s="193">
        <v>0.9</v>
      </c>
      <c r="H3695" s="193">
        <v>273.2</v>
      </c>
    </row>
    <row r="3696" spans="2:8" x14ac:dyDescent="0.25">
      <c r="B3696" s="271">
        <v>43984.291666666664</v>
      </c>
      <c r="C3696" s="244">
        <v>492.1</v>
      </c>
      <c r="D3696" s="244">
        <v>0</v>
      </c>
      <c r="E3696" s="244">
        <v>-0.1</v>
      </c>
      <c r="F3696" s="244">
        <v>77.5</v>
      </c>
      <c r="G3696" s="193">
        <v>0.9</v>
      </c>
      <c r="H3696" s="193">
        <v>277.2</v>
      </c>
    </row>
    <row r="3697" spans="2:8" x14ac:dyDescent="0.25">
      <c r="B3697" s="271">
        <v>43984.333333333336</v>
      </c>
      <c r="C3697" s="244">
        <v>492.3</v>
      </c>
      <c r="D3697" s="244">
        <v>0</v>
      </c>
      <c r="E3697" s="244">
        <v>3.4</v>
      </c>
      <c r="F3697" s="244">
        <v>61.2</v>
      </c>
      <c r="G3697" s="193">
        <v>0.6</v>
      </c>
      <c r="H3697" s="193">
        <v>295.10000000000002</v>
      </c>
    </row>
    <row r="3698" spans="2:8" x14ac:dyDescent="0.25">
      <c r="B3698" s="271">
        <v>43984.375</v>
      </c>
      <c r="C3698" s="244">
        <v>492.1</v>
      </c>
      <c r="D3698" s="244">
        <v>0</v>
      </c>
      <c r="E3698" s="244">
        <v>7.2</v>
      </c>
      <c r="F3698" s="244">
        <v>46</v>
      </c>
      <c r="G3698" s="193">
        <v>0.6</v>
      </c>
      <c r="H3698" s="193">
        <v>148.80000000000001</v>
      </c>
    </row>
    <row r="3699" spans="2:8" x14ac:dyDescent="0.25">
      <c r="B3699" s="271">
        <v>43984.416666666664</v>
      </c>
      <c r="C3699" s="244">
        <v>491.7</v>
      </c>
      <c r="D3699" s="244">
        <v>0</v>
      </c>
      <c r="E3699" s="244">
        <v>10.3</v>
      </c>
      <c r="F3699" s="244">
        <v>36.799999999999997</v>
      </c>
      <c r="G3699" s="193">
        <v>1.1000000000000001</v>
      </c>
      <c r="H3699" s="193">
        <v>127.4</v>
      </c>
    </row>
    <row r="3700" spans="2:8" x14ac:dyDescent="0.25">
      <c r="B3700" s="271">
        <v>43984.458333333336</v>
      </c>
      <c r="C3700" s="244">
        <v>491</v>
      </c>
      <c r="D3700" s="244">
        <v>0</v>
      </c>
      <c r="E3700" s="244">
        <v>14.9</v>
      </c>
      <c r="F3700" s="244">
        <v>25.1</v>
      </c>
      <c r="G3700" s="193">
        <v>1.4</v>
      </c>
      <c r="H3700" s="193">
        <v>276.39999999999998</v>
      </c>
    </row>
    <row r="3701" spans="2:8" x14ac:dyDescent="0.25">
      <c r="B3701" s="271">
        <v>43984.5</v>
      </c>
      <c r="C3701" s="244">
        <v>490.3</v>
      </c>
      <c r="D3701" s="244">
        <v>0</v>
      </c>
      <c r="E3701" s="244">
        <v>15</v>
      </c>
      <c r="F3701" s="244">
        <v>29.1</v>
      </c>
      <c r="G3701" s="193">
        <v>1.7</v>
      </c>
      <c r="H3701" s="193">
        <v>0.7</v>
      </c>
    </row>
    <row r="3702" spans="2:8" x14ac:dyDescent="0.25">
      <c r="B3702" s="271">
        <v>43984.541666666664</v>
      </c>
      <c r="C3702" s="244">
        <v>489.5</v>
      </c>
      <c r="D3702" s="244">
        <v>0</v>
      </c>
      <c r="E3702" s="244">
        <v>16.2</v>
      </c>
      <c r="F3702" s="244">
        <v>29.3</v>
      </c>
      <c r="G3702" s="193">
        <v>2.1</v>
      </c>
      <c r="H3702" s="193">
        <v>24.6</v>
      </c>
    </row>
    <row r="3703" spans="2:8" x14ac:dyDescent="0.25">
      <c r="B3703" s="271">
        <v>43984.583333333336</v>
      </c>
      <c r="C3703" s="244">
        <v>488.9</v>
      </c>
      <c r="D3703" s="244">
        <v>0</v>
      </c>
      <c r="E3703" s="244">
        <v>16.3</v>
      </c>
      <c r="F3703" s="244">
        <v>32.5</v>
      </c>
      <c r="G3703" s="193">
        <v>2.5</v>
      </c>
      <c r="H3703" s="193">
        <v>25</v>
      </c>
    </row>
    <row r="3704" spans="2:8" x14ac:dyDescent="0.25">
      <c r="B3704" s="271">
        <v>43984.625</v>
      </c>
      <c r="C3704" s="244">
        <v>488.7</v>
      </c>
      <c r="D3704" s="244">
        <v>0</v>
      </c>
      <c r="E3704" s="244">
        <v>15.3</v>
      </c>
      <c r="F3704" s="244">
        <v>38.700000000000003</v>
      </c>
      <c r="G3704" s="193">
        <v>2.2000000000000002</v>
      </c>
      <c r="H3704" s="193">
        <v>53.7</v>
      </c>
    </row>
    <row r="3705" spans="2:8" x14ac:dyDescent="0.25">
      <c r="B3705" s="271">
        <v>43984.666666666664</v>
      </c>
      <c r="C3705" s="244">
        <v>488.9</v>
      </c>
      <c r="D3705" s="244">
        <v>0</v>
      </c>
      <c r="E3705" s="244">
        <v>12.6</v>
      </c>
      <c r="F3705" s="244">
        <v>53.9</v>
      </c>
      <c r="G3705" s="193">
        <v>2.5</v>
      </c>
      <c r="H3705" s="193">
        <v>68.599999999999994</v>
      </c>
    </row>
    <row r="3706" spans="2:8" x14ac:dyDescent="0.25">
      <c r="B3706" s="271">
        <v>43984.708333333336</v>
      </c>
      <c r="C3706" s="244">
        <v>489.3</v>
      </c>
      <c r="D3706" s="244">
        <v>0</v>
      </c>
      <c r="E3706" s="244">
        <v>11</v>
      </c>
      <c r="F3706" s="244">
        <v>60.9</v>
      </c>
      <c r="G3706" s="193">
        <v>2.2000000000000002</v>
      </c>
      <c r="H3706" s="193">
        <v>55.1</v>
      </c>
    </row>
    <row r="3707" spans="2:8" x14ac:dyDescent="0.25">
      <c r="B3707" s="271">
        <v>43984.75</v>
      </c>
      <c r="C3707" s="244">
        <v>489.9</v>
      </c>
      <c r="D3707" s="244">
        <v>0</v>
      </c>
      <c r="E3707" s="244">
        <v>10.1</v>
      </c>
      <c r="F3707" s="244">
        <v>63.3</v>
      </c>
      <c r="G3707" s="193">
        <v>1.6</v>
      </c>
      <c r="H3707" s="193">
        <v>22.1</v>
      </c>
    </row>
    <row r="3708" spans="2:8" x14ac:dyDescent="0.25">
      <c r="B3708" s="271">
        <v>43984.791666666664</v>
      </c>
      <c r="C3708" s="244">
        <v>490.3</v>
      </c>
      <c r="D3708" s="244">
        <v>0</v>
      </c>
      <c r="E3708" s="244">
        <v>9.4</v>
      </c>
      <c r="F3708" s="244">
        <v>63.7</v>
      </c>
      <c r="G3708" s="193">
        <v>1.6</v>
      </c>
      <c r="H3708" s="193">
        <v>0.6</v>
      </c>
    </row>
    <row r="3709" spans="2:8" x14ac:dyDescent="0.25">
      <c r="B3709" s="271">
        <v>43984.833333333336</v>
      </c>
      <c r="C3709" s="244">
        <v>490.7</v>
      </c>
      <c r="D3709" s="244">
        <v>0</v>
      </c>
      <c r="E3709" s="244">
        <v>8.6</v>
      </c>
      <c r="F3709" s="244">
        <v>67.400000000000006</v>
      </c>
      <c r="G3709" s="193">
        <v>1.1000000000000001</v>
      </c>
      <c r="H3709" s="193">
        <v>345.6</v>
      </c>
    </row>
    <row r="3710" spans="2:8" x14ac:dyDescent="0.25">
      <c r="B3710" s="271">
        <v>43984.875</v>
      </c>
      <c r="C3710" s="244">
        <v>491.1</v>
      </c>
      <c r="D3710" s="244">
        <v>0</v>
      </c>
      <c r="E3710" s="244">
        <v>8</v>
      </c>
      <c r="F3710" s="244">
        <v>69.5</v>
      </c>
      <c r="G3710" s="193">
        <v>1.1000000000000001</v>
      </c>
      <c r="H3710" s="193">
        <v>341.8</v>
      </c>
    </row>
    <row r="3711" spans="2:8" x14ac:dyDescent="0.25">
      <c r="B3711" s="271">
        <v>43984.916666666664</v>
      </c>
      <c r="C3711" s="244">
        <v>491.3</v>
      </c>
      <c r="D3711" s="244">
        <v>0</v>
      </c>
      <c r="E3711" s="244">
        <v>6.5</v>
      </c>
      <c r="F3711" s="244">
        <v>76.900000000000006</v>
      </c>
      <c r="G3711" s="193">
        <v>0.9</v>
      </c>
      <c r="H3711" s="193">
        <v>272.8</v>
      </c>
    </row>
    <row r="3712" spans="2:8" x14ac:dyDescent="0.25">
      <c r="B3712" s="271">
        <v>43984.958333333336</v>
      </c>
      <c r="C3712" s="244">
        <v>491.4</v>
      </c>
      <c r="D3712" s="244">
        <v>0</v>
      </c>
      <c r="E3712" s="244">
        <v>5.8</v>
      </c>
      <c r="F3712" s="244">
        <v>78.5</v>
      </c>
      <c r="G3712" s="193">
        <v>0.9</v>
      </c>
      <c r="H3712" s="193">
        <v>258</v>
      </c>
    </row>
    <row r="3713" spans="2:8" x14ac:dyDescent="0.25">
      <c r="B3713" s="271">
        <v>43985</v>
      </c>
      <c r="C3713" s="244">
        <v>491.4</v>
      </c>
      <c r="D3713" s="244">
        <v>0</v>
      </c>
      <c r="E3713" s="244">
        <v>5</v>
      </c>
      <c r="F3713" s="244">
        <v>79.7</v>
      </c>
      <c r="G3713" s="193">
        <v>0.7</v>
      </c>
      <c r="H3713" s="193">
        <v>280.8</v>
      </c>
    </row>
    <row r="3714" spans="2:8" x14ac:dyDescent="0.25">
      <c r="B3714" s="271">
        <v>43985.041666666664</v>
      </c>
      <c r="C3714" s="244">
        <v>491.2</v>
      </c>
      <c r="D3714" s="244">
        <v>0</v>
      </c>
      <c r="E3714" s="244">
        <v>4.5</v>
      </c>
      <c r="F3714" s="244">
        <v>80.5</v>
      </c>
      <c r="G3714" s="193">
        <v>0.7</v>
      </c>
      <c r="H3714" s="193">
        <v>286.10000000000002</v>
      </c>
    </row>
    <row r="3715" spans="2:8" x14ac:dyDescent="0.25">
      <c r="B3715" s="271">
        <v>43985.083333333336</v>
      </c>
      <c r="C3715" s="244">
        <v>490.8</v>
      </c>
      <c r="D3715" s="244">
        <v>0</v>
      </c>
      <c r="E3715" s="244">
        <v>3.6</v>
      </c>
      <c r="F3715" s="244">
        <v>81</v>
      </c>
      <c r="G3715" s="193">
        <v>1</v>
      </c>
      <c r="H3715" s="193">
        <v>296.10000000000002</v>
      </c>
    </row>
    <row r="3716" spans="2:8" x14ac:dyDescent="0.25">
      <c r="B3716" s="271">
        <v>43985.125</v>
      </c>
      <c r="C3716" s="244">
        <v>490.5</v>
      </c>
      <c r="D3716" s="244">
        <v>0</v>
      </c>
      <c r="E3716" s="244">
        <v>2.6</v>
      </c>
      <c r="F3716" s="244">
        <v>83.4</v>
      </c>
      <c r="G3716" s="193">
        <v>1</v>
      </c>
      <c r="H3716" s="193">
        <v>273.60000000000002</v>
      </c>
    </row>
    <row r="3717" spans="2:8" x14ac:dyDescent="0.25">
      <c r="B3717" s="271">
        <v>43985.166666666664</v>
      </c>
      <c r="C3717" s="244">
        <v>490.6</v>
      </c>
      <c r="D3717" s="244">
        <v>0</v>
      </c>
      <c r="E3717" s="244">
        <v>1.9</v>
      </c>
      <c r="F3717" s="244">
        <v>82.2</v>
      </c>
      <c r="G3717" s="193">
        <v>0.6</v>
      </c>
      <c r="H3717" s="193">
        <v>269.39999999999998</v>
      </c>
    </row>
    <row r="3718" spans="2:8" x14ac:dyDescent="0.25">
      <c r="B3718" s="271">
        <v>43985.208333333336</v>
      </c>
      <c r="C3718" s="244">
        <v>490.8</v>
      </c>
      <c r="D3718" s="244">
        <v>0</v>
      </c>
      <c r="E3718" s="244">
        <v>1.4</v>
      </c>
      <c r="F3718" s="244">
        <v>83.6</v>
      </c>
      <c r="G3718" s="193">
        <v>0.8</v>
      </c>
      <c r="H3718" s="193">
        <v>278.89999999999998</v>
      </c>
    </row>
    <row r="3719" spans="2:8" x14ac:dyDescent="0.25">
      <c r="B3719" s="271">
        <v>43985.25</v>
      </c>
      <c r="C3719" s="244">
        <v>491.1</v>
      </c>
      <c r="D3719" s="244">
        <v>0</v>
      </c>
      <c r="E3719" s="244">
        <v>0.8</v>
      </c>
      <c r="F3719" s="244">
        <v>83.2</v>
      </c>
      <c r="G3719" s="193">
        <v>1</v>
      </c>
      <c r="H3719" s="193">
        <v>275.2</v>
      </c>
    </row>
    <row r="3720" spans="2:8" x14ac:dyDescent="0.25">
      <c r="B3720" s="271">
        <v>43985.291666666664</v>
      </c>
      <c r="C3720" s="244">
        <v>491.4</v>
      </c>
      <c r="D3720" s="244">
        <v>0</v>
      </c>
      <c r="E3720" s="244">
        <v>0.9</v>
      </c>
      <c r="F3720" s="244">
        <v>80.3</v>
      </c>
      <c r="G3720" s="193">
        <v>0.8</v>
      </c>
      <c r="H3720" s="193">
        <v>271</v>
      </c>
    </row>
    <row r="3721" spans="2:8" x14ac:dyDescent="0.25">
      <c r="B3721" s="271">
        <v>43985.333333333336</v>
      </c>
      <c r="C3721" s="244">
        <v>491.6</v>
      </c>
      <c r="D3721" s="244">
        <v>0</v>
      </c>
      <c r="E3721" s="244">
        <v>4</v>
      </c>
      <c r="F3721" s="244">
        <v>65.7</v>
      </c>
      <c r="G3721" s="193">
        <v>0.7</v>
      </c>
      <c r="H3721" s="193">
        <v>288.7</v>
      </c>
    </row>
    <row r="3722" spans="2:8" x14ac:dyDescent="0.25">
      <c r="B3722" s="271">
        <v>43985.375</v>
      </c>
      <c r="C3722" s="244">
        <v>491.4</v>
      </c>
      <c r="D3722" s="244">
        <v>0</v>
      </c>
      <c r="E3722" s="244">
        <v>7.3</v>
      </c>
      <c r="F3722" s="244">
        <v>51.2</v>
      </c>
      <c r="G3722" s="193">
        <v>0.6</v>
      </c>
      <c r="H3722" s="193">
        <v>95.3</v>
      </c>
    </row>
    <row r="3723" spans="2:8" x14ac:dyDescent="0.25">
      <c r="B3723" s="271">
        <v>43985.416666666664</v>
      </c>
      <c r="C3723" s="244">
        <v>491.2</v>
      </c>
      <c r="D3723" s="244">
        <v>0</v>
      </c>
      <c r="E3723" s="244">
        <v>11.7</v>
      </c>
      <c r="F3723" s="244">
        <v>34.200000000000003</v>
      </c>
      <c r="G3723" s="193">
        <v>1.1000000000000001</v>
      </c>
      <c r="H3723" s="193">
        <v>247.8</v>
      </c>
    </row>
    <row r="3724" spans="2:8" x14ac:dyDescent="0.25">
      <c r="B3724" s="271">
        <v>43985.458333333336</v>
      </c>
      <c r="C3724" s="244">
        <v>490.8</v>
      </c>
      <c r="D3724" s="244">
        <v>0</v>
      </c>
      <c r="E3724" s="244">
        <v>14.1</v>
      </c>
      <c r="F3724" s="244">
        <v>25.9</v>
      </c>
      <c r="G3724" s="193">
        <v>1.3</v>
      </c>
      <c r="H3724" s="193">
        <v>261.89999999999998</v>
      </c>
    </row>
    <row r="3725" spans="2:8" x14ac:dyDescent="0.25">
      <c r="B3725" s="271">
        <v>43985.5</v>
      </c>
      <c r="C3725" s="244">
        <v>490</v>
      </c>
      <c r="D3725" s="244">
        <v>0</v>
      </c>
      <c r="E3725" s="244">
        <v>15.1</v>
      </c>
      <c r="F3725" s="244">
        <v>23.4</v>
      </c>
      <c r="G3725" s="193">
        <v>1.4</v>
      </c>
      <c r="H3725" s="193">
        <v>311.89999999999998</v>
      </c>
    </row>
    <row r="3726" spans="2:8" x14ac:dyDescent="0.25">
      <c r="B3726" s="271">
        <v>43985.541666666664</v>
      </c>
      <c r="C3726" s="244">
        <v>489.3</v>
      </c>
      <c r="D3726" s="244">
        <v>0</v>
      </c>
      <c r="E3726" s="244">
        <v>16.399999999999999</v>
      </c>
      <c r="F3726" s="244">
        <v>21.7</v>
      </c>
      <c r="G3726" s="193">
        <v>1.3</v>
      </c>
      <c r="H3726" s="193">
        <v>312.89999999999998</v>
      </c>
    </row>
    <row r="3727" spans="2:8" x14ac:dyDescent="0.25">
      <c r="B3727" s="271">
        <v>43985.583333333336</v>
      </c>
      <c r="C3727" s="244">
        <v>488.5</v>
      </c>
      <c r="D3727" s="244">
        <v>0</v>
      </c>
      <c r="E3727" s="244">
        <v>16.8</v>
      </c>
      <c r="F3727" s="244">
        <v>20.100000000000001</v>
      </c>
      <c r="G3727" s="193">
        <v>1.5</v>
      </c>
      <c r="H3727" s="193">
        <v>24.7</v>
      </c>
    </row>
    <row r="3728" spans="2:8" x14ac:dyDescent="0.25">
      <c r="B3728" s="271">
        <v>43985.625</v>
      </c>
      <c r="C3728" s="244">
        <v>488.2</v>
      </c>
      <c r="D3728" s="244">
        <v>0</v>
      </c>
      <c r="E3728" s="244">
        <v>16.3</v>
      </c>
      <c r="F3728" s="244">
        <v>25.4</v>
      </c>
      <c r="G3728" s="193">
        <v>2.2000000000000002</v>
      </c>
      <c r="H3728" s="193">
        <v>25.5</v>
      </c>
    </row>
    <row r="3729" spans="2:8" x14ac:dyDescent="0.25">
      <c r="B3729" s="271">
        <v>43985.666666666664</v>
      </c>
      <c r="C3729" s="244">
        <v>488.4</v>
      </c>
      <c r="D3729" s="244">
        <v>0</v>
      </c>
      <c r="E3729" s="244">
        <v>13.2</v>
      </c>
      <c r="F3729" s="244">
        <v>47.7</v>
      </c>
      <c r="G3729" s="193">
        <v>2.4</v>
      </c>
      <c r="H3729" s="193">
        <v>356.3</v>
      </c>
    </row>
    <row r="3730" spans="2:8" x14ac:dyDescent="0.25">
      <c r="B3730" s="271">
        <v>43985.708333333336</v>
      </c>
      <c r="C3730" s="244">
        <v>488.9</v>
      </c>
      <c r="D3730" s="244">
        <v>0</v>
      </c>
      <c r="E3730" s="244">
        <v>11.3</v>
      </c>
      <c r="F3730" s="244">
        <v>57.8</v>
      </c>
      <c r="G3730" s="193">
        <v>2.4</v>
      </c>
      <c r="H3730" s="193">
        <v>60.5</v>
      </c>
    </row>
    <row r="3731" spans="2:8" x14ac:dyDescent="0.25">
      <c r="B3731" s="271">
        <v>43985.75</v>
      </c>
      <c r="C3731" s="244">
        <v>489.6</v>
      </c>
      <c r="D3731" s="244">
        <v>0</v>
      </c>
      <c r="E3731" s="244">
        <v>9.9</v>
      </c>
      <c r="F3731" s="244">
        <v>63.7</v>
      </c>
      <c r="G3731" s="193">
        <v>2.2999999999999998</v>
      </c>
      <c r="H3731" s="193">
        <v>74.099999999999994</v>
      </c>
    </row>
    <row r="3732" spans="2:8" x14ac:dyDescent="0.25">
      <c r="B3732" s="271">
        <v>43985.791666666664</v>
      </c>
      <c r="C3732" s="244">
        <v>490.1</v>
      </c>
      <c r="D3732" s="244">
        <v>0</v>
      </c>
      <c r="E3732" s="244">
        <v>9.1</v>
      </c>
      <c r="F3732" s="244">
        <v>66.400000000000006</v>
      </c>
      <c r="G3732" s="193">
        <v>1.6</v>
      </c>
      <c r="H3732" s="193">
        <v>40.6</v>
      </c>
    </row>
    <row r="3733" spans="2:8" x14ac:dyDescent="0.25">
      <c r="B3733" s="271">
        <v>43985.833333333336</v>
      </c>
      <c r="C3733" s="244">
        <v>490.6</v>
      </c>
      <c r="D3733" s="244">
        <v>0</v>
      </c>
      <c r="E3733" s="244">
        <v>8.6</v>
      </c>
      <c r="F3733" s="244">
        <v>67</v>
      </c>
      <c r="G3733" s="193">
        <v>1.1000000000000001</v>
      </c>
      <c r="H3733" s="193">
        <v>0</v>
      </c>
    </row>
    <row r="3734" spans="2:8" x14ac:dyDescent="0.25">
      <c r="B3734" s="271">
        <v>43985.875</v>
      </c>
      <c r="C3734" s="244">
        <v>491</v>
      </c>
      <c r="D3734" s="244">
        <v>0</v>
      </c>
      <c r="E3734" s="244">
        <v>8</v>
      </c>
      <c r="F3734" s="244">
        <v>69.5</v>
      </c>
      <c r="G3734" s="193">
        <v>1.1000000000000001</v>
      </c>
      <c r="H3734" s="193">
        <v>321</v>
      </c>
    </row>
    <row r="3735" spans="2:8" x14ac:dyDescent="0.25">
      <c r="B3735" s="271">
        <v>43985.916666666664</v>
      </c>
      <c r="C3735" s="244">
        <v>491.2</v>
      </c>
      <c r="D3735" s="244">
        <v>0</v>
      </c>
      <c r="E3735" s="244">
        <v>6.9</v>
      </c>
      <c r="F3735" s="244">
        <v>72.3</v>
      </c>
      <c r="G3735" s="193">
        <v>1</v>
      </c>
      <c r="H3735" s="193">
        <v>275.39999999999998</v>
      </c>
    </row>
    <row r="3736" spans="2:8" x14ac:dyDescent="0.25">
      <c r="B3736" s="271">
        <v>43985.958333333336</v>
      </c>
      <c r="C3736" s="244">
        <v>491.2</v>
      </c>
      <c r="D3736" s="244">
        <v>0</v>
      </c>
      <c r="E3736" s="244">
        <v>6.9</v>
      </c>
      <c r="F3736" s="244">
        <v>70.099999999999994</v>
      </c>
      <c r="G3736" s="193">
        <v>0.3</v>
      </c>
      <c r="H3736" s="193">
        <v>281.10000000000002</v>
      </c>
    </row>
    <row r="3737" spans="2:8" x14ac:dyDescent="0.25">
      <c r="B3737" s="271">
        <v>43986</v>
      </c>
      <c r="C3737" s="244">
        <v>491.2</v>
      </c>
      <c r="D3737" s="244">
        <v>0</v>
      </c>
      <c r="E3737" s="244">
        <v>6.8</v>
      </c>
      <c r="F3737" s="244">
        <v>67.900000000000006</v>
      </c>
      <c r="G3737" s="193">
        <v>0.5</v>
      </c>
      <c r="H3737" s="193">
        <v>294.60000000000002</v>
      </c>
    </row>
    <row r="3738" spans="2:8" x14ac:dyDescent="0.25">
      <c r="B3738" s="271">
        <v>43986.041666666664</v>
      </c>
      <c r="C3738" s="244">
        <v>491</v>
      </c>
      <c r="D3738" s="244">
        <v>0</v>
      </c>
      <c r="E3738" s="244">
        <v>6.5</v>
      </c>
      <c r="F3738" s="244">
        <v>66.400000000000006</v>
      </c>
      <c r="G3738" s="193">
        <v>0.5</v>
      </c>
      <c r="H3738" s="193">
        <v>325.2</v>
      </c>
    </row>
    <row r="3739" spans="2:8" x14ac:dyDescent="0.25">
      <c r="B3739" s="271">
        <v>43986.083333333336</v>
      </c>
      <c r="C3739" s="244">
        <v>490.5</v>
      </c>
      <c r="D3739" s="244">
        <v>0</v>
      </c>
      <c r="E3739" s="244">
        <v>6.1</v>
      </c>
      <c r="F3739" s="244">
        <v>71.5</v>
      </c>
      <c r="G3739" s="193">
        <v>0.7</v>
      </c>
      <c r="H3739" s="193">
        <v>291.2</v>
      </c>
    </row>
    <row r="3740" spans="2:8" x14ac:dyDescent="0.25">
      <c r="B3740" s="271">
        <v>43986.125</v>
      </c>
      <c r="C3740" s="244">
        <v>490.4</v>
      </c>
      <c r="D3740" s="244">
        <v>0</v>
      </c>
      <c r="E3740" s="244">
        <v>5.3</v>
      </c>
      <c r="F3740" s="244">
        <v>70.7</v>
      </c>
      <c r="G3740" s="193">
        <v>0.6</v>
      </c>
      <c r="H3740" s="193">
        <v>307.89999999999998</v>
      </c>
    </row>
    <row r="3741" spans="2:8" x14ac:dyDescent="0.25">
      <c r="B3741" s="271">
        <v>43986.166666666664</v>
      </c>
      <c r="C3741" s="244">
        <v>490.5</v>
      </c>
      <c r="D3741" s="244">
        <v>0</v>
      </c>
      <c r="E3741" s="244">
        <v>4.8</v>
      </c>
      <c r="F3741" s="244">
        <v>74.400000000000006</v>
      </c>
      <c r="G3741" s="193">
        <v>0.8</v>
      </c>
      <c r="H3741" s="193">
        <v>294.5</v>
      </c>
    </row>
    <row r="3742" spans="2:8" x14ac:dyDescent="0.25">
      <c r="B3742" s="271">
        <v>43986.208333333336</v>
      </c>
      <c r="C3742" s="244">
        <v>490.8</v>
      </c>
      <c r="D3742" s="244">
        <v>0</v>
      </c>
      <c r="E3742" s="244">
        <v>4.0999999999999996</v>
      </c>
      <c r="F3742" s="244">
        <v>81.5</v>
      </c>
      <c r="G3742" s="193">
        <v>0.6</v>
      </c>
      <c r="H3742" s="193">
        <v>291.10000000000002</v>
      </c>
    </row>
    <row r="3743" spans="2:8" x14ac:dyDescent="0.25">
      <c r="B3743" s="271">
        <v>43986.25</v>
      </c>
      <c r="C3743" s="244">
        <v>491.2</v>
      </c>
      <c r="D3743" s="244">
        <v>0</v>
      </c>
      <c r="E3743" s="244">
        <v>3.5</v>
      </c>
      <c r="F3743" s="244">
        <v>85.8</v>
      </c>
      <c r="G3743" s="193">
        <v>0.7</v>
      </c>
      <c r="H3743" s="193">
        <v>283.3</v>
      </c>
    </row>
    <row r="3744" spans="2:8" x14ac:dyDescent="0.25">
      <c r="B3744" s="271">
        <v>43986.291666666664</v>
      </c>
      <c r="C3744" s="244">
        <v>491.5</v>
      </c>
      <c r="D3744" s="244">
        <v>0</v>
      </c>
      <c r="E3744" s="244">
        <v>3.6</v>
      </c>
      <c r="F3744" s="244">
        <v>85.4</v>
      </c>
      <c r="G3744" s="193">
        <v>0.4</v>
      </c>
      <c r="H3744" s="193">
        <v>284.89999999999998</v>
      </c>
    </row>
    <row r="3745" spans="2:8" x14ac:dyDescent="0.25">
      <c r="B3745" s="271">
        <v>43986.333333333336</v>
      </c>
      <c r="C3745" s="244">
        <v>491.8</v>
      </c>
      <c r="D3745" s="244">
        <v>0</v>
      </c>
      <c r="E3745" s="244">
        <v>6.5</v>
      </c>
      <c r="F3745" s="244">
        <v>70.7</v>
      </c>
      <c r="G3745" s="193">
        <v>0.2</v>
      </c>
      <c r="H3745" s="193">
        <v>112.2</v>
      </c>
    </row>
    <row r="3746" spans="2:8" x14ac:dyDescent="0.25">
      <c r="B3746" s="271">
        <v>43986.375</v>
      </c>
      <c r="C3746" s="244">
        <v>491.9</v>
      </c>
      <c r="D3746" s="244">
        <v>0</v>
      </c>
      <c r="E3746" s="244">
        <v>8.3000000000000007</v>
      </c>
      <c r="F3746" s="244">
        <v>63.6</v>
      </c>
      <c r="G3746" s="193">
        <v>0.4</v>
      </c>
      <c r="H3746" s="193">
        <v>137.19999999999999</v>
      </c>
    </row>
    <row r="3747" spans="2:8" x14ac:dyDescent="0.25">
      <c r="B3747" s="271">
        <v>43986.416666666664</v>
      </c>
      <c r="C3747" s="244">
        <v>491.4</v>
      </c>
      <c r="D3747" s="244">
        <v>0</v>
      </c>
      <c r="E3747" s="244">
        <v>11.9</v>
      </c>
      <c r="F3747" s="244">
        <v>46.1</v>
      </c>
      <c r="G3747" s="193">
        <v>1.3</v>
      </c>
      <c r="H3747" s="193">
        <v>278.3</v>
      </c>
    </row>
    <row r="3748" spans="2:8" x14ac:dyDescent="0.25">
      <c r="B3748" s="271">
        <v>43986.458333333336</v>
      </c>
      <c r="C3748" s="244">
        <v>491</v>
      </c>
      <c r="D3748" s="244">
        <v>0</v>
      </c>
      <c r="E3748" s="244">
        <v>13.2</v>
      </c>
      <c r="F3748" s="244">
        <v>43.8</v>
      </c>
      <c r="G3748" s="193">
        <v>1.4</v>
      </c>
      <c r="H3748" s="193">
        <v>82</v>
      </c>
    </row>
    <row r="3749" spans="2:8" x14ac:dyDescent="0.25">
      <c r="B3749" s="271">
        <v>43986.5</v>
      </c>
      <c r="C3749" s="244">
        <v>490.5</v>
      </c>
      <c r="D3749" s="244">
        <v>0</v>
      </c>
      <c r="E3749" s="244">
        <v>14.8</v>
      </c>
      <c r="F3749" s="244">
        <v>40.5</v>
      </c>
      <c r="G3749" s="193">
        <v>1.9</v>
      </c>
      <c r="H3749" s="193">
        <v>24.9</v>
      </c>
    </row>
    <row r="3750" spans="2:8" x14ac:dyDescent="0.25">
      <c r="B3750" s="271">
        <v>43986.541666666664</v>
      </c>
      <c r="C3750" s="244">
        <v>490</v>
      </c>
      <c r="D3750" s="244">
        <v>0</v>
      </c>
      <c r="E3750" s="244">
        <v>14.9</v>
      </c>
      <c r="F3750" s="244">
        <v>41.2</v>
      </c>
      <c r="G3750" s="193">
        <v>2.1</v>
      </c>
      <c r="H3750" s="193">
        <v>28.5</v>
      </c>
    </row>
    <row r="3751" spans="2:8" x14ac:dyDescent="0.25">
      <c r="B3751" s="271">
        <v>43986.583333333336</v>
      </c>
      <c r="C3751" s="244">
        <v>489.4</v>
      </c>
      <c r="D3751" s="244">
        <v>0</v>
      </c>
      <c r="E3751" s="244">
        <v>14.6</v>
      </c>
      <c r="F3751" s="244">
        <v>43.8</v>
      </c>
      <c r="G3751" s="193">
        <v>2</v>
      </c>
      <c r="H3751" s="193">
        <v>26.4</v>
      </c>
    </row>
    <row r="3752" spans="2:8" x14ac:dyDescent="0.25">
      <c r="B3752" s="271">
        <v>43986.625</v>
      </c>
      <c r="C3752" s="244">
        <v>489.3</v>
      </c>
      <c r="D3752" s="244">
        <v>0</v>
      </c>
      <c r="E3752" s="244">
        <v>13.5</v>
      </c>
      <c r="F3752" s="244">
        <v>51.9</v>
      </c>
      <c r="G3752" s="193">
        <v>2.4</v>
      </c>
      <c r="H3752" s="193">
        <v>27.9</v>
      </c>
    </row>
    <row r="3753" spans="2:8" x14ac:dyDescent="0.25">
      <c r="B3753" s="271">
        <v>43986.666666666664</v>
      </c>
      <c r="C3753" s="244">
        <v>489.5</v>
      </c>
      <c r="D3753" s="244">
        <v>0</v>
      </c>
      <c r="E3753" s="244">
        <v>11.4</v>
      </c>
      <c r="F3753" s="244">
        <v>62.1</v>
      </c>
      <c r="G3753" s="193">
        <v>2.4</v>
      </c>
      <c r="H3753" s="193">
        <v>37.9</v>
      </c>
    </row>
    <row r="3754" spans="2:8" x14ac:dyDescent="0.25">
      <c r="B3754" s="271">
        <v>43986.708333333336</v>
      </c>
      <c r="C3754" s="244">
        <v>489.7</v>
      </c>
      <c r="D3754" s="244">
        <v>0</v>
      </c>
      <c r="E3754" s="244">
        <v>10.3</v>
      </c>
      <c r="F3754" s="244">
        <v>66.5</v>
      </c>
      <c r="G3754" s="193">
        <v>1.6</v>
      </c>
      <c r="H3754" s="193">
        <v>37.4</v>
      </c>
    </row>
    <row r="3755" spans="2:8" x14ac:dyDescent="0.25">
      <c r="B3755" s="271">
        <v>43986.75</v>
      </c>
      <c r="C3755" s="244">
        <v>490.2</v>
      </c>
      <c r="D3755" s="244">
        <v>0</v>
      </c>
      <c r="E3755" s="244">
        <v>9.8000000000000007</v>
      </c>
      <c r="F3755" s="244">
        <v>68.3</v>
      </c>
      <c r="G3755" s="193">
        <v>1.1000000000000001</v>
      </c>
      <c r="H3755" s="193">
        <v>51.3</v>
      </c>
    </row>
    <row r="3756" spans="2:8" x14ac:dyDescent="0.25">
      <c r="B3756" s="271">
        <v>43986.791666666664</v>
      </c>
      <c r="C3756" s="244">
        <v>490.7</v>
      </c>
      <c r="D3756" s="244">
        <v>0</v>
      </c>
      <c r="E3756" s="244">
        <v>9.6</v>
      </c>
      <c r="F3756" s="244">
        <v>67.2</v>
      </c>
      <c r="G3756" s="193">
        <v>1.1000000000000001</v>
      </c>
      <c r="H3756" s="193">
        <v>21.5</v>
      </c>
    </row>
    <row r="3757" spans="2:8" x14ac:dyDescent="0.25">
      <c r="B3757" s="271">
        <v>43986.833333333336</v>
      </c>
      <c r="C3757" s="244">
        <v>491.1</v>
      </c>
      <c r="D3757" s="244">
        <v>0</v>
      </c>
      <c r="E3757" s="244">
        <v>9.4</v>
      </c>
      <c r="F3757" s="244">
        <v>67.8</v>
      </c>
      <c r="G3757" s="193">
        <v>1.3</v>
      </c>
      <c r="H3757" s="193">
        <v>3.3</v>
      </c>
    </row>
    <row r="3758" spans="2:8" x14ac:dyDescent="0.25">
      <c r="B3758" s="271">
        <v>43986.875</v>
      </c>
      <c r="C3758" s="244">
        <v>491.4</v>
      </c>
      <c r="D3758" s="244">
        <v>0</v>
      </c>
      <c r="E3758" s="244">
        <v>9.1999999999999993</v>
      </c>
      <c r="F3758" s="244">
        <v>69</v>
      </c>
      <c r="G3758" s="193">
        <v>0.8</v>
      </c>
      <c r="H3758" s="193">
        <v>20.3</v>
      </c>
    </row>
    <row r="3759" spans="2:8" x14ac:dyDescent="0.25">
      <c r="B3759" s="271">
        <v>43986.916666666664</v>
      </c>
      <c r="C3759" s="244">
        <v>491.4</v>
      </c>
      <c r="D3759" s="244">
        <v>0</v>
      </c>
      <c r="E3759" s="244">
        <v>9.1</v>
      </c>
      <c r="F3759" s="244">
        <v>68.8</v>
      </c>
      <c r="G3759" s="193">
        <v>0.3</v>
      </c>
      <c r="H3759" s="193">
        <v>351</v>
      </c>
    </row>
    <row r="3760" spans="2:8" x14ac:dyDescent="0.25">
      <c r="B3760" s="271">
        <v>43986.958333333336</v>
      </c>
      <c r="C3760" s="244">
        <v>491.3</v>
      </c>
      <c r="D3760" s="244">
        <v>0</v>
      </c>
      <c r="E3760" s="244">
        <v>9</v>
      </c>
      <c r="F3760" s="244">
        <v>69.3</v>
      </c>
      <c r="G3760" s="193">
        <v>0.4</v>
      </c>
      <c r="H3760" s="193">
        <v>301.89999999999998</v>
      </c>
    </row>
    <row r="3761" spans="2:8" x14ac:dyDescent="0.25">
      <c r="B3761" s="271">
        <v>43987</v>
      </c>
      <c r="C3761" s="244">
        <v>491.2</v>
      </c>
      <c r="D3761" s="244">
        <v>0</v>
      </c>
      <c r="E3761" s="244">
        <v>8.8000000000000007</v>
      </c>
      <c r="F3761" s="244">
        <v>70.400000000000006</v>
      </c>
      <c r="G3761" s="193">
        <v>0.5</v>
      </c>
      <c r="H3761" s="193">
        <v>276.10000000000002</v>
      </c>
    </row>
    <row r="3762" spans="2:8" x14ac:dyDescent="0.25">
      <c r="B3762" s="271">
        <v>43987.041666666664</v>
      </c>
      <c r="C3762" s="244">
        <v>490.9</v>
      </c>
      <c r="D3762" s="244">
        <v>0</v>
      </c>
      <c r="E3762" s="244">
        <v>8.6</v>
      </c>
      <c r="F3762" s="244">
        <v>72.400000000000006</v>
      </c>
      <c r="G3762" s="193">
        <v>0.6</v>
      </c>
      <c r="H3762" s="193">
        <v>276.39999999999998</v>
      </c>
    </row>
    <row r="3763" spans="2:8" x14ac:dyDescent="0.25">
      <c r="B3763" s="271">
        <v>43987.083333333336</v>
      </c>
      <c r="C3763" s="244">
        <v>490.6</v>
      </c>
      <c r="D3763" s="244">
        <v>0</v>
      </c>
      <c r="E3763" s="244">
        <v>8.1</v>
      </c>
      <c r="F3763" s="244">
        <v>75.400000000000006</v>
      </c>
      <c r="G3763" s="193">
        <v>0.2</v>
      </c>
      <c r="H3763" s="193">
        <v>263.39999999999998</v>
      </c>
    </row>
    <row r="3764" spans="2:8" x14ac:dyDescent="0.25">
      <c r="B3764" s="271">
        <v>43987.125</v>
      </c>
      <c r="C3764" s="244">
        <v>490.5</v>
      </c>
      <c r="D3764" s="244">
        <v>0</v>
      </c>
      <c r="E3764" s="244">
        <v>7.2</v>
      </c>
      <c r="F3764" s="244">
        <v>77.400000000000006</v>
      </c>
      <c r="G3764" s="193">
        <v>0.5</v>
      </c>
      <c r="H3764" s="193">
        <v>38.9</v>
      </c>
    </row>
    <row r="3765" spans="2:8" x14ac:dyDescent="0.25">
      <c r="B3765" s="271">
        <v>43987.166666666664</v>
      </c>
      <c r="C3765" s="244">
        <v>490.6</v>
      </c>
      <c r="D3765" s="244">
        <v>0</v>
      </c>
      <c r="E3765" s="244">
        <v>6.5</v>
      </c>
      <c r="F3765" s="244">
        <v>76.2</v>
      </c>
      <c r="G3765" s="193">
        <v>0.3</v>
      </c>
      <c r="H3765" s="193">
        <v>8.3000000000000007</v>
      </c>
    </row>
    <row r="3766" spans="2:8" x14ac:dyDescent="0.25">
      <c r="B3766" s="271">
        <v>43987.208333333336</v>
      </c>
      <c r="C3766" s="244">
        <v>490.9</v>
      </c>
      <c r="D3766" s="244">
        <v>0</v>
      </c>
      <c r="E3766" s="244">
        <v>6.4</v>
      </c>
      <c r="F3766" s="244">
        <v>78.900000000000006</v>
      </c>
      <c r="G3766" s="193">
        <v>0.9</v>
      </c>
      <c r="H3766" s="193">
        <v>249.6</v>
      </c>
    </row>
    <row r="3767" spans="2:8" x14ac:dyDescent="0.25">
      <c r="B3767" s="271">
        <v>43987.25</v>
      </c>
      <c r="C3767" s="244">
        <v>491.1</v>
      </c>
      <c r="D3767" s="244">
        <v>0</v>
      </c>
      <c r="E3767" s="244">
        <v>6.6</v>
      </c>
      <c r="F3767" s="244">
        <v>77.5</v>
      </c>
      <c r="G3767" s="193">
        <v>0.6</v>
      </c>
      <c r="H3767" s="193">
        <v>59.8</v>
      </c>
    </row>
    <row r="3768" spans="2:8" x14ac:dyDescent="0.25">
      <c r="B3768" s="271">
        <v>43987.291666666664</v>
      </c>
      <c r="C3768" s="244">
        <v>491.6</v>
      </c>
      <c r="D3768" s="244">
        <v>0</v>
      </c>
      <c r="E3768" s="244">
        <v>7.1</v>
      </c>
      <c r="F3768" s="244">
        <v>74.5</v>
      </c>
      <c r="G3768" s="193">
        <v>0.8</v>
      </c>
      <c r="H3768" s="193">
        <v>267.10000000000002</v>
      </c>
    </row>
    <row r="3769" spans="2:8" x14ac:dyDescent="0.25">
      <c r="B3769" s="271">
        <v>43987.333333333336</v>
      </c>
      <c r="C3769" s="244">
        <v>492.2</v>
      </c>
      <c r="D3769" s="244">
        <v>0</v>
      </c>
      <c r="E3769" s="244">
        <v>8.8000000000000007</v>
      </c>
      <c r="F3769" s="244">
        <v>67.099999999999994</v>
      </c>
      <c r="G3769" s="193">
        <v>0.5</v>
      </c>
      <c r="H3769" s="193">
        <v>134.69999999999999</v>
      </c>
    </row>
    <row r="3770" spans="2:8" x14ac:dyDescent="0.25">
      <c r="B3770" s="271">
        <v>43987.375</v>
      </c>
      <c r="C3770" s="244">
        <v>492.5</v>
      </c>
      <c r="D3770" s="244">
        <v>0</v>
      </c>
      <c r="E3770" s="244">
        <v>8.8000000000000007</v>
      </c>
      <c r="F3770" s="244">
        <v>73.8</v>
      </c>
      <c r="G3770" s="193">
        <v>1.4</v>
      </c>
      <c r="H3770" s="193">
        <v>67.5</v>
      </c>
    </row>
    <row r="3771" spans="2:8" x14ac:dyDescent="0.25">
      <c r="B3771" s="271">
        <v>43987.416666666664</v>
      </c>
      <c r="C3771" s="244">
        <v>492.6</v>
      </c>
      <c r="D3771" s="244">
        <v>0</v>
      </c>
      <c r="E3771" s="244">
        <v>9</v>
      </c>
      <c r="F3771" s="244">
        <v>71.599999999999994</v>
      </c>
      <c r="G3771" s="193">
        <v>1.3</v>
      </c>
      <c r="H3771" s="193">
        <v>61.9</v>
      </c>
    </row>
    <row r="3772" spans="2:8" x14ac:dyDescent="0.25">
      <c r="B3772" s="271">
        <v>43987.458333333336</v>
      </c>
      <c r="C3772" s="244">
        <v>492.5</v>
      </c>
      <c r="D3772" s="244">
        <v>0</v>
      </c>
      <c r="E3772" s="244">
        <v>9.6999999999999993</v>
      </c>
      <c r="F3772" s="244">
        <v>67.400000000000006</v>
      </c>
      <c r="G3772" s="193">
        <v>1.8</v>
      </c>
      <c r="H3772" s="193">
        <v>56.4</v>
      </c>
    </row>
    <row r="3773" spans="2:8" x14ac:dyDescent="0.25">
      <c r="B3773" s="271">
        <v>43987.5</v>
      </c>
      <c r="C3773" s="244">
        <v>492.1</v>
      </c>
      <c r="D3773" s="244">
        <v>0</v>
      </c>
      <c r="E3773" s="244">
        <v>10.3</v>
      </c>
      <c r="F3773" s="244">
        <v>64.2</v>
      </c>
      <c r="G3773" s="193">
        <v>1.7</v>
      </c>
      <c r="H3773" s="193">
        <v>38.1</v>
      </c>
    </row>
    <row r="3774" spans="2:8" x14ac:dyDescent="0.25">
      <c r="B3774" s="271">
        <v>43987.541666666664</v>
      </c>
      <c r="C3774" s="244">
        <v>491.6</v>
      </c>
      <c r="D3774" s="244">
        <v>0</v>
      </c>
      <c r="E3774" s="244">
        <v>11</v>
      </c>
      <c r="F3774" s="244">
        <v>62.5</v>
      </c>
      <c r="G3774" s="193">
        <v>1.4</v>
      </c>
      <c r="H3774" s="193">
        <v>70.5</v>
      </c>
    </row>
    <row r="3775" spans="2:8" x14ac:dyDescent="0.25">
      <c r="B3775" s="271">
        <v>43987.583333333336</v>
      </c>
      <c r="C3775" s="244">
        <v>491.1</v>
      </c>
      <c r="D3775" s="244">
        <v>0</v>
      </c>
      <c r="E3775" s="244">
        <v>11.5</v>
      </c>
      <c r="F3775" s="244">
        <v>60.2</v>
      </c>
      <c r="G3775" s="193">
        <v>1.7</v>
      </c>
      <c r="H3775" s="193">
        <v>31.6</v>
      </c>
    </row>
    <row r="3776" spans="2:8" x14ac:dyDescent="0.25">
      <c r="B3776" s="271">
        <v>43987.625</v>
      </c>
      <c r="C3776" s="244">
        <v>491.1</v>
      </c>
      <c r="D3776" s="244">
        <v>0</v>
      </c>
      <c r="E3776" s="244">
        <v>11.2</v>
      </c>
      <c r="F3776" s="244">
        <v>61.5</v>
      </c>
      <c r="G3776" s="193">
        <v>2</v>
      </c>
      <c r="H3776" s="193">
        <v>64.7</v>
      </c>
    </row>
    <row r="3777" spans="2:8" x14ac:dyDescent="0.25">
      <c r="B3777" s="271">
        <v>43987.666666666664</v>
      </c>
      <c r="C3777" s="244">
        <v>491.2</v>
      </c>
      <c r="D3777" s="244">
        <v>0</v>
      </c>
      <c r="E3777" s="244">
        <v>10.1</v>
      </c>
      <c r="F3777" s="244">
        <v>66.099999999999994</v>
      </c>
      <c r="G3777" s="193">
        <v>1.7</v>
      </c>
      <c r="H3777" s="193">
        <v>89.5</v>
      </c>
    </row>
    <row r="3778" spans="2:8" x14ac:dyDescent="0.25">
      <c r="B3778" s="271">
        <v>43987.708333333336</v>
      </c>
      <c r="C3778" s="244">
        <v>491.5</v>
      </c>
      <c r="D3778" s="244">
        <v>0</v>
      </c>
      <c r="E3778" s="244">
        <v>9.5</v>
      </c>
      <c r="F3778" s="244">
        <v>68.2</v>
      </c>
      <c r="G3778" s="193">
        <v>1.3</v>
      </c>
      <c r="H3778" s="193">
        <v>34</v>
      </c>
    </row>
    <row r="3779" spans="2:8" x14ac:dyDescent="0.25">
      <c r="B3779" s="271">
        <v>43987.75</v>
      </c>
      <c r="C3779" s="244">
        <v>491.8</v>
      </c>
      <c r="D3779" s="244">
        <v>0</v>
      </c>
      <c r="E3779" s="244">
        <v>9.1</v>
      </c>
      <c r="F3779" s="244">
        <v>70.8</v>
      </c>
      <c r="G3779" s="193">
        <v>0.7</v>
      </c>
      <c r="H3779" s="193">
        <v>25.3</v>
      </c>
    </row>
    <row r="3780" spans="2:8" x14ac:dyDescent="0.25">
      <c r="B3780" s="271">
        <v>43987.791666666664</v>
      </c>
      <c r="C3780" s="244">
        <v>492.1</v>
      </c>
      <c r="D3780" s="244">
        <v>0</v>
      </c>
      <c r="E3780" s="244">
        <v>8.8000000000000007</v>
      </c>
      <c r="F3780" s="244">
        <v>71.400000000000006</v>
      </c>
      <c r="G3780" s="193">
        <v>0.7</v>
      </c>
      <c r="H3780" s="193">
        <v>63.5</v>
      </c>
    </row>
    <row r="3781" spans="2:8" x14ac:dyDescent="0.25">
      <c r="B3781" s="271">
        <v>43987.833333333336</v>
      </c>
      <c r="C3781" s="244">
        <v>492.4</v>
      </c>
      <c r="D3781" s="244">
        <v>0</v>
      </c>
      <c r="E3781" s="244">
        <v>8.8000000000000007</v>
      </c>
      <c r="F3781" s="244">
        <v>70.3</v>
      </c>
      <c r="G3781" s="193">
        <v>0.8</v>
      </c>
      <c r="H3781" s="193">
        <v>40</v>
      </c>
    </row>
    <row r="3782" spans="2:8" x14ac:dyDescent="0.25">
      <c r="B3782" s="271">
        <v>43987.875</v>
      </c>
      <c r="C3782" s="244">
        <v>492.6</v>
      </c>
      <c r="D3782" s="244">
        <v>0</v>
      </c>
      <c r="E3782" s="244">
        <v>8.6</v>
      </c>
      <c r="F3782" s="244">
        <v>69.8</v>
      </c>
      <c r="G3782" s="193">
        <v>1.1000000000000001</v>
      </c>
      <c r="H3782" s="193">
        <v>26.1</v>
      </c>
    </row>
    <row r="3783" spans="2:8" x14ac:dyDescent="0.25">
      <c r="B3783" s="271">
        <v>43987.916666666664</v>
      </c>
      <c r="C3783" s="244">
        <v>492.6</v>
      </c>
      <c r="D3783" s="244">
        <v>0</v>
      </c>
      <c r="E3783" s="244">
        <v>8.4</v>
      </c>
      <c r="F3783" s="244">
        <v>70.8</v>
      </c>
      <c r="G3783" s="193">
        <v>0.7</v>
      </c>
      <c r="H3783" s="193">
        <v>48.7</v>
      </c>
    </row>
    <row r="3784" spans="2:8" x14ac:dyDescent="0.25">
      <c r="B3784" s="271">
        <v>43987.958333333336</v>
      </c>
      <c r="C3784" s="244">
        <v>492.4</v>
      </c>
      <c r="D3784" s="244">
        <v>0</v>
      </c>
      <c r="E3784" s="244">
        <v>8.4</v>
      </c>
      <c r="F3784" s="244">
        <v>70.8</v>
      </c>
      <c r="G3784" s="193">
        <v>1</v>
      </c>
      <c r="H3784" s="193">
        <v>344.1</v>
      </c>
    </row>
    <row r="3785" spans="2:8" x14ac:dyDescent="0.25">
      <c r="B3785" s="271">
        <v>43988</v>
      </c>
      <c r="C3785" s="244">
        <v>492.4</v>
      </c>
      <c r="D3785" s="244">
        <v>0</v>
      </c>
      <c r="E3785" s="244">
        <v>8.1999999999999993</v>
      </c>
      <c r="F3785" s="244">
        <v>73.2</v>
      </c>
      <c r="G3785" s="193">
        <v>0.6</v>
      </c>
      <c r="H3785" s="193">
        <v>29.7</v>
      </c>
    </row>
    <row r="3786" spans="2:8" x14ac:dyDescent="0.25">
      <c r="B3786" s="271">
        <v>43988.041666666664</v>
      </c>
      <c r="C3786" s="244">
        <v>492</v>
      </c>
      <c r="D3786" s="244">
        <v>0</v>
      </c>
      <c r="E3786" s="244">
        <v>8</v>
      </c>
      <c r="F3786" s="244">
        <v>73.599999999999994</v>
      </c>
      <c r="G3786" s="193">
        <v>0.6</v>
      </c>
      <c r="H3786" s="193">
        <v>327.10000000000002</v>
      </c>
    </row>
    <row r="3787" spans="2:8" x14ac:dyDescent="0.25">
      <c r="B3787" s="271">
        <v>43988.083333333336</v>
      </c>
      <c r="C3787" s="244">
        <v>491.8</v>
      </c>
      <c r="D3787" s="244">
        <v>0</v>
      </c>
      <c r="E3787" s="244">
        <v>7.6</v>
      </c>
      <c r="F3787" s="244">
        <v>74.8</v>
      </c>
      <c r="G3787" s="193">
        <v>1.1000000000000001</v>
      </c>
      <c r="H3787" s="193">
        <v>356.6</v>
      </c>
    </row>
    <row r="3788" spans="2:8" x14ac:dyDescent="0.25">
      <c r="B3788" s="271">
        <v>43988.125</v>
      </c>
      <c r="C3788" s="244">
        <v>491.6</v>
      </c>
      <c r="D3788" s="244">
        <v>0</v>
      </c>
      <c r="E3788" s="244">
        <v>6.9</v>
      </c>
      <c r="F3788" s="244">
        <v>79.900000000000006</v>
      </c>
      <c r="G3788" s="193">
        <v>0.6</v>
      </c>
      <c r="H3788" s="193">
        <v>239.5</v>
      </c>
    </row>
    <row r="3789" spans="2:8" x14ac:dyDescent="0.25">
      <c r="B3789" s="271">
        <v>43988.166666666664</v>
      </c>
      <c r="C3789" s="244">
        <v>491.6</v>
      </c>
      <c r="D3789" s="244">
        <v>0</v>
      </c>
      <c r="E3789" s="244">
        <v>6.6</v>
      </c>
      <c r="F3789" s="244">
        <v>77.400000000000006</v>
      </c>
      <c r="G3789" s="193">
        <v>0.9</v>
      </c>
      <c r="H3789" s="193">
        <v>356.1</v>
      </c>
    </row>
    <row r="3790" spans="2:8" x14ac:dyDescent="0.25">
      <c r="B3790" s="271">
        <v>43988.208333333336</v>
      </c>
      <c r="C3790" s="244">
        <v>491.8</v>
      </c>
      <c r="D3790" s="244">
        <v>0</v>
      </c>
      <c r="E3790" s="244">
        <v>6.7</v>
      </c>
      <c r="F3790" s="244">
        <v>80.3</v>
      </c>
      <c r="G3790" s="193">
        <v>0.7</v>
      </c>
      <c r="H3790" s="193">
        <v>272.5</v>
      </c>
    </row>
    <row r="3791" spans="2:8" x14ac:dyDescent="0.25">
      <c r="B3791" s="271">
        <v>43988.25</v>
      </c>
      <c r="C3791" s="244">
        <v>491.9</v>
      </c>
      <c r="D3791" s="244">
        <v>0</v>
      </c>
      <c r="E3791" s="244">
        <v>6.8</v>
      </c>
      <c r="F3791" s="244">
        <v>80.400000000000006</v>
      </c>
      <c r="G3791" s="193">
        <v>0.3</v>
      </c>
      <c r="H3791" s="193">
        <v>267.10000000000002</v>
      </c>
    </row>
    <row r="3792" spans="2:8" x14ac:dyDescent="0.25">
      <c r="B3792" s="271">
        <v>43988.291666666664</v>
      </c>
      <c r="C3792" s="244">
        <v>492.5</v>
      </c>
      <c r="D3792" s="244">
        <v>0</v>
      </c>
      <c r="E3792" s="244">
        <v>7.3</v>
      </c>
      <c r="F3792" s="244">
        <v>78.599999999999994</v>
      </c>
      <c r="G3792" s="193">
        <v>0.5</v>
      </c>
      <c r="H3792" s="193">
        <v>276</v>
      </c>
    </row>
    <row r="3793" spans="2:8" x14ac:dyDescent="0.25">
      <c r="B3793" s="271">
        <v>43988.333333333336</v>
      </c>
      <c r="C3793" s="244">
        <v>492.8</v>
      </c>
      <c r="D3793" s="244">
        <v>0</v>
      </c>
      <c r="E3793" s="244">
        <v>8.1999999999999993</v>
      </c>
      <c r="F3793" s="244">
        <v>73.8</v>
      </c>
      <c r="G3793" s="193">
        <v>0.4</v>
      </c>
      <c r="H3793" s="193">
        <v>261</v>
      </c>
    </row>
    <row r="3794" spans="2:8" x14ac:dyDescent="0.25">
      <c r="B3794" s="271">
        <v>43988.375</v>
      </c>
      <c r="C3794" s="244">
        <v>492.9</v>
      </c>
      <c r="D3794" s="244">
        <v>0</v>
      </c>
      <c r="E3794" s="244">
        <v>9.3000000000000007</v>
      </c>
      <c r="F3794" s="244">
        <v>67.3</v>
      </c>
      <c r="G3794" s="193">
        <v>0.3</v>
      </c>
      <c r="H3794" s="193">
        <v>176.1</v>
      </c>
    </row>
    <row r="3795" spans="2:8" x14ac:dyDescent="0.25">
      <c r="B3795" s="271">
        <v>43988.416666666664</v>
      </c>
      <c r="C3795" s="244">
        <v>492.9</v>
      </c>
      <c r="D3795" s="244">
        <v>0</v>
      </c>
      <c r="E3795" s="244">
        <v>10.199999999999999</v>
      </c>
      <c r="F3795" s="244">
        <v>63</v>
      </c>
      <c r="G3795" s="193">
        <v>0.4</v>
      </c>
      <c r="H3795" s="193">
        <v>146.80000000000001</v>
      </c>
    </row>
    <row r="3796" spans="2:8" x14ac:dyDescent="0.25">
      <c r="B3796" s="271">
        <v>43988.458333333336</v>
      </c>
      <c r="C3796" s="244">
        <v>492.6</v>
      </c>
      <c r="D3796" s="244">
        <v>0</v>
      </c>
      <c r="E3796" s="244">
        <v>11.8</v>
      </c>
      <c r="F3796" s="244">
        <v>57.4</v>
      </c>
      <c r="G3796" s="193">
        <v>2.4</v>
      </c>
      <c r="H3796" s="193">
        <v>137.4</v>
      </c>
    </row>
    <row r="3797" spans="2:8" x14ac:dyDescent="0.25">
      <c r="B3797" s="271">
        <v>43988.5</v>
      </c>
      <c r="C3797" s="244">
        <v>492.2</v>
      </c>
      <c r="D3797" s="244">
        <v>0</v>
      </c>
      <c r="E3797" s="244">
        <v>12.5</v>
      </c>
      <c r="F3797" s="244">
        <v>54.2</v>
      </c>
      <c r="G3797" s="193">
        <v>2.1</v>
      </c>
      <c r="H3797" s="193">
        <v>293.89999999999998</v>
      </c>
    </row>
    <row r="3798" spans="2:8" x14ac:dyDescent="0.25">
      <c r="B3798" s="271">
        <v>43988.541666666664</v>
      </c>
      <c r="C3798" s="244">
        <v>491.6</v>
      </c>
      <c r="D3798" s="244">
        <v>0</v>
      </c>
      <c r="E3798" s="244">
        <v>14.1</v>
      </c>
      <c r="F3798" s="244">
        <v>46.1</v>
      </c>
      <c r="G3798" s="193">
        <v>1.7</v>
      </c>
      <c r="H3798" s="193">
        <v>15.6</v>
      </c>
    </row>
    <row r="3799" spans="2:8" x14ac:dyDescent="0.25">
      <c r="B3799" s="271">
        <v>43988.583333333336</v>
      </c>
      <c r="C3799" s="244">
        <v>491</v>
      </c>
      <c r="D3799" s="244">
        <v>0</v>
      </c>
      <c r="E3799" s="244">
        <v>14.3</v>
      </c>
      <c r="F3799" s="244">
        <v>44.3</v>
      </c>
      <c r="G3799" s="193">
        <v>1.8</v>
      </c>
      <c r="H3799" s="193">
        <v>66.5</v>
      </c>
    </row>
    <row r="3800" spans="2:8" x14ac:dyDescent="0.25">
      <c r="B3800" s="271">
        <v>43988.625</v>
      </c>
      <c r="C3800" s="244">
        <v>491</v>
      </c>
      <c r="D3800" s="244">
        <v>0.6</v>
      </c>
      <c r="E3800" s="244">
        <v>11.5</v>
      </c>
      <c r="F3800" s="244">
        <v>60.3</v>
      </c>
      <c r="G3800" s="193">
        <v>1.9</v>
      </c>
      <c r="H3800" s="193">
        <v>24.2</v>
      </c>
    </row>
    <row r="3801" spans="2:8" x14ac:dyDescent="0.25">
      <c r="B3801" s="271">
        <v>43988.666666666664</v>
      </c>
      <c r="C3801" s="244">
        <v>491.2</v>
      </c>
      <c r="D3801" s="244">
        <v>0</v>
      </c>
      <c r="E3801" s="244">
        <v>10.1</v>
      </c>
      <c r="F3801" s="244">
        <v>66.8</v>
      </c>
      <c r="G3801" s="193">
        <v>1.5</v>
      </c>
      <c r="H3801" s="193">
        <v>37.6</v>
      </c>
    </row>
    <row r="3802" spans="2:8" x14ac:dyDescent="0.25">
      <c r="B3802" s="271">
        <v>43988.708333333336</v>
      </c>
      <c r="C3802" s="244">
        <v>491.6</v>
      </c>
      <c r="D3802" s="244">
        <v>0</v>
      </c>
      <c r="E3802" s="244">
        <v>9.1999999999999993</v>
      </c>
      <c r="F3802" s="244">
        <v>64.900000000000006</v>
      </c>
      <c r="G3802" s="193">
        <v>1.6</v>
      </c>
      <c r="H3802" s="193">
        <v>27.6</v>
      </c>
    </row>
    <row r="3803" spans="2:8" x14ac:dyDescent="0.25">
      <c r="B3803" s="271">
        <v>43988.75</v>
      </c>
      <c r="C3803" s="244">
        <v>491.9</v>
      </c>
      <c r="D3803" s="244">
        <v>0</v>
      </c>
      <c r="E3803" s="244">
        <v>8.6999999999999993</v>
      </c>
      <c r="F3803" s="244">
        <v>69</v>
      </c>
      <c r="G3803" s="193">
        <v>1.5</v>
      </c>
      <c r="H3803" s="193">
        <v>29.5</v>
      </c>
    </row>
    <row r="3804" spans="2:8" x14ac:dyDescent="0.25">
      <c r="B3804" s="271">
        <v>43988.791666666664</v>
      </c>
      <c r="C3804" s="244">
        <v>492.4</v>
      </c>
      <c r="D3804" s="244">
        <v>0.2</v>
      </c>
      <c r="E3804" s="244">
        <v>8.3000000000000007</v>
      </c>
      <c r="F3804" s="244">
        <v>75.400000000000006</v>
      </c>
      <c r="G3804" s="193">
        <v>0.9</v>
      </c>
      <c r="H3804" s="193">
        <v>2.7</v>
      </c>
    </row>
    <row r="3805" spans="2:8" x14ac:dyDescent="0.25">
      <c r="B3805" s="271">
        <v>43988.833333333336</v>
      </c>
      <c r="C3805" s="244">
        <v>492.6</v>
      </c>
      <c r="D3805" s="244">
        <v>0</v>
      </c>
      <c r="E3805" s="244">
        <v>7.8</v>
      </c>
      <c r="F3805" s="244">
        <v>83.9</v>
      </c>
      <c r="G3805" s="193">
        <v>0.7</v>
      </c>
      <c r="H3805" s="193">
        <v>274.3</v>
      </c>
    </row>
    <row r="3806" spans="2:8" x14ac:dyDescent="0.25">
      <c r="B3806" s="271">
        <v>43988.875</v>
      </c>
      <c r="C3806" s="244">
        <v>492.8</v>
      </c>
      <c r="D3806" s="244">
        <v>0</v>
      </c>
      <c r="E3806" s="244">
        <v>7.8</v>
      </c>
      <c r="F3806" s="244">
        <v>85</v>
      </c>
      <c r="G3806" s="193">
        <v>1.1000000000000001</v>
      </c>
      <c r="H3806" s="193">
        <v>268.89999999999998</v>
      </c>
    </row>
    <row r="3807" spans="2:8" x14ac:dyDescent="0.25">
      <c r="B3807" s="271">
        <v>43988.916666666664</v>
      </c>
      <c r="C3807" s="244">
        <v>492.8</v>
      </c>
      <c r="D3807" s="244">
        <v>0</v>
      </c>
      <c r="E3807" s="244">
        <v>7.8</v>
      </c>
      <c r="F3807" s="244">
        <v>84.6</v>
      </c>
      <c r="G3807" s="193">
        <v>0.8</v>
      </c>
      <c r="H3807" s="193">
        <v>271.3</v>
      </c>
    </row>
    <row r="3808" spans="2:8" x14ac:dyDescent="0.25">
      <c r="B3808" s="271">
        <v>43988.958333333336</v>
      </c>
      <c r="C3808" s="244">
        <v>493</v>
      </c>
      <c r="D3808" s="244">
        <v>0</v>
      </c>
      <c r="E3808" s="244">
        <v>7.7</v>
      </c>
      <c r="F3808" s="244">
        <v>82.4</v>
      </c>
      <c r="G3808" s="193">
        <v>0.9</v>
      </c>
      <c r="H3808" s="193">
        <v>295.5</v>
      </c>
    </row>
    <row r="3809" spans="2:8" x14ac:dyDescent="0.25">
      <c r="B3809" s="271">
        <v>43989</v>
      </c>
      <c r="C3809" s="244">
        <v>492.9</v>
      </c>
      <c r="D3809" s="244">
        <v>0</v>
      </c>
      <c r="E3809" s="244">
        <v>7.5</v>
      </c>
      <c r="F3809" s="244">
        <v>79.2</v>
      </c>
      <c r="G3809" s="193">
        <v>0.7</v>
      </c>
      <c r="H3809" s="193">
        <v>287.5</v>
      </c>
    </row>
    <row r="3810" spans="2:8" x14ac:dyDescent="0.25">
      <c r="B3810" s="271">
        <v>43989.041666666664</v>
      </c>
      <c r="C3810" s="244">
        <v>492.7</v>
      </c>
      <c r="D3810" s="244">
        <v>0</v>
      </c>
      <c r="E3810" s="244">
        <v>6.8</v>
      </c>
      <c r="F3810" s="244">
        <v>84.4</v>
      </c>
      <c r="G3810" s="193">
        <v>0.9</v>
      </c>
      <c r="H3810" s="193">
        <v>284.89999999999998</v>
      </c>
    </row>
    <row r="3811" spans="2:8" x14ac:dyDescent="0.25">
      <c r="B3811" s="271">
        <v>43989.083333333336</v>
      </c>
      <c r="C3811" s="244">
        <v>492.5</v>
      </c>
      <c r="D3811" s="244">
        <v>0</v>
      </c>
      <c r="E3811" s="244">
        <v>6.3</v>
      </c>
      <c r="F3811" s="244">
        <v>86</v>
      </c>
      <c r="G3811" s="193">
        <v>0.7</v>
      </c>
      <c r="H3811" s="193">
        <v>286.5</v>
      </c>
    </row>
    <row r="3812" spans="2:8" x14ac:dyDescent="0.25">
      <c r="B3812" s="271">
        <v>43989.125</v>
      </c>
      <c r="C3812" s="244">
        <v>492.5</v>
      </c>
      <c r="D3812" s="244">
        <v>0</v>
      </c>
      <c r="E3812" s="244">
        <v>6</v>
      </c>
      <c r="F3812" s="244">
        <v>86.3</v>
      </c>
      <c r="G3812" s="193">
        <v>0.6</v>
      </c>
      <c r="H3812" s="193">
        <v>280.5</v>
      </c>
    </row>
    <row r="3813" spans="2:8" x14ac:dyDescent="0.25">
      <c r="B3813" s="271">
        <v>43989.166666666664</v>
      </c>
      <c r="C3813" s="244">
        <v>492.6</v>
      </c>
      <c r="D3813" s="244">
        <v>0</v>
      </c>
      <c r="E3813" s="244">
        <v>5.5</v>
      </c>
      <c r="F3813" s="244">
        <v>87.4</v>
      </c>
      <c r="G3813" s="193">
        <v>1</v>
      </c>
      <c r="H3813" s="193">
        <v>281.7</v>
      </c>
    </row>
    <row r="3814" spans="2:8" x14ac:dyDescent="0.25">
      <c r="B3814" s="271">
        <v>43989.208333333336</v>
      </c>
      <c r="C3814" s="244">
        <v>492.8</v>
      </c>
      <c r="D3814" s="244">
        <v>0</v>
      </c>
      <c r="E3814" s="244">
        <v>4.7</v>
      </c>
      <c r="F3814" s="244">
        <v>89.4</v>
      </c>
      <c r="G3814" s="193">
        <v>1</v>
      </c>
      <c r="H3814" s="193">
        <v>281.8</v>
      </c>
    </row>
    <row r="3815" spans="2:8" x14ac:dyDescent="0.25">
      <c r="B3815" s="271">
        <v>43989.25</v>
      </c>
      <c r="C3815" s="244">
        <v>493.1</v>
      </c>
      <c r="D3815" s="244">
        <v>0</v>
      </c>
      <c r="E3815" s="244">
        <v>4</v>
      </c>
      <c r="F3815" s="244">
        <v>90.1</v>
      </c>
      <c r="G3815" s="193">
        <v>0.8</v>
      </c>
      <c r="H3815" s="193">
        <v>273</v>
      </c>
    </row>
    <row r="3816" spans="2:8" x14ac:dyDescent="0.25">
      <c r="B3816" s="271">
        <v>43989.291666666664</v>
      </c>
      <c r="C3816" s="244">
        <v>493.6</v>
      </c>
      <c r="D3816" s="244">
        <v>0</v>
      </c>
      <c r="E3816" s="244">
        <v>4.2</v>
      </c>
      <c r="F3816" s="244">
        <v>87.1</v>
      </c>
      <c r="G3816" s="193">
        <v>0.9</v>
      </c>
      <c r="H3816" s="193">
        <v>263.8</v>
      </c>
    </row>
    <row r="3817" spans="2:8" x14ac:dyDescent="0.25">
      <c r="B3817" s="271">
        <v>43989.333333333336</v>
      </c>
      <c r="C3817" s="244">
        <v>494</v>
      </c>
      <c r="D3817" s="244">
        <v>0</v>
      </c>
      <c r="E3817" s="244">
        <v>5.6</v>
      </c>
      <c r="F3817" s="244">
        <v>80.400000000000006</v>
      </c>
      <c r="G3817" s="193">
        <v>0.8</v>
      </c>
      <c r="H3817" s="193">
        <v>263.10000000000002</v>
      </c>
    </row>
    <row r="3818" spans="2:8" x14ac:dyDescent="0.25">
      <c r="B3818" s="271">
        <v>43989.375</v>
      </c>
      <c r="C3818" s="244">
        <v>493.9</v>
      </c>
      <c r="D3818" s="244">
        <v>0</v>
      </c>
      <c r="E3818" s="244">
        <v>8.3000000000000007</v>
      </c>
      <c r="F3818" s="244">
        <v>67.8</v>
      </c>
      <c r="G3818" s="193">
        <v>0.7</v>
      </c>
      <c r="H3818" s="193">
        <v>270.8</v>
      </c>
    </row>
    <row r="3819" spans="2:8" x14ac:dyDescent="0.25">
      <c r="B3819" s="271">
        <v>43989.416666666664</v>
      </c>
      <c r="C3819" s="244">
        <v>493.4</v>
      </c>
      <c r="D3819" s="244">
        <v>0</v>
      </c>
      <c r="E3819" s="244">
        <v>11.4</v>
      </c>
      <c r="F3819" s="244">
        <v>49</v>
      </c>
      <c r="G3819" s="193">
        <v>0.8</v>
      </c>
      <c r="H3819" s="193">
        <v>224</v>
      </c>
    </row>
    <row r="3820" spans="2:8" x14ac:dyDescent="0.25">
      <c r="B3820" s="271">
        <v>43989.458333333336</v>
      </c>
      <c r="C3820" s="244">
        <v>492.8</v>
      </c>
      <c r="D3820" s="244">
        <v>0</v>
      </c>
      <c r="E3820" s="244">
        <v>14.4</v>
      </c>
      <c r="F3820" s="244">
        <v>36</v>
      </c>
      <c r="G3820" s="193">
        <v>1.2</v>
      </c>
      <c r="H3820" s="193">
        <v>294.2</v>
      </c>
    </row>
    <row r="3821" spans="2:8" x14ac:dyDescent="0.25">
      <c r="B3821" s="271">
        <v>43989.5</v>
      </c>
      <c r="C3821" s="244">
        <v>492.3</v>
      </c>
      <c r="D3821" s="244">
        <v>0</v>
      </c>
      <c r="E3821" s="244">
        <v>15.1</v>
      </c>
      <c r="F3821" s="244">
        <v>31.4</v>
      </c>
      <c r="G3821" s="193">
        <v>1.6</v>
      </c>
      <c r="H3821" s="193">
        <v>348</v>
      </c>
    </row>
    <row r="3822" spans="2:8" x14ac:dyDescent="0.25">
      <c r="B3822" s="271">
        <v>43989.541666666664</v>
      </c>
      <c r="C3822" s="244">
        <v>491.8</v>
      </c>
      <c r="D3822" s="244">
        <v>0</v>
      </c>
      <c r="E3822" s="244">
        <v>15.7</v>
      </c>
      <c r="F3822" s="244">
        <v>28.6</v>
      </c>
      <c r="G3822" s="193">
        <v>1.5</v>
      </c>
      <c r="H3822" s="193">
        <v>105.8</v>
      </c>
    </row>
    <row r="3823" spans="2:8" x14ac:dyDescent="0.25">
      <c r="B3823" s="271">
        <v>43989.583333333336</v>
      </c>
      <c r="C3823" s="244">
        <v>491.2</v>
      </c>
      <c r="D3823" s="244">
        <v>0</v>
      </c>
      <c r="E3823" s="244">
        <v>16.100000000000001</v>
      </c>
      <c r="F3823" s="244">
        <v>23.6</v>
      </c>
      <c r="G3823" s="193">
        <v>2.4</v>
      </c>
      <c r="H3823" s="193">
        <v>118.5</v>
      </c>
    </row>
    <row r="3824" spans="2:8" x14ac:dyDescent="0.25">
      <c r="B3824" s="271">
        <v>43989.625</v>
      </c>
      <c r="C3824" s="244">
        <v>490.9</v>
      </c>
      <c r="D3824" s="244">
        <v>0</v>
      </c>
      <c r="E3824" s="244">
        <v>15.4</v>
      </c>
      <c r="F3824" s="244">
        <v>25.1</v>
      </c>
      <c r="G3824" s="193">
        <v>2.8</v>
      </c>
      <c r="H3824" s="193">
        <v>114.2</v>
      </c>
    </row>
    <row r="3825" spans="2:8" x14ac:dyDescent="0.25">
      <c r="B3825" s="271">
        <v>43989.666666666664</v>
      </c>
      <c r="C3825" s="244">
        <v>490.9</v>
      </c>
      <c r="D3825" s="244">
        <v>0</v>
      </c>
      <c r="E3825" s="244">
        <v>14</v>
      </c>
      <c r="F3825" s="244">
        <v>35.1</v>
      </c>
      <c r="G3825" s="193">
        <v>1.5</v>
      </c>
      <c r="H3825" s="193">
        <v>78.7</v>
      </c>
    </row>
    <row r="3826" spans="2:8" x14ac:dyDescent="0.25">
      <c r="B3826" s="271">
        <v>43989.708333333336</v>
      </c>
      <c r="C3826" s="244">
        <v>491.1</v>
      </c>
      <c r="D3826" s="244">
        <v>0</v>
      </c>
      <c r="E3826" s="244">
        <v>12.3</v>
      </c>
      <c r="F3826" s="244">
        <v>44.3</v>
      </c>
      <c r="G3826" s="193">
        <v>1.6</v>
      </c>
      <c r="H3826" s="193">
        <v>48.1</v>
      </c>
    </row>
    <row r="3827" spans="2:8" x14ac:dyDescent="0.25">
      <c r="B3827" s="271">
        <v>43989.75</v>
      </c>
      <c r="C3827" s="244">
        <v>491.5</v>
      </c>
      <c r="D3827" s="244">
        <v>0</v>
      </c>
      <c r="E3827" s="244">
        <v>10.7</v>
      </c>
      <c r="F3827" s="244">
        <v>48.9</v>
      </c>
      <c r="G3827" s="193">
        <v>1.5</v>
      </c>
      <c r="H3827" s="193">
        <v>10</v>
      </c>
    </row>
    <row r="3828" spans="2:8" x14ac:dyDescent="0.25">
      <c r="B3828" s="271">
        <v>43989.791666666664</v>
      </c>
      <c r="C3828" s="244">
        <v>492</v>
      </c>
      <c r="D3828" s="244">
        <v>0</v>
      </c>
      <c r="E3828" s="244">
        <v>9.9</v>
      </c>
      <c r="F3828" s="244">
        <v>49.8</v>
      </c>
      <c r="G3828" s="193">
        <v>0.6</v>
      </c>
      <c r="H3828" s="193">
        <v>27.4</v>
      </c>
    </row>
    <row r="3829" spans="2:8" x14ac:dyDescent="0.25">
      <c r="B3829" s="271">
        <v>43989.833333333336</v>
      </c>
      <c r="C3829" s="244">
        <v>492.5</v>
      </c>
      <c r="D3829" s="244">
        <v>0</v>
      </c>
      <c r="E3829" s="244">
        <v>8.4</v>
      </c>
      <c r="F3829" s="244">
        <v>56.8</v>
      </c>
      <c r="G3829" s="193">
        <v>0.6</v>
      </c>
      <c r="H3829" s="193">
        <v>284</v>
      </c>
    </row>
    <row r="3830" spans="2:8" x14ac:dyDescent="0.25">
      <c r="B3830" s="271">
        <v>43989.875</v>
      </c>
      <c r="C3830" s="244">
        <v>492.9</v>
      </c>
      <c r="D3830" s="244">
        <v>0</v>
      </c>
      <c r="E3830" s="244">
        <v>7.4</v>
      </c>
      <c r="F3830" s="244">
        <v>59.6</v>
      </c>
      <c r="G3830" s="193">
        <v>1.5</v>
      </c>
      <c r="H3830" s="193">
        <v>333.6</v>
      </c>
    </row>
    <row r="3831" spans="2:8" x14ac:dyDescent="0.25">
      <c r="B3831" s="271">
        <v>43989.916666666664</v>
      </c>
      <c r="C3831" s="244">
        <v>493</v>
      </c>
      <c r="D3831" s="244">
        <v>0</v>
      </c>
      <c r="E3831" s="244">
        <v>6.4</v>
      </c>
      <c r="F3831" s="244">
        <v>59.8</v>
      </c>
      <c r="G3831" s="193">
        <v>1.8</v>
      </c>
      <c r="H3831" s="193">
        <v>334.9</v>
      </c>
    </row>
    <row r="3832" spans="2:8" x14ac:dyDescent="0.25">
      <c r="B3832" s="271">
        <v>43989.958333333336</v>
      </c>
      <c r="C3832" s="244">
        <v>493.1</v>
      </c>
      <c r="D3832" s="244">
        <v>0</v>
      </c>
      <c r="E3832" s="244">
        <v>5.2</v>
      </c>
      <c r="F3832" s="244">
        <v>70.599999999999994</v>
      </c>
      <c r="G3832" s="193">
        <v>1.2</v>
      </c>
      <c r="H3832" s="193">
        <v>292.7</v>
      </c>
    </row>
    <row r="3833" spans="2:8" x14ac:dyDescent="0.25">
      <c r="B3833" s="271">
        <v>43990</v>
      </c>
      <c r="C3833" s="244">
        <v>493.2</v>
      </c>
      <c r="D3833" s="244">
        <v>0</v>
      </c>
      <c r="E3833" s="244">
        <v>4.0999999999999996</v>
      </c>
      <c r="F3833" s="244">
        <v>76.8</v>
      </c>
      <c r="G3833" s="193">
        <v>1.4</v>
      </c>
      <c r="H3833" s="193">
        <v>282.5</v>
      </c>
    </row>
    <row r="3834" spans="2:8" x14ac:dyDescent="0.25">
      <c r="B3834" s="271">
        <v>43990.041666666664</v>
      </c>
      <c r="C3834" s="244">
        <v>493.2</v>
      </c>
      <c r="D3834" s="244">
        <v>0</v>
      </c>
      <c r="E3834" s="244">
        <v>3.1</v>
      </c>
      <c r="F3834" s="244">
        <v>79.599999999999994</v>
      </c>
      <c r="G3834" s="193">
        <v>1.2</v>
      </c>
      <c r="H3834" s="193">
        <v>284.8</v>
      </c>
    </row>
    <row r="3835" spans="2:8" x14ac:dyDescent="0.25">
      <c r="B3835" s="271">
        <v>43990.083333333336</v>
      </c>
      <c r="C3835" s="244">
        <v>493.1</v>
      </c>
      <c r="D3835" s="244">
        <v>0</v>
      </c>
      <c r="E3835" s="244">
        <v>2.5</v>
      </c>
      <c r="F3835" s="244">
        <v>80.3</v>
      </c>
      <c r="G3835" s="193">
        <v>1</v>
      </c>
      <c r="H3835" s="193">
        <v>290.2</v>
      </c>
    </row>
    <row r="3836" spans="2:8" x14ac:dyDescent="0.25">
      <c r="B3836" s="271">
        <v>43990.125</v>
      </c>
      <c r="C3836" s="244">
        <v>493.1</v>
      </c>
      <c r="D3836" s="244">
        <v>0</v>
      </c>
      <c r="E3836" s="244">
        <v>1.7</v>
      </c>
      <c r="F3836" s="244">
        <v>82.6</v>
      </c>
      <c r="G3836" s="193">
        <v>1</v>
      </c>
      <c r="H3836" s="193">
        <v>285.60000000000002</v>
      </c>
    </row>
    <row r="3837" spans="2:8" x14ac:dyDescent="0.25">
      <c r="B3837" s="271">
        <v>43990.166666666664</v>
      </c>
      <c r="C3837" s="244">
        <v>493.1</v>
      </c>
      <c r="D3837" s="244">
        <v>0</v>
      </c>
      <c r="E3837" s="244">
        <v>1.1000000000000001</v>
      </c>
      <c r="F3837" s="244">
        <v>84</v>
      </c>
      <c r="G3837" s="193">
        <v>0.9</v>
      </c>
      <c r="H3837" s="193">
        <v>284.5</v>
      </c>
    </row>
    <row r="3838" spans="2:8" x14ac:dyDescent="0.25">
      <c r="B3838" s="271">
        <v>43990.208333333336</v>
      </c>
      <c r="C3838" s="244">
        <v>493.3</v>
      </c>
      <c r="D3838" s="244">
        <v>0</v>
      </c>
      <c r="E3838" s="244">
        <v>0.8</v>
      </c>
      <c r="F3838" s="244">
        <v>85</v>
      </c>
      <c r="G3838" s="193">
        <v>0.9</v>
      </c>
      <c r="H3838" s="193">
        <v>284.7</v>
      </c>
    </row>
    <row r="3839" spans="2:8" x14ac:dyDescent="0.25">
      <c r="B3839" s="271">
        <v>43990.25</v>
      </c>
      <c r="C3839" s="244">
        <v>493.3</v>
      </c>
      <c r="D3839" s="244">
        <v>0</v>
      </c>
      <c r="E3839" s="244">
        <v>0.5</v>
      </c>
      <c r="F3839" s="244">
        <v>85.4</v>
      </c>
      <c r="G3839" s="193">
        <v>0.9</v>
      </c>
      <c r="H3839" s="193">
        <v>284.39999999999998</v>
      </c>
    </row>
    <row r="3840" spans="2:8" x14ac:dyDescent="0.25">
      <c r="B3840" s="271">
        <v>43990.291666666664</v>
      </c>
      <c r="C3840" s="244">
        <v>493.5</v>
      </c>
      <c r="D3840" s="244">
        <v>0</v>
      </c>
      <c r="E3840" s="244">
        <v>0.3</v>
      </c>
      <c r="F3840" s="244">
        <v>85.1</v>
      </c>
      <c r="G3840" s="193">
        <v>1</v>
      </c>
      <c r="H3840" s="193">
        <v>275.5</v>
      </c>
    </row>
    <row r="3841" spans="2:8" x14ac:dyDescent="0.25">
      <c r="B3841" s="271">
        <v>43990.333333333336</v>
      </c>
      <c r="C3841" s="244">
        <v>493.6</v>
      </c>
      <c r="D3841" s="244">
        <v>0</v>
      </c>
      <c r="E3841" s="244">
        <v>3.5</v>
      </c>
      <c r="F3841" s="244">
        <v>70.8</v>
      </c>
      <c r="G3841" s="193">
        <v>0.8</v>
      </c>
      <c r="H3841" s="193">
        <v>274.10000000000002</v>
      </c>
    </row>
    <row r="3842" spans="2:8" x14ac:dyDescent="0.25">
      <c r="B3842" s="271">
        <v>43990.375</v>
      </c>
      <c r="C3842" s="244">
        <v>493.4</v>
      </c>
      <c r="D3842" s="244">
        <v>0</v>
      </c>
      <c r="E3842" s="244">
        <v>8.1999999999999993</v>
      </c>
      <c r="F3842" s="244">
        <v>49</v>
      </c>
      <c r="G3842" s="193">
        <v>0.4</v>
      </c>
      <c r="H3842" s="193">
        <v>108.7</v>
      </c>
    </row>
    <row r="3843" spans="2:8" x14ac:dyDescent="0.25">
      <c r="B3843" s="271">
        <v>43990.416666666664</v>
      </c>
      <c r="C3843" s="244">
        <v>493</v>
      </c>
      <c r="D3843" s="244">
        <v>0</v>
      </c>
      <c r="E3843" s="244">
        <v>11.4</v>
      </c>
      <c r="F3843" s="244">
        <v>35.9</v>
      </c>
      <c r="G3843" s="193">
        <v>0.8</v>
      </c>
      <c r="H3843" s="193">
        <v>200.9</v>
      </c>
    </row>
    <row r="3844" spans="2:8" x14ac:dyDescent="0.25">
      <c r="B3844" s="271">
        <v>43990.458333333336</v>
      </c>
      <c r="C3844" s="244">
        <v>492.3</v>
      </c>
      <c r="D3844" s="244">
        <v>0</v>
      </c>
      <c r="E3844" s="244">
        <v>14.3</v>
      </c>
      <c r="F3844" s="244">
        <v>26.3</v>
      </c>
      <c r="G3844" s="193">
        <v>1</v>
      </c>
      <c r="H3844" s="193">
        <v>120.7</v>
      </c>
    </row>
    <row r="3845" spans="2:8" x14ac:dyDescent="0.25">
      <c r="B3845" s="271">
        <v>43990.5</v>
      </c>
      <c r="C3845" s="244">
        <v>491.7</v>
      </c>
      <c r="D3845" s="244">
        <v>0</v>
      </c>
      <c r="E3845" s="244">
        <v>16.2</v>
      </c>
      <c r="F3845" s="244">
        <v>21.6</v>
      </c>
      <c r="G3845" s="193">
        <v>1.8</v>
      </c>
      <c r="H3845" s="193">
        <v>117.6</v>
      </c>
    </row>
    <row r="3846" spans="2:8" x14ac:dyDescent="0.25">
      <c r="B3846" s="271">
        <v>43990.541666666664</v>
      </c>
      <c r="C3846" s="244">
        <v>491.2</v>
      </c>
      <c r="D3846" s="244">
        <v>0</v>
      </c>
      <c r="E3846" s="244">
        <v>17</v>
      </c>
      <c r="F3846" s="244">
        <v>19.8</v>
      </c>
      <c r="G3846" s="193">
        <v>1.8</v>
      </c>
      <c r="H3846" s="193">
        <v>40</v>
      </c>
    </row>
    <row r="3847" spans="2:8" x14ac:dyDescent="0.25">
      <c r="B3847" s="271">
        <v>43990.583333333336</v>
      </c>
      <c r="C3847" s="244">
        <v>490.8</v>
      </c>
      <c r="D3847" s="244">
        <v>0</v>
      </c>
      <c r="E3847" s="244">
        <v>16.8</v>
      </c>
      <c r="F3847" s="244">
        <v>22.6</v>
      </c>
      <c r="G3847" s="193">
        <v>2.4</v>
      </c>
      <c r="H3847" s="193">
        <v>29</v>
      </c>
    </row>
    <row r="3848" spans="2:8" x14ac:dyDescent="0.25">
      <c r="B3848" s="271">
        <v>43990.625</v>
      </c>
      <c r="C3848" s="244">
        <v>490.7</v>
      </c>
      <c r="D3848" s="244">
        <v>0</v>
      </c>
      <c r="E3848" s="244">
        <v>16</v>
      </c>
      <c r="F3848" s="244">
        <v>23.3</v>
      </c>
      <c r="G3848" s="193">
        <v>1.9</v>
      </c>
      <c r="H3848" s="193">
        <v>87.3</v>
      </c>
    </row>
    <row r="3849" spans="2:8" x14ac:dyDescent="0.25">
      <c r="B3849" s="271">
        <v>43990.666666666664</v>
      </c>
      <c r="C3849" s="244">
        <v>490.8</v>
      </c>
      <c r="D3849" s="244">
        <v>0</v>
      </c>
      <c r="E3849" s="244">
        <v>14.1</v>
      </c>
      <c r="F3849" s="244">
        <v>27.3</v>
      </c>
      <c r="G3849" s="193">
        <v>1.9</v>
      </c>
      <c r="H3849" s="193">
        <v>60.3</v>
      </c>
    </row>
    <row r="3850" spans="2:8" x14ac:dyDescent="0.25">
      <c r="B3850" s="271">
        <v>43990.708333333336</v>
      </c>
      <c r="C3850" s="244">
        <v>491.1</v>
      </c>
      <c r="D3850" s="244">
        <v>0</v>
      </c>
      <c r="E3850" s="244">
        <v>12.5</v>
      </c>
      <c r="F3850" s="244">
        <v>34.6</v>
      </c>
      <c r="G3850" s="193">
        <v>1.6</v>
      </c>
      <c r="H3850" s="193">
        <v>74.8</v>
      </c>
    </row>
    <row r="3851" spans="2:8" x14ac:dyDescent="0.25">
      <c r="B3851" s="271">
        <v>43990.75</v>
      </c>
      <c r="C3851" s="244">
        <v>491.5</v>
      </c>
      <c r="D3851" s="244">
        <v>0</v>
      </c>
      <c r="E3851" s="244">
        <v>11.2</v>
      </c>
      <c r="F3851" s="244">
        <v>38.200000000000003</v>
      </c>
      <c r="G3851" s="193">
        <v>1.6</v>
      </c>
      <c r="H3851" s="193">
        <v>78.8</v>
      </c>
    </row>
    <row r="3852" spans="2:8" x14ac:dyDescent="0.25">
      <c r="B3852" s="271">
        <v>43990.791666666664</v>
      </c>
      <c r="C3852" s="244">
        <v>492</v>
      </c>
      <c r="D3852" s="244">
        <v>0</v>
      </c>
      <c r="E3852" s="244">
        <v>10.1</v>
      </c>
      <c r="F3852" s="244">
        <v>45.3</v>
      </c>
      <c r="G3852" s="193">
        <v>1.6</v>
      </c>
      <c r="H3852" s="193">
        <v>17.399999999999999</v>
      </c>
    </row>
    <row r="3853" spans="2:8" x14ac:dyDescent="0.25">
      <c r="B3853" s="271">
        <v>43990.833333333336</v>
      </c>
      <c r="C3853" s="244">
        <v>492.6</v>
      </c>
      <c r="D3853" s="244">
        <v>0</v>
      </c>
      <c r="E3853" s="244">
        <v>9</v>
      </c>
      <c r="F3853" s="244">
        <v>50.2</v>
      </c>
      <c r="G3853" s="193">
        <v>0.7</v>
      </c>
      <c r="H3853" s="193">
        <v>345.9</v>
      </c>
    </row>
    <row r="3854" spans="2:8" x14ac:dyDescent="0.25">
      <c r="B3854" s="271">
        <v>43990.875</v>
      </c>
      <c r="C3854" s="244">
        <v>493</v>
      </c>
      <c r="D3854" s="244">
        <v>0</v>
      </c>
      <c r="E3854" s="244">
        <v>7.6</v>
      </c>
      <c r="F3854" s="244">
        <v>54.5</v>
      </c>
      <c r="G3854" s="193">
        <v>0.7</v>
      </c>
      <c r="H3854" s="193">
        <v>280.89999999999998</v>
      </c>
    </row>
    <row r="3855" spans="2:8" x14ac:dyDescent="0.25">
      <c r="B3855" s="271">
        <v>43990.916666666664</v>
      </c>
      <c r="C3855" s="244">
        <v>493.1</v>
      </c>
      <c r="D3855" s="244">
        <v>0</v>
      </c>
      <c r="E3855" s="244">
        <v>6.3</v>
      </c>
      <c r="F3855" s="244">
        <v>62.2</v>
      </c>
      <c r="G3855" s="193">
        <v>0.9</v>
      </c>
      <c r="H3855" s="193">
        <v>276.8</v>
      </c>
    </row>
    <row r="3856" spans="2:8" x14ac:dyDescent="0.25">
      <c r="B3856" s="271">
        <v>43990.958333333336</v>
      </c>
      <c r="C3856" s="244">
        <v>493</v>
      </c>
      <c r="D3856" s="244">
        <v>0</v>
      </c>
      <c r="E3856" s="244">
        <v>5.3</v>
      </c>
      <c r="F3856" s="244">
        <v>68.2</v>
      </c>
      <c r="G3856" s="193">
        <v>1.2</v>
      </c>
      <c r="H3856" s="193">
        <v>281.60000000000002</v>
      </c>
    </row>
    <row r="3857" spans="2:8" x14ac:dyDescent="0.25">
      <c r="B3857" s="271">
        <v>43991</v>
      </c>
      <c r="C3857" s="244">
        <v>492.8</v>
      </c>
      <c r="D3857" s="244">
        <v>0</v>
      </c>
      <c r="E3857" s="244">
        <v>4.0999999999999996</v>
      </c>
      <c r="F3857" s="244">
        <v>73.099999999999994</v>
      </c>
      <c r="G3857" s="193">
        <v>1.2</v>
      </c>
      <c r="H3857" s="193">
        <v>277.60000000000002</v>
      </c>
    </row>
    <row r="3858" spans="2:8" x14ac:dyDescent="0.25">
      <c r="B3858" s="271">
        <v>43991.041666666664</v>
      </c>
      <c r="C3858" s="244">
        <v>492.6</v>
      </c>
      <c r="D3858" s="244">
        <v>0</v>
      </c>
      <c r="E3858" s="244">
        <v>3.1</v>
      </c>
      <c r="F3858" s="244">
        <v>75.2</v>
      </c>
      <c r="G3858" s="193">
        <v>1.1000000000000001</v>
      </c>
      <c r="H3858" s="193">
        <v>276.10000000000002</v>
      </c>
    </row>
    <row r="3859" spans="2:8" x14ac:dyDescent="0.25">
      <c r="B3859" s="271">
        <v>43991.083333333336</v>
      </c>
      <c r="C3859" s="244">
        <v>492.3</v>
      </c>
      <c r="D3859" s="244">
        <v>0</v>
      </c>
      <c r="E3859" s="244">
        <v>2.5</v>
      </c>
      <c r="F3859" s="244">
        <v>76.8</v>
      </c>
      <c r="G3859" s="193">
        <v>0.9</v>
      </c>
      <c r="H3859" s="193">
        <v>280.10000000000002</v>
      </c>
    </row>
    <row r="3860" spans="2:8" x14ac:dyDescent="0.25">
      <c r="B3860" s="271">
        <v>43991.125</v>
      </c>
      <c r="C3860" s="244">
        <v>492.3</v>
      </c>
      <c r="D3860" s="244">
        <v>0</v>
      </c>
      <c r="E3860" s="244">
        <v>1.9</v>
      </c>
      <c r="F3860" s="244">
        <v>79</v>
      </c>
      <c r="G3860" s="193">
        <v>1</v>
      </c>
      <c r="H3860" s="193">
        <v>284</v>
      </c>
    </row>
    <row r="3861" spans="2:8" x14ac:dyDescent="0.25">
      <c r="B3861" s="271">
        <v>43991.166666666664</v>
      </c>
      <c r="C3861" s="244">
        <v>492.5</v>
      </c>
      <c r="D3861" s="244">
        <v>0</v>
      </c>
      <c r="E3861" s="244">
        <v>1.4</v>
      </c>
      <c r="F3861" s="244">
        <v>79.3</v>
      </c>
      <c r="G3861" s="193">
        <v>0.8</v>
      </c>
      <c r="H3861" s="193">
        <v>282.3</v>
      </c>
    </row>
    <row r="3862" spans="2:8" x14ac:dyDescent="0.25">
      <c r="B3862" s="271">
        <v>43991.208333333336</v>
      </c>
      <c r="C3862" s="244">
        <v>492.6</v>
      </c>
      <c r="D3862" s="244">
        <v>0</v>
      </c>
      <c r="E3862" s="244">
        <v>1</v>
      </c>
      <c r="F3862" s="244">
        <v>80.599999999999994</v>
      </c>
      <c r="G3862" s="193">
        <v>0.8</v>
      </c>
      <c r="H3862" s="193">
        <v>284.10000000000002</v>
      </c>
    </row>
    <row r="3863" spans="2:8" x14ac:dyDescent="0.25">
      <c r="B3863" s="271">
        <v>43991.25</v>
      </c>
      <c r="C3863" s="244">
        <v>492.9</v>
      </c>
      <c r="D3863" s="244">
        <v>0</v>
      </c>
      <c r="E3863" s="244">
        <v>0.6</v>
      </c>
      <c r="F3863" s="244">
        <v>81.3</v>
      </c>
      <c r="G3863" s="193">
        <v>1.1000000000000001</v>
      </c>
      <c r="H3863" s="193">
        <v>275.10000000000002</v>
      </c>
    </row>
    <row r="3864" spans="2:8" x14ac:dyDescent="0.25">
      <c r="B3864" s="271">
        <v>43991.291666666664</v>
      </c>
      <c r="C3864" s="244">
        <v>493.2</v>
      </c>
      <c r="D3864" s="244">
        <v>0</v>
      </c>
      <c r="E3864" s="244">
        <v>0.6</v>
      </c>
      <c r="F3864" s="244">
        <v>79.900000000000006</v>
      </c>
      <c r="G3864" s="193">
        <v>0.7</v>
      </c>
      <c r="H3864" s="193">
        <v>276.89999999999998</v>
      </c>
    </row>
    <row r="3865" spans="2:8" x14ac:dyDescent="0.25">
      <c r="B3865" s="271">
        <v>43991.333333333336</v>
      </c>
      <c r="C3865" s="244">
        <v>493.3</v>
      </c>
      <c r="D3865" s="244">
        <v>0</v>
      </c>
      <c r="E3865" s="244">
        <v>4</v>
      </c>
      <c r="F3865" s="244">
        <v>63.5</v>
      </c>
      <c r="G3865" s="193">
        <v>0.4</v>
      </c>
      <c r="H3865" s="193">
        <v>32.5</v>
      </c>
    </row>
    <row r="3866" spans="2:8" x14ac:dyDescent="0.25">
      <c r="B3866" s="271">
        <v>43991.375</v>
      </c>
      <c r="C3866" s="244">
        <v>493.1</v>
      </c>
      <c r="D3866" s="244">
        <v>0</v>
      </c>
      <c r="E3866" s="244">
        <v>8.3000000000000007</v>
      </c>
      <c r="F3866" s="244">
        <v>47.1</v>
      </c>
      <c r="G3866" s="193">
        <v>0.5</v>
      </c>
      <c r="H3866" s="193">
        <v>122.3</v>
      </c>
    </row>
    <row r="3867" spans="2:8" x14ac:dyDescent="0.25">
      <c r="B3867" s="271">
        <v>43991.416666666664</v>
      </c>
      <c r="C3867" s="244">
        <v>492.7</v>
      </c>
      <c r="D3867" s="244">
        <v>0</v>
      </c>
      <c r="E3867" s="244">
        <v>11.7</v>
      </c>
      <c r="F3867" s="244">
        <v>32.9</v>
      </c>
      <c r="G3867" s="193">
        <v>0.9</v>
      </c>
      <c r="H3867" s="193">
        <v>172.7</v>
      </c>
    </row>
    <row r="3868" spans="2:8" x14ac:dyDescent="0.25">
      <c r="B3868" s="271">
        <v>43991.458333333336</v>
      </c>
      <c r="C3868" s="244">
        <v>492</v>
      </c>
      <c r="D3868" s="244">
        <v>0</v>
      </c>
      <c r="E3868" s="244">
        <v>14.9</v>
      </c>
      <c r="F3868" s="244">
        <v>24.6</v>
      </c>
      <c r="G3868" s="193">
        <v>1.7</v>
      </c>
      <c r="H3868" s="193">
        <v>38.200000000000003</v>
      </c>
    </row>
    <row r="3869" spans="2:8" x14ac:dyDescent="0.25">
      <c r="B3869" s="271">
        <v>43991.5</v>
      </c>
      <c r="C3869" s="244">
        <v>491.4</v>
      </c>
      <c r="D3869" s="244">
        <v>0</v>
      </c>
      <c r="E3869" s="244">
        <v>16.7</v>
      </c>
      <c r="F3869" s="244">
        <v>22.6</v>
      </c>
      <c r="G3869" s="193">
        <v>2</v>
      </c>
      <c r="H3869" s="193">
        <v>18.5</v>
      </c>
    </row>
    <row r="3870" spans="2:8" x14ac:dyDescent="0.25">
      <c r="B3870" s="271">
        <v>43991.541666666664</v>
      </c>
      <c r="C3870" s="244">
        <v>490.9</v>
      </c>
      <c r="D3870" s="244">
        <v>0</v>
      </c>
      <c r="E3870" s="244">
        <v>17.100000000000001</v>
      </c>
      <c r="F3870" s="244">
        <v>22.1</v>
      </c>
      <c r="G3870" s="193">
        <v>2.1</v>
      </c>
      <c r="H3870" s="193">
        <v>14.3</v>
      </c>
    </row>
    <row r="3871" spans="2:8" x14ac:dyDescent="0.25">
      <c r="B3871" s="271">
        <v>43991.583333333336</v>
      </c>
      <c r="C3871" s="244">
        <v>490.4</v>
      </c>
      <c r="D3871" s="244">
        <v>0</v>
      </c>
      <c r="E3871" s="244">
        <v>17.2</v>
      </c>
      <c r="F3871" s="244">
        <v>20.9</v>
      </c>
      <c r="G3871" s="193">
        <v>2.1</v>
      </c>
      <c r="H3871" s="193">
        <v>7.7</v>
      </c>
    </row>
    <row r="3872" spans="2:8" x14ac:dyDescent="0.25">
      <c r="B3872" s="271">
        <v>43991.625</v>
      </c>
      <c r="C3872" s="244">
        <v>490.2</v>
      </c>
      <c r="D3872" s="244">
        <v>0</v>
      </c>
      <c r="E3872" s="244">
        <v>16.600000000000001</v>
      </c>
      <c r="F3872" s="244">
        <v>21.3</v>
      </c>
      <c r="G3872" s="193">
        <v>1.7</v>
      </c>
      <c r="H3872" s="193">
        <v>357.2</v>
      </c>
    </row>
    <row r="3873" spans="2:8" x14ac:dyDescent="0.25">
      <c r="B3873" s="271">
        <v>43991.666666666664</v>
      </c>
      <c r="C3873" s="244">
        <v>490.2</v>
      </c>
      <c r="D3873" s="244">
        <v>0</v>
      </c>
      <c r="E3873" s="244">
        <v>14.7</v>
      </c>
      <c r="F3873" s="244">
        <v>24.9</v>
      </c>
      <c r="G3873" s="193">
        <v>1.7</v>
      </c>
      <c r="H3873" s="193">
        <v>13.8</v>
      </c>
    </row>
    <row r="3874" spans="2:8" x14ac:dyDescent="0.25">
      <c r="B3874" s="271">
        <v>43991.708333333336</v>
      </c>
      <c r="C3874" s="244">
        <v>490.5</v>
      </c>
      <c r="D3874" s="244">
        <v>0</v>
      </c>
      <c r="E3874" s="244">
        <v>13.4</v>
      </c>
      <c r="F3874" s="244">
        <v>31.4</v>
      </c>
      <c r="G3874" s="193">
        <v>1.5</v>
      </c>
      <c r="H3874" s="193">
        <v>37.9</v>
      </c>
    </row>
    <row r="3875" spans="2:8" x14ac:dyDescent="0.25">
      <c r="B3875" s="271">
        <v>43991.75</v>
      </c>
      <c r="C3875" s="244">
        <v>490.8</v>
      </c>
      <c r="D3875" s="244">
        <v>0</v>
      </c>
      <c r="E3875" s="244">
        <v>11.8</v>
      </c>
      <c r="F3875" s="244">
        <v>33.299999999999997</v>
      </c>
      <c r="G3875" s="193">
        <v>1.4</v>
      </c>
      <c r="H3875" s="193">
        <v>38.6</v>
      </c>
    </row>
    <row r="3876" spans="2:8" x14ac:dyDescent="0.25">
      <c r="B3876" s="271">
        <v>43991.791666666664</v>
      </c>
      <c r="C3876" s="244">
        <v>491.1</v>
      </c>
      <c r="D3876" s="244">
        <v>0</v>
      </c>
      <c r="E3876" s="244">
        <v>10.7</v>
      </c>
      <c r="F3876" s="244">
        <v>35.200000000000003</v>
      </c>
      <c r="G3876" s="193">
        <v>0.7</v>
      </c>
      <c r="H3876" s="193">
        <v>326.89999999999998</v>
      </c>
    </row>
    <row r="3877" spans="2:8" x14ac:dyDescent="0.25">
      <c r="B3877" s="271">
        <v>43991.833333333336</v>
      </c>
      <c r="C3877" s="244">
        <v>491.4</v>
      </c>
      <c r="D3877" s="244">
        <v>0</v>
      </c>
      <c r="E3877" s="244">
        <v>8.9</v>
      </c>
      <c r="F3877" s="244">
        <v>41.5</v>
      </c>
      <c r="G3877" s="193">
        <v>0.8</v>
      </c>
      <c r="H3877" s="193">
        <v>331.1</v>
      </c>
    </row>
    <row r="3878" spans="2:8" x14ac:dyDescent="0.25">
      <c r="B3878" s="271">
        <v>43991.875</v>
      </c>
      <c r="C3878" s="244">
        <v>491.7</v>
      </c>
      <c r="D3878" s="244">
        <v>0</v>
      </c>
      <c r="E3878" s="244">
        <v>7.3</v>
      </c>
      <c r="F3878" s="244">
        <v>44</v>
      </c>
      <c r="G3878" s="193">
        <v>1.9</v>
      </c>
      <c r="H3878" s="193">
        <v>345.2</v>
      </c>
    </row>
    <row r="3879" spans="2:8" x14ac:dyDescent="0.25">
      <c r="B3879" s="271">
        <v>43991.916666666664</v>
      </c>
      <c r="C3879" s="244">
        <v>491.9</v>
      </c>
      <c r="D3879" s="244">
        <v>0</v>
      </c>
      <c r="E3879" s="244">
        <v>6.1</v>
      </c>
      <c r="F3879" s="244">
        <v>50.2</v>
      </c>
      <c r="G3879" s="193">
        <v>1.1000000000000001</v>
      </c>
      <c r="H3879" s="193">
        <v>314.5</v>
      </c>
    </row>
    <row r="3880" spans="2:8" x14ac:dyDescent="0.25">
      <c r="B3880" s="271">
        <v>43991.958333333336</v>
      </c>
      <c r="C3880" s="244">
        <v>491.9</v>
      </c>
      <c r="D3880" s="244">
        <v>0</v>
      </c>
      <c r="E3880" s="244">
        <v>4.5</v>
      </c>
      <c r="F3880" s="244">
        <v>61.5</v>
      </c>
      <c r="G3880" s="193">
        <v>1.2</v>
      </c>
      <c r="H3880" s="193">
        <v>283.5</v>
      </c>
    </row>
    <row r="3881" spans="2:8" x14ac:dyDescent="0.25">
      <c r="B3881" s="271">
        <v>43992</v>
      </c>
      <c r="C3881" s="244">
        <v>491.8</v>
      </c>
      <c r="D3881" s="244">
        <v>0</v>
      </c>
      <c r="E3881" s="244">
        <v>3.5</v>
      </c>
      <c r="F3881" s="244">
        <v>65.7</v>
      </c>
      <c r="G3881" s="193">
        <v>0.8</v>
      </c>
      <c r="H3881" s="193">
        <v>274.7</v>
      </c>
    </row>
    <row r="3882" spans="2:8" x14ac:dyDescent="0.25">
      <c r="B3882" s="271">
        <v>43992.041666666664</v>
      </c>
      <c r="C3882" s="244">
        <v>491.6</v>
      </c>
      <c r="D3882" s="244">
        <v>0</v>
      </c>
      <c r="E3882" s="244">
        <v>2.7</v>
      </c>
      <c r="F3882" s="244">
        <v>68.599999999999994</v>
      </c>
      <c r="G3882" s="193">
        <v>0.9</v>
      </c>
      <c r="H3882" s="193">
        <v>273.39999999999998</v>
      </c>
    </row>
    <row r="3883" spans="2:8" x14ac:dyDescent="0.25">
      <c r="B3883" s="271">
        <v>43992.083333333336</v>
      </c>
      <c r="C3883" s="244">
        <v>491.4</v>
      </c>
      <c r="D3883" s="244">
        <v>0</v>
      </c>
      <c r="E3883" s="244">
        <v>1.9</v>
      </c>
      <c r="F3883" s="244">
        <v>71.3</v>
      </c>
      <c r="G3883" s="193">
        <v>1.1000000000000001</v>
      </c>
      <c r="H3883" s="193">
        <v>267.39999999999998</v>
      </c>
    </row>
    <row r="3884" spans="2:8" x14ac:dyDescent="0.25">
      <c r="B3884" s="271">
        <v>43992.125</v>
      </c>
      <c r="C3884" s="244">
        <v>491.4</v>
      </c>
      <c r="D3884" s="244">
        <v>0</v>
      </c>
      <c r="E3884" s="244">
        <v>1.6</v>
      </c>
      <c r="F3884" s="244">
        <v>72.900000000000006</v>
      </c>
      <c r="G3884" s="193">
        <v>1.1000000000000001</v>
      </c>
      <c r="H3884" s="193">
        <v>277.7</v>
      </c>
    </row>
    <row r="3885" spans="2:8" x14ac:dyDescent="0.25">
      <c r="B3885" s="271">
        <v>43992.166666666664</v>
      </c>
      <c r="C3885" s="244">
        <v>491.4</v>
      </c>
      <c r="D3885" s="244">
        <v>0</v>
      </c>
      <c r="E3885" s="244">
        <v>1.8</v>
      </c>
      <c r="F3885" s="244">
        <v>72.5</v>
      </c>
      <c r="G3885" s="193">
        <v>0.7</v>
      </c>
      <c r="H3885" s="193">
        <v>275.10000000000002</v>
      </c>
    </row>
    <row r="3886" spans="2:8" x14ac:dyDescent="0.25">
      <c r="B3886" s="271">
        <v>43992.208333333336</v>
      </c>
      <c r="C3886" s="244">
        <v>491.6</v>
      </c>
      <c r="D3886" s="244">
        <v>0</v>
      </c>
      <c r="E3886" s="244">
        <v>1.4</v>
      </c>
      <c r="F3886" s="244">
        <v>74.400000000000006</v>
      </c>
      <c r="G3886" s="193">
        <v>0.7</v>
      </c>
      <c r="H3886" s="193">
        <v>281.5</v>
      </c>
    </row>
    <row r="3887" spans="2:8" x14ac:dyDescent="0.25">
      <c r="B3887" s="271">
        <v>43992.25</v>
      </c>
      <c r="C3887" s="244">
        <v>492</v>
      </c>
      <c r="D3887" s="244">
        <v>0</v>
      </c>
      <c r="E3887" s="244">
        <v>1</v>
      </c>
      <c r="F3887" s="244">
        <v>76.7</v>
      </c>
      <c r="G3887" s="193">
        <v>0.8</v>
      </c>
      <c r="H3887" s="193">
        <v>271.60000000000002</v>
      </c>
    </row>
    <row r="3888" spans="2:8" x14ac:dyDescent="0.25">
      <c r="B3888" s="271">
        <v>43992.291666666664</v>
      </c>
      <c r="C3888" s="244">
        <v>492.2</v>
      </c>
      <c r="D3888" s="244">
        <v>0</v>
      </c>
      <c r="E3888" s="244">
        <v>0.9</v>
      </c>
      <c r="F3888" s="244">
        <v>76.3</v>
      </c>
      <c r="G3888" s="193">
        <v>0.8</v>
      </c>
      <c r="H3888" s="193">
        <v>273.89999999999998</v>
      </c>
    </row>
    <row r="3889" spans="2:8" x14ac:dyDescent="0.25">
      <c r="B3889" s="271">
        <v>43992.333333333336</v>
      </c>
      <c r="C3889" s="244">
        <v>492.4</v>
      </c>
      <c r="D3889" s="244">
        <v>0</v>
      </c>
      <c r="E3889" s="244">
        <v>4.4000000000000004</v>
      </c>
      <c r="F3889" s="244">
        <v>59.9</v>
      </c>
      <c r="G3889" s="193">
        <v>0.3</v>
      </c>
      <c r="H3889" s="193">
        <v>348.8</v>
      </c>
    </row>
    <row r="3890" spans="2:8" x14ac:dyDescent="0.25">
      <c r="B3890" s="271">
        <v>43992.375</v>
      </c>
      <c r="C3890" s="244">
        <v>492.1</v>
      </c>
      <c r="D3890" s="244">
        <v>0</v>
      </c>
      <c r="E3890" s="244">
        <v>7.9</v>
      </c>
      <c r="F3890" s="244">
        <v>47.6</v>
      </c>
      <c r="G3890" s="193">
        <v>0.5</v>
      </c>
      <c r="H3890" s="193">
        <v>26.7</v>
      </c>
    </row>
    <row r="3891" spans="2:8" x14ac:dyDescent="0.25">
      <c r="B3891" s="271">
        <v>43992.416666666664</v>
      </c>
      <c r="C3891" s="244">
        <v>491.7</v>
      </c>
      <c r="D3891" s="244">
        <v>0</v>
      </c>
      <c r="E3891" s="244">
        <v>11.2</v>
      </c>
      <c r="F3891" s="244">
        <v>36.799999999999997</v>
      </c>
      <c r="G3891" s="193">
        <v>0.9</v>
      </c>
      <c r="H3891" s="193">
        <v>133.69999999999999</v>
      </c>
    </row>
    <row r="3892" spans="2:8" x14ac:dyDescent="0.25">
      <c r="B3892" s="271">
        <v>43992.458333333336</v>
      </c>
      <c r="C3892" s="244">
        <v>491.3</v>
      </c>
      <c r="D3892" s="244">
        <v>0</v>
      </c>
      <c r="E3892" s="244">
        <v>14.6</v>
      </c>
      <c r="F3892" s="244">
        <v>23.6</v>
      </c>
      <c r="G3892" s="193">
        <v>1.4</v>
      </c>
      <c r="H3892" s="193">
        <v>115.6</v>
      </c>
    </row>
    <row r="3893" spans="2:8" x14ac:dyDescent="0.25">
      <c r="B3893" s="271">
        <v>43992.5</v>
      </c>
      <c r="C3893" s="244">
        <v>490.9</v>
      </c>
      <c r="D3893" s="244">
        <v>0</v>
      </c>
      <c r="E3893" s="244">
        <v>15.6</v>
      </c>
      <c r="F3893" s="244">
        <v>20.100000000000001</v>
      </c>
      <c r="G3893" s="193">
        <v>2.1</v>
      </c>
      <c r="H3893" s="193">
        <v>91.9</v>
      </c>
    </row>
    <row r="3894" spans="2:8" x14ac:dyDescent="0.25">
      <c r="B3894" s="271">
        <v>43992.541666666664</v>
      </c>
      <c r="C3894" s="244">
        <v>490.5</v>
      </c>
      <c r="D3894" s="244">
        <v>0</v>
      </c>
      <c r="E3894" s="244">
        <v>16.100000000000001</v>
      </c>
      <c r="F3894" s="244">
        <v>20.100000000000001</v>
      </c>
      <c r="G3894" s="193">
        <v>2.1</v>
      </c>
      <c r="H3894" s="193">
        <v>65.3</v>
      </c>
    </row>
    <row r="3895" spans="2:8" x14ac:dyDescent="0.25">
      <c r="B3895" s="271">
        <v>43992.583333333336</v>
      </c>
      <c r="C3895" s="244">
        <v>490</v>
      </c>
      <c r="D3895" s="244">
        <v>0</v>
      </c>
      <c r="E3895" s="244">
        <v>16.399999999999999</v>
      </c>
      <c r="F3895" s="244">
        <v>19.5</v>
      </c>
      <c r="G3895" s="193">
        <v>1.8</v>
      </c>
      <c r="H3895" s="193">
        <v>24.3</v>
      </c>
    </row>
    <row r="3896" spans="2:8" x14ac:dyDescent="0.25">
      <c r="B3896" s="271">
        <v>43992.625</v>
      </c>
      <c r="C3896" s="244">
        <v>489.7</v>
      </c>
      <c r="D3896" s="244">
        <v>0</v>
      </c>
      <c r="E3896" s="244">
        <v>16.2</v>
      </c>
      <c r="F3896" s="244">
        <v>18</v>
      </c>
      <c r="G3896" s="193">
        <v>1.5</v>
      </c>
      <c r="H3896" s="193">
        <v>9.6999999999999993</v>
      </c>
    </row>
    <row r="3897" spans="2:8" x14ac:dyDescent="0.25">
      <c r="B3897" s="271">
        <v>43992.666666666664</v>
      </c>
      <c r="C3897" s="244">
        <v>489.6</v>
      </c>
      <c r="D3897" s="244">
        <v>0</v>
      </c>
      <c r="E3897" s="244">
        <v>14.5</v>
      </c>
      <c r="F3897" s="244">
        <v>26.6</v>
      </c>
      <c r="G3897" s="193">
        <v>1.7</v>
      </c>
      <c r="H3897" s="193">
        <v>26.1</v>
      </c>
    </row>
    <row r="3898" spans="2:8" x14ac:dyDescent="0.25">
      <c r="B3898" s="271">
        <v>43992.708333333336</v>
      </c>
      <c r="C3898" s="244">
        <v>489.9</v>
      </c>
      <c r="D3898" s="244">
        <v>0</v>
      </c>
      <c r="E3898" s="244">
        <v>12.8</v>
      </c>
      <c r="F3898" s="244">
        <v>39</v>
      </c>
      <c r="G3898" s="193">
        <v>1.9</v>
      </c>
      <c r="H3898" s="193">
        <v>39.200000000000003</v>
      </c>
    </row>
    <row r="3899" spans="2:8" x14ac:dyDescent="0.25">
      <c r="B3899" s="271">
        <v>43992.75</v>
      </c>
      <c r="C3899" s="244">
        <v>490.5</v>
      </c>
      <c r="D3899" s="244">
        <v>0</v>
      </c>
      <c r="E3899" s="244">
        <v>10.6</v>
      </c>
      <c r="F3899" s="244">
        <v>53.2</v>
      </c>
      <c r="G3899" s="193">
        <v>2.2999999999999998</v>
      </c>
      <c r="H3899" s="193">
        <v>24.3</v>
      </c>
    </row>
    <row r="3900" spans="2:8" x14ac:dyDescent="0.25">
      <c r="B3900" s="271">
        <v>43992.791666666664</v>
      </c>
      <c r="C3900" s="244">
        <v>490.9</v>
      </c>
      <c r="D3900" s="244">
        <v>0</v>
      </c>
      <c r="E3900" s="244">
        <v>9.5</v>
      </c>
      <c r="F3900" s="244">
        <v>57.2</v>
      </c>
      <c r="G3900" s="193">
        <v>1.3</v>
      </c>
      <c r="H3900" s="193">
        <v>51.9</v>
      </c>
    </row>
    <row r="3901" spans="2:8" x14ac:dyDescent="0.25">
      <c r="B3901" s="271">
        <v>43992.833333333336</v>
      </c>
      <c r="C3901" s="244">
        <v>491.3</v>
      </c>
      <c r="D3901" s="244">
        <v>0</v>
      </c>
      <c r="E3901" s="244">
        <v>8.1999999999999993</v>
      </c>
      <c r="F3901" s="244">
        <v>62.7</v>
      </c>
      <c r="G3901" s="193">
        <v>2</v>
      </c>
      <c r="H3901" s="193">
        <v>348.2</v>
      </c>
    </row>
    <row r="3902" spans="2:8" x14ac:dyDescent="0.25">
      <c r="B3902" s="271">
        <v>43992.875</v>
      </c>
      <c r="C3902" s="244">
        <v>491.5</v>
      </c>
      <c r="D3902" s="244">
        <v>0</v>
      </c>
      <c r="E3902" s="244">
        <v>7.6</v>
      </c>
      <c r="F3902" s="244">
        <v>64.099999999999994</v>
      </c>
      <c r="G3902" s="193">
        <v>1.7</v>
      </c>
      <c r="H3902" s="193">
        <v>343.2</v>
      </c>
    </row>
    <row r="3903" spans="2:8" x14ac:dyDescent="0.25">
      <c r="B3903" s="271">
        <v>43992.916666666664</v>
      </c>
      <c r="C3903" s="244">
        <v>491.8</v>
      </c>
      <c r="D3903" s="244">
        <v>0</v>
      </c>
      <c r="E3903" s="244">
        <v>6.5</v>
      </c>
      <c r="F3903" s="244">
        <v>71.8</v>
      </c>
      <c r="G3903" s="193">
        <v>1.8</v>
      </c>
      <c r="H3903" s="193">
        <v>330.8</v>
      </c>
    </row>
    <row r="3904" spans="2:8" x14ac:dyDescent="0.25">
      <c r="B3904" s="271">
        <v>43992.958333333336</v>
      </c>
      <c r="C3904" s="244">
        <v>491.8</v>
      </c>
      <c r="D3904" s="244">
        <v>0</v>
      </c>
      <c r="E3904" s="244">
        <v>5.7</v>
      </c>
      <c r="F3904" s="244">
        <v>74.599999999999994</v>
      </c>
      <c r="G3904" s="193">
        <v>0.5</v>
      </c>
      <c r="H3904" s="193">
        <v>269.8</v>
      </c>
    </row>
    <row r="3905" spans="2:8" x14ac:dyDescent="0.25">
      <c r="B3905" s="271">
        <v>43993</v>
      </c>
      <c r="C3905" s="244">
        <v>491.8</v>
      </c>
      <c r="D3905" s="244">
        <v>0</v>
      </c>
      <c r="E3905" s="244">
        <v>5</v>
      </c>
      <c r="F3905" s="244">
        <v>77.3</v>
      </c>
      <c r="G3905" s="193">
        <v>1.1000000000000001</v>
      </c>
      <c r="H3905" s="193">
        <v>270.5</v>
      </c>
    </row>
    <row r="3906" spans="2:8" x14ac:dyDescent="0.25">
      <c r="B3906" s="271">
        <v>43993.041666666664</v>
      </c>
      <c r="C3906" s="244">
        <v>491.6</v>
      </c>
      <c r="D3906" s="244">
        <v>0</v>
      </c>
      <c r="E3906" s="244">
        <v>4.3</v>
      </c>
      <c r="F3906" s="244">
        <v>79.400000000000006</v>
      </c>
      <c r="G3906" s="193">
        <v>0.9</v>
      </c>
      <c r="H3906" s="193">
        <v>266.60000000000002</v>
      </c>
    </row>
    <row r="3907" spans="2:8" x14ac:dyDescent="0.25">
      <c r="B3907" s="271">
        <v>43993.083333333336</v>
      </c>
      <c r="C3907" s="244">
        <v>491.4</v>
      </c>
      <c r="D3907" s="244">
        <v>0</v>
      </c>
      <c r="E3907" s="244">
        <v>3.8</v>
      </c>
      <c r="F3907" s="244">
        <v>81.3</v>
      </c>
      <c r="G3907" s="193">
        <v>1</v>
      </c>
      <c r="H3907" s="193">
        <v>260.2</v>
      </c>
    </row>
    <row r="3908" spans="2:8" x14ac:dyDescent="0.25">
      <c r="B3908" s="271">
        <v>43993.125</v>
      </c>
      <c r="C3908" s="244">
        <v>491.4</v>
      </c>
      <c r="D3908" s="244">
        <v>0</v>
      </c>
      <c r="E3908" s="244">
        <v>3.3</v>
      </c>
      <c r="F3908" s="244">
        <v>80.7</v>
      </c>
      <c r="G3908" s="193">
        <v>0.8</v>
      </c>
      <c r="H3908" s="193">
        <v>266.2</v>
      </c>
    </row>
    <row r="3909" spans="2:8" x14ac:dyDescent="0.25">
      <c r="B3909" s="271">
        <v>43993.166666666664</v>
      </c>
      <c r="C3909" s="244">
        <v>491.5</v>
      </c>
      <c r="D3909" s="244">
        <v>0</v>
      </c>
      <c r="E3909" s="244">
        <v>2.8</v>
      </c>
      <c r="F3909" s="244">
        <v>80.3</v>
      </c>
      <c r="G3909" s="193">
        <v>0.7</v>
      </c>
      <c r="H3909" s="193">
        <v>268.8</v>
      </c>
    </row>
    <row r="3910" spans="2:8" x14ac:dyDescent="0.25">
      <c r="B3910" s="271">
        <v>43993.208333333336</v>
      </c>
      <c r="C3910" s="244">
        <v>491.8</v>
      </c>
      <c r="D3910" s="244">
        <v>0</v>
      </c>
      <c r="E3910" s="244">
        <v>2.4</v>
      </c>
      <c r="F3910" s="244">
        <v>80.900000000000006</v>
      </c>
      <c r="G3910" s="193">
        <v>0.8</v>
      </c>
      <c r="H3910" s="193">
        <v>284</v>
      </c>
    </row>
    <row r="3911" spans="2:8" x14ac:dyDescent="0.25">
      <c r="B3911" s="271">
        <v>43993.25</v>
      </c>
      <c r="C3911" s="244">
        <v>492.1</v>
      </c>
      <c r="D3911" s="244">
        <v>0</v>
      </c>
      <c r="E3911" s="244">
        <v>2.2999999999999998</v>
      </c>
      <c r="F3911" s="244">
        <v>79.7</v>
      </c>
      <c r="G3911" s="193">
        <v>0.7</v>
      </c>
      <c r="H3911" s="193">
        <v>274.39999999999998</v>
      </c>
    </row>
    <row r="3912" spans="2:8" x14ac:dyDescent="0.25">
      <c r="B3912" s="271">
        <v>43993.291666666664</v>
      </c>
      <c r="C3912" s="244">
        <v>492.5</v>
      </c>
      <c r="D3912" s="244">
        <v>0</v>
      </c>
      <c r="E3912" s="244">
        <v>2.4</v>
      </c>
      <c r="F3912" s="244">
        <v>78.5</v>
      </c>
      <c r="G3912" s="193">
        <v>0.7</v>
      </c>
      <c r="H3912" s="193">
        <v>276.10000000000002</v>
      </c>
    </row>
    <row r="3913" spans="2:8" x14ac:dyDescent="0.25">
      <c r="B3913" s="271">
        <v>43993.333333333336</v>
      </c>
      <c r="C3913" s="244">
        <v>492.7</v>
      </c>
      <c r="D3913" s="244">
        <v>0</v>
      </c>
      <c r="E3913" s="244">
        <v>5.7</v>
      </c>
      <c r="F3913" s="244">
        <v>63.4</v>
      </c>
      <c r="G3913" s="193">
        <v>0.3</v>
      </c>
      <c r="H3913" s="193">
        <v>65.5</v>
      </c>
    </row>
    <row r="3914" spans="2:8" x14ac:dyDescent="0.25">
      <c r="B3914" s="271">
        <v>43993.375</v>
      </c>
      <c r="C3914" s="244">
        <v>492.4</v>
      </c>
      <c r="D3914" s="244">
        <v>0</v>
      </c>
      <c r="E3914" s="244">
        <v>9.3000000000000007</v>
      </c>
      <c r="F3914" s="244">
        <v>49.7</v>
      </c>
      <c r="G3914" s="193">
        <v>0.4</v>
      </c>
      <c r="H3914" s="193">
        <v>246.3</v>
      </c>
    </row>
    <row r="3915" spans="2:8" x14ac:dyDescent="0.25">
      <c r="B3915" s="271">
        <v>43993.416666666664</v>
      </c>
      <c r="C3915" s="244">
        <v>491.9</v>
      </c>
      <c r="D3915" s="244">
        <v>0</v>
      </c>
      <c r="E3915" s="244">
        <v>11.1</v>
      </c>
      <c r="F3915" s="244">
        <v>42</v>
      </c>
      <c r="G3915" s="193">
        <v>0.9</v>
      </c>
      <c r="H3915" s="193">
        <v>54.7</v>
      </c>
    </row>
    <row r="3916" spans="2:8" x14ac:dyDescent="0.25">
      <c r="B3916" s="271">
        <v>43993.458333333336</v>
      </c>
      <c r="C3916" s="244">
        <v>491.4</v>
      </c>
      <c r="D3916" s="244">
        <v>0</v>
      </c>
      <c r="E3916" s="244">
        <v>14.2</v>
      </c>
      <c r="F3916" s="244">
        <v>33.1</v>
      </c>
      <c r="G3916" s="193">
        <v>1</v>
      </c>
      <c r="H3916" s="193">
        <v>16.7</v>
      </c>
    </row>
    <row r="3917" spans="2:8" x14ac:dyDescent="0.25">
      <c r="B3917" s="271">
        <v>43993.5</v>
      </c>
      <c r="C3917" s="244">
        <v>490.7</v>
      </c>
      <c r="D3917" s="244">
        <v>0</v>
      </c>
      <c r="E3917" s="244">
        <v>16.100000000000001</v>
      </c>
      <c r="F3917" s="244">
        <v>25.4</v>
      </c>
      <c r="G3917" s="193">
        <v>0.9</v>
      </c>
      <c r="H3917" s="193">
        <v>70.2</v>
      </c>
    </row>
    <row r="3918" spans="2:8" x14ac:dyDescent="0.25">
      <c r="B3918" s="271">
        <v>43993.541666666664</v>
      </c>
      <c r="C3918" s="244">
        <v>490.1</v>
      </c>
      <c r="D3918" s="244">
        <v>0</v>
      </c>
      <c r="E3918" s="244">
        <v>16.600000000000001</v>
      </c>
      <c r="F3918" s="244">
        <v>24.7</v>
      </c>
      <c r="G3918" s="193">
        <v>0.9</v>
      </c>
      <c r="H3918" s="193">
        <v>126.6</v>
      </c>
    </row>
    <row r="3919" spans="2:8" x14ac:dyDescent="0.25">
      <c r="B3919" s="271">
        <v>43993.583333333336</v>
      </c>
      <c r="C3919" s="244">
        <v>489.6</v>
      </c>
      <c r="D3919" s="244">
        <v>0</v>
      </c>
      <c r="E3919" s="244">
        <v>16.399999999999999</v>
      </c>
      <c r="F3919" s="244">
        <v>30.4</v>
      </c>
      <c r="G3919" s="193">
        <v>1.3</v>
      </c>
      <c r="H3919" s="193">
        <v>33.1</v>
      </c>
    </row>
    <row r="3920" spans="2:8" x14ac:dyDescent="0.25">
      <c r="B3920" s="271">
        <v>43993.625</v>
      </c>
      <c r="C3920" s="244">
        <v>489.5</v>
      </c>
      <c r="D3920" s="244">
        <v>0</v>
      </c>
      <c r="E3920" s="244">
        <v>15.2</v>
      </c>
      <c r="F3920" s="244">
        <v>42</v>
      </c>
      <c r="G3920" s="193">
        <v>2.4</v>
      </c>
      <c r="H3920" s="193">
        <v>70.5</v>
      </c>
    </row>
    <row r="3921" spans="2:8" x14ac:dyDescent="0.25">
      <c r="B3921" s="271">
        <v>43993.666666666664</v>
      </c>
      <c r="C3921" s="244">
        <v>489.7</v>
      </c>
      <c r="D3921" s="244">
        <v>0</v>
      </c>
      <c r="E3921" s="244">
        <v>12.5</v>
      </c>
      <c r="F3921" s="244">
        <v>51.6</v>
      </c>
      <c r="G3921" s="193">
        <v>2.2999999999999998</v>
      </c>
      <c r="H3921" s="193">
        <v>40</v>
      </c>
    </row>
    <row r="3922" spans="2:8" x14ac:dyDescent="0.25">
      <c r="B3922" s="271">
        <v>43993.708333333336</v>
      </c>
      <c r="C3922" s="244">
        <v>490</v>
      </c>
      <c r="D3922" s="244">
        <v>0</v>
      </c>
      <c r="E3922" s="244">
        <v>10.8</v>
      </c>
      <c r="F3922" s="244">
        <v>58.7</v>
      </c>
      <c r="G3922" s="193">
        <v>2</v>
      </c>
      <c r="H3922" s="193">
        <v>45.3</v>
      </c>
    </row>
    <row r="3923" spans="2:8" x14ac:dyDescent="0.25">
      <c r="B3923" s="271">
        <v>43993.75</v>
      </c>
      <c r="C3923" s="244">
        <v>490.4</v>
      </c>
      <c r="D3923" s="244">
        <v>0</v>
      </c>
      <c r="E3923" s="244">
        <v>9.6</v>
      </c>
      <c r="F3923" s="244">
        <v>63.9</v>
      </c>
      <c r="G3923" s="193">
        <v>1.8</v>
      </c>
      <c r="H3923" s="193">
        <v>92.5</v>
      </c>
    </row>
    <row r="3924" spans="2:8" x14ac:dyDescent="0.25">
      <c r="B3924" s="271">
        <v>43993.791666666664</v>
      </c>
      <c r="C3924" s="244">
        <v>490.8</v>
      </c>
      <c r="D3924" s="244">
        <v>0</v>
      </c>
      <c r="E3924" s="244">
        <v>8.8000000000000007</v>
      </c>
      <c r="F3924" s="244">
        <v>66.8</v>
      </c>
      <c r="G3924" s="193">
        <v>0.8</v>
      </c>
      <c r="H3924" s="193">
        <v>26.2</v>
      </c>
    </row>
    <row r="3925" spans="2:8" x14ac:dyDescent="0.25">
      <c r="B3925" s="271">
        <v>43993.833333333336</v>
      </c>
      <c r="C3925" s="244">
        <v>491</v>
      </c>
      <c r="D3925" s="244">
        <v>0</v>
      </c>
      <c r="E3925" s="244">
        <v>7.7</v>
      </c>
      <c r="F3925" s="244">
        <v>70.599999999999994</v>
      </c>
      <c r="G3925" s="193">
        <v>0.7</v>
      </c>
      <c r="H3925" s="193">
        <v>294.89999999999998</v>
      </c>
    </row>
    <row r="3926" spans="2:8" x14ac:dyDescent="0.25">
      <c r="B3926" s="271">
        <v>43993.875</v>
      </c>
      <c r="C3926" s="244">
        <v>491.3</v>
      </c>
      <c r="D3926" s="244">
        <v>0</v>
      </c>
      <c r="E3926" s="244">
        <v>7</v>
      </c>
      <c r="F3926" s="244">
        <v>74.400000000000006</v>
      </c>
      <c r="G3926" s="193">
        <v>0.9</v>
      </c>
      <c r="H3926" s="193">
        <v>285.7</v>
      </c>
    </row>
    <row r="3927" spans="2:8" x14ac:dyDescent="0.25">
      <c r="B3927" s="271">
        <v>43993.916666666664</v>
      </c>
      <c r="C3927" s="244">
        <v>491.2</v>
      </c>
      <c r="D3927" s="244">
        <v>0</v>
      </c>
      <c r="E3927" s="244">
        <v>6.7</v>
      </c>
      <c r="F3927" s="244">
        <v>73.900000000000006</v>
      </c>
      <c r="G3927" s="193">
        <v>0.8</v>
      </c>
      <c r="H3927" s="193">
        <v>309.39999999999998</v>
      </c>
    </row>
    <row r="3928" spans="2:8" x14ac:dyDescent="0.25">
      <c r="B3928" s="271">
        <v>43993.958333333336</v>
      </c>
      <c r="C3928" s="244">
        <v>491.2</v>
      </c>
      <c r="D3928" s="244">
        <v>0</v>
      </c>
      <c r="E3928" s="244">
        <v>5.7</v>
      </c>
      <c r="F3928" s="244">
        <v>73.599999999999994</v>
      </c>
      <c r="G3928" s="193">
        <v>1.3</v>
      </c>
      <c r="H3928" s="193">
        <v>340.3</v>
      </c>
    </row>
    <row r="3929" spans="2:8" x14ac:dyDescent="0.25">
      <c r="B3929" s="271">
        <v>43994</v>
      </c>
      <c r="C3929" s="244">
        <v>491.2</v>
      </c>
      <c r="D3929" s="244">
        <v>0</v>
      </c>
      <c r="E3929" s="244">
        <v>4.5999999999999996</v>
      </c>
      <c r="F3929" s="244">
        <v>82.7</v>
      </c>
      <c r="G3929" s="193">
        <v>1</v>
      </c>
      <c r="H3929" s="193">
        <v>272.89999999999998</v>
      </c>
    </row>
    <row r="3930" spans="2:8" x14ac:dyDescent="0.25">
      <c r="B3930" s="271">
        <v>43994.041666666664</v>
      </c>
      <c r="C3930" s="244">
        <v>491.2</v>
      </c>
      <c r="D3930" s="244">
        <v>0</v>
      </c>
      <c r="E3930" s="244">
        <v>3.8</v>
      </c>
      <c r="F3930" s="244">
        <v>84.2</v>
      </c>
      <c r="G3930" s="193">
        <v>0.6</v>
      </c>
      <c r="H3930" s="193">
        <v>269.3</v>
      </c>
    </row>
    <row r="3931" spans="2:8" x14ac:dyDescent="0.25">
      <c r="B3931" s="271">
        <v>43994.083333333336</v>
      </c>
      <c r="C3931" s="244">
        <v>491.1</v>
      </c>
      <c r="D3931" s="244">
        <v>0</v>
      </c>
      <c r="E3931" s="244">
        <v>3.2</v>
      </c>
      <c r="F3931" s="244">
        <v>85.6</v>
      </c>
      <c r="G3931" s="193">
        <v>0.9</v>
      </c>
      <c r="H3931" s="193">
        <v>273.89999999999998</v>
      </c>
    </row>
    <row r="3932" spans="2:8" x14ac:dyDescent="0.25">
      <c r="B3932" s="271">
        <v>43994.125</v>
      </c>
      <c r="C3932" s="244">
        <v>490.9</v>
      </c>
      <c r="D3932" s="244">
        <v>0</v>
      </c>
      <c r="E3932" s="244">
        <v>2.4</v>
      </c>
      <c r="F3932" s="244">
        <v>87.5</v>
      </c>
      <c r="G3932" s="193">
        <v>1</v>
      </c>
      <c r="H3932" s="193">
        <v>275.7</v>
      </c>
    </row>
    <row r="3933" spans="2:8" x14ac:dyDescent="0.25">
      <c r="B3933" s="271">
        <v>43994.166666666664</v>
      </c>
      <c r="C3933" s="244">
        <v>491.1</v>
      </c>
      <c r="D3933" s="244">
        <v>0</v>
      </c>
      <c r="E3933" s="244">
        <v>1.9</v>
      </c>
      <c r="F3933" s="244">
        <v>88.3</v>
      </c>
      <c r="G3933" s="193">
        <v>0.6</v>
      </c>
      <c r="H3933" s="193">
        <v>279.3</v>
      </c>
    </row>
    <row r="3934" spans="2:8" x14ac:dyDescent="0.25">
      <c r="B3934" s="271">
        <v>43994.208333333336</v>
      </c>
      <c r="C3934" s="244">
        <v>491.3</v>
      </c>
      <c r="D3934" s="244">
        <v>0</v>
      </c>
      <c r="E3934" s="244">
        <v>1.6</v>
      </c>
      <c r="F3934" s="244">
        <v>88</v>
      </c>
      <c r="G3934" s="193">
        <v>0.7</v>
      </c>
      <c r="H3934" s="193">
        <v>278.60000000000002</v>
      </c>
    </row>
    <row r="3935" spans="2:8" x14ac:dyDescent="0.25">
      <c r="B3935" s="271">
        <v>43994.25</v>
      </c>
      <c r="C3935" s="244">
        <v>491.5</v>
      </c>
      <c r="D3935" s="244">
        <v>0</v>
      </c>
      <c r="E3935" s="244">
        <v>1.9</v>
      </c>
      <c r="F3935" s="244">
        <v>81.900000000000006</v>
      </c>
      <c r="G3935" s="193">
        <v>0.5</v>
      </c>
      <c r="H3935" s="193">
        <v>352.9</v>
      </c>
    </row>
    <row r="3936" spans="2:8" x14ac:dyDescent="0.25">
      <c r="B3936" s="271">
        <v>43994.291666666664</v>
      </c>
      <c r="C3936" s="244">
        <v>491.9</v>
      </c>
      <c r="D3936" s="244">
        <v>0</v>
      </c>
      <c r="E3936" s="244">
        <v>3.1</v>
      </c>
      <c r="F3936" s="244">
        <v>77.8</v>
      </c>
      <c r="G3936" s="193">
        <v>0.3</v>
      </c>
      <c r="H3936" s="193">
        <v>358.1</v>
      </c>
    </row>
    <row r="3937" spans="2:8" x14ac:dyDescent="0.25">
      <c r="B3937" s="271">
        <v>43994.333333333336</v>
      </c>
      <c r="C3937" s="244">
        <v>492.2</v>
      </c>
      <c r="D3937" s="244">
        <v>0</v>
      </c>
      <c r="E3937" s="244">
        <v>5</v>
      </c>
      <c r="F3937" s="244">
        <v>72.8</v>
      </c>
      <c r="G3937" s="193">
        <v>0.3</v>
      </c>
      <c r="H3937" s="193">
        <v>278.89999999999998</v>
      </c>
    </row>
    <row r="3938" spans="2:8" x14ac:dyDescent="0.25">
      <c r="B3938" s="271">
        <v>43994.375</v>
      </c>
      <c r="C3938" s="244">
        <v>492</v>
      </c>
      <c r="D3938" s="244">
        <v>0</v>
      </c>
      <c r="E3938" s="244">
        <v>7.3</v>
      </c>
      <c r="F3938" s="244">
        <v>69.599999999999994</v>
      </c>
      <c r="G3938" s="193">
        <v>0.9</v>
      </c>
      <c r="H3938" s="193">
        <v>238.4</v>
      </c>
    </row>
    <row r="3939" spans="2:8" x14ac:dyDescent="0.25">
      <c r="B3939" s="271">
        <v>43994.416666666664</v>
      </c>
      <c r="C3939" s="244">
        <v>491.7</v>
      </c>
      <c r="D3939" s="244">
        <v>0</v>
      </c>
      <c r="E3939" s="244">
        <v>9.8000000000000007</v>
      </c>
      <c r="F3939" s="244">
        <v>60.2</v>
      </c>
      <c r="G3939" s="193">
        <v>0.7</v>
      </c>
      <c r="H3939" s="193">
        <v>180.8</v>
      </c>
    </row>
    <row r="3940" spans="2:8" x14ac:dyDescent="0.25">
      <c r="B3940" s="271">
        <v>43994.458333333336</v>
      </c>
      <c r="C3940" s="244">
        <v>491.1</v>
      </c>
      <c r="D3940" s="244">
        <v>0</v>
      </c>
      <c r="E3940" s="244">
        <v>13.4</v>
      </c>
      <c r="F3940" s="244">
        <v>45.7</v>
      </c>
      <c r="G3940" s="193">
        <v>0.8</v>
      </c>
      <c r="H3940" s="193">
        <v>257.8</v>
      </c>
    </row>
    <row r="3941" spans="2:8" x14ac:dyDescent="0.25">
      <c r="B3941" s="271">
        <v>43994.5</v>
      </c>
      <c r="C3941" s="244">
        <v>490.2</v>
      </c>
      <c r="D3941" s="244">
        <v>0</v>
      </c>
      <c r="E3941" s="244">
        <v>15.7</v>
      </c>
      <c r="F3941" s="244">
        <v>31.5</v>
      </c>
      <c r="G3941" s="193">
        <v>1.5</v>
      </c>
      <c r="H3941" s="193">
        <v>294</v>
      </c>
    </row>
    <row r="3942" spans="2:8" x14ac:dyDescent="0.25">
      <c r="B3942" s="271">
        <v>43994.541666666664</v>
      </c>
      <c r="C3942" s="244">
        <v>489.5</v>
      </c>
      <c r="D3942" s="244">
        <v>0</v>
      </c>
      <c r="E3942" s="244">
        <v>16.5</v>
      </c>
      <c r="F3942" s="244">
        <v>26.1</v>
      </c>
      <c r="G3942" s="193">
        <v>1.5</v>
      </c>
      <c r="H3942" s="193">
        <v>110.4</v>
      </c>
    </row>
    <row r="3943" spans="2:8" x14ac:dyDescent="0.25">
      <c r="B3943" s="271">
        <v>43994.583333333336</v>
      </c>
      <c r="C3943" s="244">
        <v>489</v>
      </c>
      <c r="D3943" s="244">
        <v>0</v>
      </c>
      <c r="E3943" s="244">
        <v>16.899999999999999</v>
      </c>
      <c r="F3943" s="244">
        <v>25.9</v>
      </c>
      <c r="G3943" s="193">
        <v>2</v>
      </c>
      <c r="H3943" s="193">
        <v>68.7</v>
      </c>
    </row>
    <row r="3944" spans="2:8" x14ac:dyDescent="0.25">
      <c r="B3944" s="271">
        <v>43994.625</v>
      </c>
      <c r="C3944" s="244">
        <v>488.9</v>
      </c>
      <c r="D3944" s="244">
        <v>0</v>
      </c>
      <c r="E3944" s="244">
        <v>15.6</v>
      </c>
      <c r="F3944" s="244">
        <v>30.7</v>
      </c>
      <c r="G3944" s="193">
        <v>2.4</v>
      </c>
      <c r="H3944" s="193">
        <v>49</v>
      </c>
    </row>
    <row r="3945" spans="2:8" x14ac:dyDescent="0.25">
      <c r="B3945" s="271">
        <v>43994.666666666664</v>
      </c>
      <c r="C3945" s="244">
        <v>489</v>
      </c>
      <c r="D3945" s="244">
        <v>0</v>
      </c>
      <c r="E3945" s="244">
        <v>13.4</v>
      </c>
      <c r="F3945" s="244">
        <v>35.9</v>
      </c>
      <c r="G3945" s="193">
        <v>2.2000000000000002</v>
      </c>
      <c r="H3945" s="193">
        <v>52.9</v>
      </c>
    </row>
    <row r="3946" spans="2:8" x14ac:dyDescent="0.25">
      <c r="B3946" s="271">
        <v>43994.708333333336</v>
      </c>
      <c r="C3946" s="244">
        <v>489.3</v>
      </c>
      <c r="D3946" s="244">
        <v>0</v>
      </c>
      <c r="E3946" s="244">
        <v>11.8</v>
      </c>
      <c r="F3946" s="244">
        <v>41.6</v>
      </c>
      <c r="G3946" s="193">
        <v>1.9</v>
      </c>
      <c r="H3946" s="193">
        <v>50.8</v>
      </c>
    </row>
    <row r="3947" spans="2:8" x14ac:dyDescent="0.25">
      <c r="B3947" s="271">
        <v>43994.75</v>
      </c>
      <c r="C3947" s="244">
        <v>489.9</v>
      </c>
      <c r="D3947" s="244">
        <v>0</v>
      </c>
      <c r="E3947" s="244">
        <v>9.6999999999999993</v>
      </c>
      <c r="F3947" s="244">
        <v>61.3</v>
      </c>
      <c r="G3947" s="193">
        <v>2.2000000000000002</v>
      </c>
      <c r="H3947" s="193">
        <v>60.8</v>
      </c>
    </row>
    <row r="3948" spans="2:8" x14ac:dyDescent="0.25">
      <c r="B3948" s="271">
        <v>43994.791666666664</v>
      </c>
      <c r="C3948" s="244">
        <v>490.6</v>
      </c>
      <c r="D3948" s="244">
        <v>0</v>
      </c>
      <c r="E3948" s="244">
        <v>8.5</v>
      </c>
      <c r="F3948" s="244">
        <v>67.599999999999994</v>
      </c>
      <c r="G3948" s="193">
        <v>1.4</v>
      </c>
      <c r="H3948" s="193">
        <v>42.2</v>
      </c>
    </row>
    <row r="3949" spans="2:8" x14ac:dyDescent="0.25">
      <c r="B3949" s="271">
        <v>43994.833333333336</v>
      </c>
      <c r="C3949" s="244">
        <v>490.7</v>
      </c>
      <c r="D3949" s="244">
        <v>0</v>
      </c>
      <c r="E3949" s="244">
        <v>8.1</v>
      </c>
      <c r="F3949" s="244">
        <v>66.099999999999994</v>
      </c>
      <c r="G3949" s="193">
        <v>1</v>
      </c>
      <c r="H3949" s="193">
        <v>345.6</v>
      </c>
    </row>
    <row r="3950" spans="2:8" x14ac:dyDescent="0.25">
      <c r="B3950" s="271">
        <v>43994.875</v>
      </c>
      <c r="C3950" s="244">
        <v>490.9</v>
      </c>
      <c r="D3950" s="244">
        <v>0</v>
      </c>
      <c r="E3950" s="244">
        <v>7.1</v>
      </c>
      <c r="F3950" s="244">
        <v>69.900000000000006</v>
      </c>
      <c r="G3950" s="193">
        <v>1.4</v>
      </c>
      <c r="H3950" s="193">
        <v>331.7</v>
      </c>
    </row>
    <row r="3951" spans="2:8" x14ac:dyDescent="0.25">
      <c r="B3951" s="271">
        <v>43994.916666666664</v>
      </c>
      <c r="C3951" s="244">
        <v>490.9</v>
      </c>
      <c r="D3951" s="244">
        <v>0</v>
      </c>
      <c r="E3951" s="244">
        <v>6.2</v>
      </c>
      <c r="F3951" s="244">
        <v>70.900000000000006</v>
      </c>
      <c r="G3951" s="193">
        <v>1.6</v>
      </c>
      <c r="H3951" s="193">
        <v>345.9</v>
      </c>
    </row>
    <row r="3952" spans="2:8" x14ac:dyDescent="0.25">
      <c r="B3952" s="271">
        <v>43994.958333333336</v>
      </c>
      <c r="C3952" s="244">
        <v>490.9</v>
      </c>
      <c r="D3952" s="244">
        <v>0</v>
      </c>
      <c r="E3952" s="244">
        <v>5.5</v>
      </c>
      <c r="F3952" s="244">
        <v>72.099999999999994</v>
      </c>
      <c r="G3952" s="193">
        <v>0.9</v>
      </c>
      <c r="H3952" s="193">
        <v>334</v>
      </c>
    </row>
    <row r="3953" spans="2:8" x14ac:dyDescent="0.25">
      <c r="B3953" s="271">
        <v>43995</v>
      </c>
      <c r="C3953" s="244">
        <v>490.9</v>
      </c>
      <c r="D3953" s="244">
        <v>0</v>
      </c>
      <c r="E3953" s="244">
        <v>4.7</v>
      </c>
      <c r="F3953" s="244">
        <v>76.8</v>
      </c>
      <c r="G3953" s="193">
        <v>0.9</v>
      </c>
      <c r="H3953" s="193">
        <v>293</v>
      </c>
    </row>
    <row r="3954" spans="2:8" x14ac:dyDescent="0.25">
      <c r="B3954" s="271">
        <v>43995.041666666664</v>
      </c>
      <c r="C3954" s="244">
        <v>490.5</v>
      </c>
      <c r="D3954" s="244">
        <v>0</v>
      </c>
      <c r="E3954" s="244">
        <v>4.0999999999999996</v>
      </c>
      <c r="F3954" s="244">
        <v>82.7</v>
      </c>
      <c r="G3954" s="193">
        <v>0.9</v>
      </c>
      <c r="H3954" s="193">
        <v>286.3</v>
      </c>
    </row>
    <row r="3955" spans="2:8" x14ac:dyDescent="0.25">
      <c r="B3955" s="271">
        <v>43995.083333333336</v>
      </c>
      <c r="C3955" s="244">
        <v>490.3</v>
      </c>
      <c r="D3955" s="244">
        <v>0</v>
      </c>
      <c r="E3955" s="244">
        <v>3.4</v>
      </c>
      <c r="F3955" s="244">
        <v>84.5</v>
      </c>
      <c r="G3955" s="193">
        <v>1.1000000000000001</v>
      </c>
      <c r="H3955" s="193">
        <v>280.8</v>
      </c>
    </row>
    <row r="3956" spans="2:8" x14ac:dyDescent="0.25">
      <c r="B3956" s="271">
        <v>43995.125</v>
      </c>
      <c r="C3956" s="244">
        <v>490.2</v>
      </c>
      <c r="D3956" s="244">
        <v>0</v>
      </c>
      <c r="E3956" s="244">
        <v>2.7</v>
      </c>
      <c r="F3956" s="244">
        <v>87.2</v>
      </c>
      <c r="G3956" s="193">
        <v>1.1000000000000001</v>
      </c>
      <c r="H3956" s="193">
        <v>284</v>
      </c>
    </row>
    <row r="3957" spans="2:8" x14ac:dyDescent="0.25">
      <c r="B3957" s="271">
        <v>43995.166666666664</v>
      </c>
      <c r="C3957" s="244">
        <v>490.4</v>
      </c>
      <c r="D3957" s="244">
        <v>0</v>
      </c>
      <c r="E3957" s="244">
        <v>2.2000000000000002</v>
      </c>
      <c r="F3957" s="244">
        <v>89</v>
      </c>
      <c r="G3957" s="193">
        <v>0.8</v>
      </c>
      <c r="H3957" s="193">
        <v>271.89999999999998</v>
      </c>
    </row>
    <row r="3958" spans="2:8" x14ac:dyDescent="0.25">
      <c r="B3958" s="271">
        <v>43995.208333333336</v>
      </c>
      <c r="C3958" s="244">
        <v>490.8</v>
      </c>
      <c r="D3958" s="244">
        <v>0</v>
      </c>
      <c r="E3958" s="244">
        <v>2.1</v>
      </c>
      <c r="F3958" s="244">
        <v>90</v>
      </c>
      <c r="G3958" s="193">
        <v>1.1000000000000001</v>
      </c>
      <c r="H3958" s="193">
        <v>275.60000000000002</v>
      </c>
    </row>
    <row r="3959" spans="2:8" x14ac:dyDescent="0.25">
      <c r="B3959" s="271">
        <v>43995.25</v>
      </c>
      <c r="C3959" s="244">
        <v>491.2</v>
      </c>
      <c r="D3959" s="244">
        <v>0</v>
      </c>
      <c r="E3959" s="244">
        <v>2.8</v>
      </c>
      <c r="F3959" s="244">
        <v>86.4</v>
      </c>
      <c r="G3959" s="193">
        <v>0.7</v>
      </c>
      <c r="H3959" s="193">
        <v>276.89999999999998</v>
      </c>
    </row>
    <row r="3960" spans="2:8" x14ac:dyDescent="0.25">
      <c r="B3960" s="271">
        <v>43995.291666666664</v>
      </c>
      <c r="C3960" s="244">
        <v>491.5</v>
      </c>
      <c r="D3960" s="244">
        <v>0</v>
      </c>
      <c r="E3960" s="244">
        <v>3.9</v>
      </c>
      <c r="F3960" s="244">
        <v>79.400000000000006</v>
      </c>
      <c r="G3960" s="193">
        <v>0.7</v>
      </c>
      <c r="H3960" s="193">
        <v>273.7</v>
      </c>
    </row>
    <row r="3961" spans="2:8" x14ac:dyDescent="0.25">
      <c r="B3961" s="271">
        <v>43995.333333333336</v>
      </c>
      <c r="C3961" s="244">
        <v>491.7</v>
      </c>
      <c r="D3961" s="244">
        <v>0</v>
      </c>
      <c r="E3961" s="244">
        <v>5.6</v>
      </c>
      <c r="F3961" s="244">
        <v>71.099999999999994</v>
      </c>
      <c r="G3961" s="193">
        <v>0.8</v>
      </c>
      <c r="H3961" s="193">
        <v>269.8</v>
      </c>
    </row>
    <row r="3962" spans="2:8" x14ac:dyDescent="0.25">
      <c r="B3962" s="271">
        <v>43995.375</v>
      </c>
      <c r="C3962" s="244">
        <v>491.7</v>
      </c>
      <c r="D3962" s="244">
        <v>0</v>
      </c>
      <c r="E3962" s="244">
        <v>8</v>
      </c>
      <c r="F3962" s="244">
        <v>61.5</v>
      </c>
      <c r="G3962" s="193">
        <v>0.4</v>
      </c>
      <c r="H3962" s="193">
        <v>259.89999999999998</v>
      </c>
    </row>
    <row r="3963" spans="2:8" x14ac:dyDescent="0.25">
      <c r="B3963" s="271">
        <v>43995.416666666664</v>
      </c>
      <c r="C3963" s="244">
        <v>491.5</v>
      </c>
      <c r="D3963" s="244">
        <v>0</v>
      </c>
      <c r="E3963" s="244">
        <v>10.199999999999999</v>
      </c>
      <c r="F3963" s="244">
        <v>55.4</v>
      </c>
      <c r="G3963" s="193">
        <v>0.3</v>
      </c>
      <c r="H3963" s="193">
        <v>232.7</v>
      </c>
    </row>
    <row r="3964" spans="2:8" x14ac:dyDescent="0.25">
      <c r="B3964" s="271">
        <v>43995.458333333336</v>
      </c>
      <c r="C3964" s="244">
        <v>491.2</v>
      </c>
      <c r="D3964" s="244">
        <v>0</v>
      </c>
      <c r="E3964" s="244">
        <v>12.5</v>
      </c>
      <c r="F3964" s="244">
        <v>48.8</v>
      </c>
      <c r="G3964" s="193">
        <v>0.6</v>
      </c>
      <c r="H3964" s="193">
        <v>252.6</v>
      </c>
    </row>
    <row r="3965" spans="2:8" x14ac:dyDescent="0.25">
      <c r="B3965" s="271">
        <v>43995.5</v>
      </c>
      <c r="C3965" s="244">
        <v>490.6</v>
      </c>
      <c r="D3965" s="244">
        <v>0</v>
      </c>
      <c r="E3965" s="244">
        <v>14.3</v>
      </c>
      <c r="F3965" s="244">
        <v>42</v>
      </c>
      <c r="G3965" s="193">
        <v>0.9</v>
      </c>
      <c r="H3965" s="193">
        <v>274.89999999999998</v>
      </c>
    </row>
    <row r="3966" spans="2:8" x14ac:dyDescent="0.25">
      <c r="B3966" s="271">
        <v>43995.541666666664</v>
      </c>
      <c r="C3966" s="244">
        <v>490.1</v>
      </c>
      <c r="D3966" s="244">
        <v>0</v>
      </c>
      <c r="E3966" s="244">
        <v>15.7</v>
      </c>
      <c r="F3966" s="244">
        <v>37.5</v>
      </c>
      <c r="G3966" s="193">
        <v>2</v>
      </c>
      <c r="H3966" s="193">
        <v>13.7</v>
      </c>
    </row>
    <row r="3967" spans="2:8" x14ac:dyDescent="0.25">
      <c r="B3967" s="271">
        <v>43995.583333333336</v>
      </c>
      <c r="C3967" s="244">
        <v>489.5</v>
      </c>
      <c r="D3967" s="244">
        <v>0</v>
      </c>
      <c r="E3967" s="244">
        <v>15.9</v>
      </c>
      <c r="F3967" s="244">
        <v>37.700000000000003</v>
      </c>
      <c r="G3967" s="193">
        <v>2.1</v>
      </c>
      <c r="H3967" s="193">
        <v>11.7</v>
      </c>
    </row>
    <row r="3968" spans="2:8" x14ac:dyDescent="0.25">
      <c r="B3968" s="271">
        <v>43995.625</v>
      </c>
      <c r="C3968" s="244">
        <v>489.4</v>
      </c>
      <c r="D3968" s="244">
        <v>0</v>
      </c>
      <c r="E3968" s="244">
        <v>15.4</v>
      </c>
      <c r="F3968" s="244">
        <v>40.9</v>
      </c>
      <c r="G3968" s="193">
        <v>2.2000000000000002</v>
      </c>
      <c r="H3968" s="193">
        <v>53.9</v>
      </c>
    </row>
    <row r="3969" spans="2:8" x14ac:dyDescent="0.25">
      <c r="B3969" s="271">
        <v>43995.666666666664</v>
      </c>
      <c r="C3969" s="244">
        <v>489.6</v>
      </c>
      <c r="D3969" s="244">
        <v>0</v>
      </c>
      <c r="E3969" s="244">
        <v>12.7</v>
      </c>
      <c r="F3969" s="244">
        <v>52.5</v>
      </c>
      <c r="G3969" s="193">
        <v>2</v>
      </c>
      <c r="H3969" s="193">
        <v>53.4</v>
      </c>
    </row>
    <row r="3970" spans="2:8" x14ac:dyDescent="0.25">
      <c r="B3970" s="271">
        <v>43995.708333333336</v>
      </c>
      <c r="C3970" s="244">
        <v>490.1</v>
      </c>
      <c r="D3970" s="244">
        <v>0</v>
      </c>
      <c r="E3970" s="244">
        <v>10.6</v>
      </c>
      <c r="F3970" s="244">
        <v>62.2</v>
      </c>
      <c r="G3970" s="193">
        <v>1.9</v>
      </c>
      <c r="H3970" s="193">
        <v>22.3</v>
      </c>
    </row>
    <row r="3971" spans="2:8" x14ac:dyDescent="0.25">
      <c r="B3971" s="271">
        <v>43995.75</v>
      </c>
      <c r="C3971" s="244">
        <v>490.6</v>
      </c>
      <c r="D3971" s="244">
        <v>0</v>
      </c>
      <c r="E3971" s="244">
        <v>9.6</v>
      </c>
      <c r="F3971" s="244">
        <v>65.400000000000006</v>
      </c>
      <c r="G3971" s="193">
        <v>1.3</v>
      </c>
      <c r="H3971" s="193">
        <v>18</v>
      </c>
    </row>
    <row r="3972" spans="2:8" x14ac:dyDescent="0.25">
      <c r="B3972" s="271">
        <v>43995.791666666664</v>
      </c>
      <c r="C3972" s="244">
        <v>490.9</v>
      </c>
      <c r="D3972" s="244">
        <v>0</v>
      </c>
      <c r="E3972" s="244">
        <v>9.1999999999999993</v>
      </c>
      <c r="F3972" s="244">
        <v>66.099999999999994</v>
      </c>
      <c r="G3972" s="193">
        <v>1.2</v>
      </c>
      <c r="H3972" s="193">
        <v>23.3</v>
      </c>
    </row>
    <row r="3973" spans="2:8" x14ac:dyDescent="0.25">
      <c r="B3973" s="271">
        <v>43995.833333333336</v>
      </c>
      <c r="C3973" s="244">
        <v>491.3</v>
      </c>
      <c r="D3973" s="244">
        <v>0</v>
      </c>
      <c r="E3973" s="244">
        <v>8.6</v>
      </c>
      <c r="F3973" s="244">
        <v>67.599999999999994</v>
      </c>
      <c r="G3973" s="193">
        <v>0.7</v>
      </c>
      <c r="H3973" s="193">
        <v>35.9</v>
      </c>
    </row>
    <row r="3974" spans="2:8" x14ac:dyDescent="0.25">
      <c r="B3974" s="271">
        <v>43995.875</v>
      </c>
      <c r="C3974" s="244">
        <v>491.5</v>
      </c>
      <c r="D3974" s="244">
        <v>0</v>
      </c>
      <c r="E3974" s="244">
        <v>8.1</v>
      </c>
      <c r="F3974" s="244">
        <v>67.400000000000006</v>
      </c>
      <c r="G3974" s="193">
        <v>0.6</v>
      </c>
      <c r="H3974" s="193">
        <v>322.5</v>
      </c>
    </row>
    <row r="3975" spans="2:8" x14ac:dyDescent="0.25">
      <c r="B3975" s="271">
        <v>43995.916666666664</v>
      </c>
      <c r="C3975" s="244">
        <v>491.6</v>
      </c>
      <c r="D3975" s="244">
        <v>0</v>
      </c>
      <c r="E3975" s="244">
        <v>7.1</v>
      </c>
      <c r="F3975" s="244">
        <v>70.8</v>
      </c>
      <c r="G3975" s="193">
        <v>0.7</v>
      </c>
      <c r="H3975" s="193">
        <v>296.10000000000002</v>
      </c>
    </row>
    <row r="3976" spans="2:8" x14ac:dyDescent="0.25">
      <c r="B3976" s="271">
        <v>43995.958333333336</v>
      </c>
      <c r="C3976" s="244">
        <v>491.7</v>
      </c>
      <c r="D3976" s="244">
        <v>0</v>
      </c>
      <c r="E3976" s="244">
        <v>6.7</v>
      </c>
      <c r="F3976" s="244">
        <v>71.5</v>
      </c>
      <c r="G3976" s="193">
        <v>0.7</v>
      </c>
      <c r="H3976" s="193">
        <v>309.39999999999998</v>
      </c>
    </row>
    <row r="3977" spans="2:8" x14ac:dyDescent="0.25">
      <c r="B3977" s="271">
        <v>43996</v>
      </c>
      <c r="C3977" s="244">
        <v>491.6</v>
      </c>
      <c r="D3977" s="244">
        <v>0</v>
      </c>
      <c r="E3977" s="244">
        <v>6.5</v>
      </c>
      <c r="F3977" s="244">
        <v>73.099999999999994</v>
      </c>
      <c r="G3977" s="193">
        <v>0.7</v>
      </c>
      <c r="H3977" s="193">
        <v>270.8</v>
      </c>
    </row>
    <row r="3978" spans="2:8" x14ac:dyDescent="0.25">
      <c r="B3978" s="271">
        <v>43996.041666666664</v>
      </c>
      <c r="C3978" s="244">
        <v>491.4</v>
      </c>
      <c r="D3978" s="244">
        <v>0</v>
      </c>
      <c r="E3978" s="244">
        <v>6.5</v>
      </c>
      <c r="F3978" s="244">
        <v>73.2</v>
      </c>
      <c r="G3978" s="193">
        <v>0.5</v>
      </c>
      <c r="H3978" s="193">
        <v>137.4</v>
      </c>
    </row>
    <row r="3979" spans="2:8" x14ac:dyDescent="0.25">
      <c r="B3979" s="271">
        <v>43996.083333333336</v>
      </c>
      <c r="C3979" s="244">
        <v>491.3</v>
      </c>
      <c r="D3979" s="244">
        <v>0</v>
      </c>
      <c r="E3979" s="244">
        <v>6</v>
      </c>
      <c r="F3979" s="244">
        <v>74.900000000000006</v>
      </c>
      <c r="G3979" s="193">
        <v>0.5</v>
      </c>
      <c r="H3979" s="193">
        <v>112.5</v>
      </c>
    </row>
    <row r="3980" spans="2:8" x14ac:dyDescent="0.25">
      <c r="B3980" s="271">
        <v>43996.125</v>
      </c>
      <c r="C3980" s="244">
        <v>491.4</v>
      </c>
      <c r="D3980" s="244">
        <v>0</v>
      </c>
      <c r="E3980" s="244">
        <v>5.6</v>
      </c>
      <c r="F3980" s="244">
        <v>76.099999999999994</v>
      </c>
      <c r="G3980" s="193">
        <v>0.8</v>
      </c>
      <c r="H3980" s="193">
        <v>96</v>
      </c>
    </row>
    <row r="3981" spans="2:8" x14ac:dyDescent="0.25">
      <c r="B3981" s="271">
        <v>43996.166666666664</v>
      </c>
      <c r="C3981" s="244">
        <v>491.5</v>
      </c>
      <c r="D3981" s="244">
        <v>0</v>
      </c>
      <c r="E3981" s="244">
        <v>5</v>
      </c>
      <c r="F3981" s="244">
        <v>76.599999999999994</v>
      </c>
      <c r="G3981" s="193">
        <v>0.9</v>
      </c>
      <c r="H3981" s="193">
        <v>63.6</v>
      </c>
    </row>
    <row r="3982" spans="2:8" x14ac:dyDescent="0.25">
      <c r="B3982" s="271">
        <v>43996.208333333336</v>
      </c>
      <c r="C3982" s="244">
        <v>491.6</v>
      </c>
      <c r="D3982" s="244">
        <v>0</v>
      </c>
      <c r="E3982" s="244">
        <v>5</v>
      </c>
      <c r="F3982" s="244">
        <v>73.5</v>
      </c>
      <c r="G3982" s="193">
        <v>0.7</v>
      </c>
      <c r="H3982" s="193">
        <v>327.3</v>
      </c>
    </row>
    <row r="3983" spans="2:8" x14ac:dyDescent="0.25">
      <c r="B3983" s="271">
        <v>43996.25</v>
      </c>
      <c r="C3983" s="244">
        <v>491.9</v>
      </c>
      <c r="D3983" s="244">
        <v>0</v>
      </c>
      <c r="E3983" s="244">
        <v>4.9000000000000004</v>
      </c>
      <c r="F3983" s="244">
        <v>77.7</v>
      </c>
      <c r="G3983" s="193">
        <v>0.8</v>
      </c>
      <c r="H3983" s="193">
        <v>278.8</v>
      </c>
    </row>
    <row r="3984" spans="2:8" x14ac:dyDescent="0.25">
      <c r="B3984" s="271">
        <v>43996.291666666664</v>
      </c>
      <c r="C3984" s="244">
        <v>492.4</v>
      </c>
      <c r="D3984" s="244">
        <v>0</v>
      </c>
      <c r="E3984" s="244">
        <v>5.6</v>
      </c>
      <c r="F3984" s="244">
        <v>75.8</v>
      </c>
      <c r="G3984" s="193">
        <v>0.6</v>
      </c>
      <c r="H3984" s="193">
        <v>261.60000000000002</v>
      </c>
    </row>
    <row r="3985" spans="2:8" x14ac:dyDescent="0.25">
      <c r="B3985" s="271">
        <v>43996.333333333336</v>
      </c>
      <c r="C3985" s="244">
        <v>492.7</v>
      </c>
      <c r="D3985" s="244">
        <v>0</v>
      </c>
      <c r="E3985" s="244">
        <v>7.2</v>
      </c>
      <c r="F3985" s="244">
        <v>67.3</v>
      </c>
      <c r="G3985" s="193">
        <v>0.3</v>
      </c>
      <c r="H3985" s="193">
        <v>196.3</v>
      </c>
    </row>
    <row r="3986" spans="2:8" x14ac:dyDescent="0.25">
      <c r="B3986" s="271">
        <v>43996.375</v>
      </c>
      <c r="C3986" s="244">
        <v>492.8</v>
      </c>
      <c r="D3986" s="244">
        <v>0</v>
      </c>
      <c r="E3986" s="244">
        <v>8.6999999999999993</v>
      </c>
      <c r="F3986" s="244">
        <v>57.7</v>
      </c>
      <c r="G3986" s="193">
        <v>0.6</v>
      </c>
      <c r="H3986" s="193">
        <v>185.4</v>
      </c>
    </row>
    <row r="3987" spans="2:8" x14ac:dyDescent="0.25">
      <c r="B3987" s="271">
        <v>43996.416666666664</v>
      </c>
      <c r="C3987" s="244">
        <v>492.7</v>
      </c>
      <c r="D3987" s="244">
        <v>0</v>
      </c>
      <c r="E3987" s="244">
        <v>9.6999999999999993</v>
      </c>
      <c r="F3987" s="244">
        <v>51.6</v>
      </c>
      <c r="G3987" s="193">
        <v>0.8</v>
      </c>
      <c r="H3987" s="193">
        <v>155.30000000000001</v>
      </c>
    </row>
    <row r="3988" spans="2:8" x14ac:dyDescent="0.25">
      <c r="B3988" s="271">
        <v>43996.458333333336</v>
      </c>
      <c r="C3988" s="244">
        <v>492.4</v>
      </c>
      <c r="D3988" s="244">
        <v>0</v>
      </c>
      <c r="E3988" s="244">
        <v>10.8</v>
      </c>
      <c r="F3988" s="244">
        <v>48</v>
      </c>
      <c r="G3988" s="193">
        <v>1</v>
      </c>
      <c r="H3988" s="193">
        <v>172.2</v>
      </c>
    </row>
    <row r="3989" spans="2:8" x14ac:dyDescent="0.25">
      <c r="B3989" s="271">
        <v>43996.5</v>
      </c>
      <c r="C3989" s="244">
        <v>491.9</v>
      </c>
      <c r="D3989" s="244">
        <v>0</v>
      </c>
      <c r="E3989" s="244">
        <v>11.5</v>
      </c>
      <c r="F3989" s="244">
        <v>47.9</v>
      </c>
      <c r="G3989" s="193">
        <v>1.5</v>
      </c>
      <c r="H3989" s="193">
        <v>144.9</v>
      </c>
    </row>
    <row r="3990" spans="2:8" x14ac:dyDescent="0.25">
      <c r="B3990" s="271">
        <v>43996.541666666664</v>
      </c>
      <c r="C3990" s="244">
        <v>491.4</v>
      </c>
      <c r="D3990" s="244">
        <v>0</v>
      </c>
      <c r="E3990" s="244">
        <v>13.2</v>
      </c>
      <c r="F3990" s="244">
        <v>45</v>
      </c>
      <c r="G3990" s="193">
        <v>1.1000000000000001</v>
      </c>
      <c r="H3990" s="193">
        <v>44.6</v>
      </c>
    </row>
    <row r="3991" spans="2:8" x14ac:dyDescent="0.25">
      <c r="B3991" s="271">
        <v>43996.583333333336</v>
      </c>
      <c r="C3991" s="244">
        <v>490.9</v>
      </c>
      <c r="D3991" s="244">
        <v>0</v>
      </c>
      <c r="E3991" s="244">
        <v>12.3</v>
      </c>
      <c r="F3991" s="244">
        <v>49.4</v>
      </c>
      <c r="G3991" s="193">
        <v>1.7</v>
      </c>
      <c r="H3991" s="193">
        <v>91</v>
      </c>
    </row>
    <row r="3992" spans="2:8" x14ac:dyDescent="0.25">
      <c r="B3992" s="271">
        <v>43996.625</v>
      </c>
      <c r="C3992" s="244">
        <v>490.6</v>
      </c>
      <c r="D3992" s="244">
        <v>0</v>
      </c>
      <c r="E3992" s="244">
        <v>12.7</v>
      </c>
      <c r="F3992" s="244">
        <v>47.9</v>
      </c>
      <c r="G3992" s="193">
        <v>1.6</v>
      </c>
      <c r="H3992" s="193">
        <v>3.9</v>
      </c>
    </row>
    <row r="3993" spans="2:8" x14ac:dyDescent="0.25">
      <c r="B3993" s="271">
        <v>43996.666666666664</v>
      </c>
      <c r="C3993" s="244">
        <v>490.4</v>
      </c>
      <c r="D3993" s="244">
        <v>0</v>
      </c>
      <c r="E3993" s="244">
        <v>12</v>
      </c>
      <c r="F3993" s="244">
        <v>50</v>
      </c>
      <c r="G3993" s="193">
        <v>1.1000000000000001</v>
      </c>
      <c r="H3993" s="193">
        <v>10.4</v>
      </c>
    </row>
    <row r="3994" spans="2:8" x14ac:dyDescent="0.25">
      <c r="B3994" s="271">
        <v>43996.708333333336</v>
      </c>
      <c r="C3994" s="244">
        <v>490.6</v>
      </c>
      <c r="D3994" s="244">
        <v>0</v>
      </c>
      <c r="E3994" s="244">
        <v>11</v>
      </c>
      <c r="F3994" s="244">
        <v>53.9</v>
      </c>
      <c r="G3994" s="193">
        <v>1.4</v>
      </c>
      <c r="H3994" s="193">
        <v>33</v>
      </c>
    </row>
    <row r="3995" spans="2:8" x14ac:dyDescent="0.25">
      <c r="B3995" s="271">
        <v>43996.75</v>
      </c>
      <c r="C3995" s="244">
        <v>491</v>
      </c>
      <c r="D3995" s="244">
        <v>0</v>
      </c>
      <c r="E3995" s="244">
        <v>9.6</v>
      </c>
      <c r="F3995" s="244">
        <v>60</v>
      </c>
      <c r="G3995" s="193">
        <v>2</v>
      </c>
      <c r="H3995" s="193">
        <v>73.3</v>
      </c>
    </row>
    <row r="3996" spans="2:8" x14ac:dyDescent="0.25">
      <c r="B3996" s="271">
        <v>43996.791666666664</v>
      </c>
      <c r="C3996" s="244">
        <v>491.6</v>
      </c>
      <c r="D3996" s="244">
        <v>0</v>
      </c>
      <c r="E3996" s="244">
        <v>8.8000000000000007</v>
      </c>
      <c r="F3996" s="244">
        <v>64.400000000000006</v>
      </c>
      <c r="G3996" s="193">
        <v>2</v>
      </c>
      <c r="H3996" s="193">
        <v>61.4</v>
      </c>
    </row>
    <row r="3997" spans="2:8" x14ac:dyDescent="0.25">
      <c r="B3997" s="271">
        <v>43996.833333333336</v>
      </c>
      <c r="C3997" s="244">
        <v>492</v>
      </c>
      <c r="D3997" s="244">
        <v>0</v>
      </c>
      <c r="E3997" s="244">
        <v>7.9</v>
      </c>
      <c r="F3997" s="244">
        <v>67.8</v>
      </c>
      <c r="G3997" s="193">
        <v>1.8</v>
      </c>
      <c r="H3997" s="193">
        <v>336.6</v>
      </c>
    </row>
    <row r="3998" spans="2:8" x14ac:dyDescent="0.25">
      <c r="B3998" s="271">
        <v>43996.875</v>
      </c>
      <c r="C3998" s="244">
        <v>492.3</v>
      </c>
      <c r="D3998" s="244">
        <v>0</v>
      </c>
      <c r="E3998" s="244">
        <v>6.4</v>
      </c>
      <c r="F3998" s="244">
        <v>70.900000000000006</v>
      </c>
      <c r="G3998" s="193">
        <v>1.6</v>
      </c>
      <c r="H3998" s="193">
        <v>336.4</v>
      </c>
    </row>
    <row r="3999" spans="2:8" x14ac:dyDescent="0.25">
      <c r="B3999" s="271">
        <v>43996.916666666664</v>
      </c>
      <c r="C3999" s="244">
        <v>492.4</v>
      </c>
      <c r="D3999" s="244">
        <v>0</v>
      </c>
      <c r="E3999" s="244">
        <v>5.5</v>
      </c>
      <c r="F3999" s="244">
        <v>76.8</v>
      </c>
      <c r="G3999" s="193">
        <v>1.2</v>
      </c>
      <c r="H3999" s="193">
        <v>326.89999999999998</v>
      </c>
    </row>
    <row r="4000" spans="2:8" x14ac:dyDescent="0.25">
      <c r="B4000" s="271">
        <v>43996.958333333336</v>
      </c>
      <c r="C4000" s="244">
        <v>492.5</v>
      </c>
      <c r="D4000" s="244">
        <v>0</v>
      </c>
      <c r="E4000" s="244">
        <v>4.9000000000000004</v>
      </c>
      <c r="F4000" s="244">
        <v>80.599999999999994</v>
      </c>
      <c r="G4000" s="193">
        <v>2.2000000000000002</v>
      </c>
      <c r="H4000" s="193">
        <v>268.10000000000002</v>
      </c>
    </row>
    <row r="4001" spans="2:8" x14ac:dyDescent="0.25">
      <c r="B4001" s="271">
        <v>43997</v>
      </c>
      <c r="C4001" s="244">
        <v>492.6</v>
      </c>
      <c r="D4001" s="244">
        <v>0</v>
      </c>
      <c r="E4001" s="244">
        <v>5.0999999999999996</v>
      </c>
      <c r="F4001" s="244">
        <v>80.3</v>
      </c>
      <c r="G4001" s="193">
        <v>1.2</v>
      </c>
      <c r="H4001" s="193">
        <v>264.5</v>
      </c>
    </row>
    <row r="4002" spans="2:8" x14ac:dyDescent="0.25">
      <c r="B4002" s="271">
        <v>43997.041666666664</v>
      </c>
      <c r="C4002" s="244">
        <v>492.2</v>
      </c>
      <c r="D4002" s="244">
        <v>0</v>
      </c>
      <c r="E4002" s="244">
        <v>5.7</v>
      </c>
      <c r="F4002" s="244">
        <v>79.400000000000006</v>
      </c>
      <c r="G4002" s="193">
        <v>0.5</v>
      </c>
      <c r="H4002" s="193">
        <v>262.89999999999998</v>
      </c>
    </row>
    <row r="4003" spans="2:8" x14ac:dyDescent="0.25">
      <c r="B4003" s="271">
        <v>43997.083333333336</v>
      </c>
      <c r="C4003" s="244">
        <v>491.9</v>
      </c>
      <c r="D4003" s="244">
        <v>0</v>
      </c>
      <c r="E4003" s="244">
        <v>5.8</v>
      </c>
      <c r="F4003" s="244">
        <v>82.8</v>
      </c>
      <c r="G4003" s="193">
        <v>0.8</v>
      </c>
      <c r="H4003" s="193">
        <v>261.2</v>
      </c>
    </row>
    <row r="4004" spans="2:8" x14ac:dyDescent="0.25">
      <c r="B4004" s="271">
        <v>43997.125</v>
      </c>
      <c r="C4004" s="244">
        <v>491.6</v>
      </c>
      <c r="D4004" s="244">
        <v>0</v>
      </c>
      <c r="E4004" s="244">
        <v>5.9</v>
      </c>
      <c r="F4004" s="244">
        <v>83.6</v>
      </c>
      <c r="G4004" s="193">
        <v>0.8</v>
      </c>
      <c r="H4004" s="193">
        <v>273.8</v>
      </c>
    </row>
    <row r="4005" spans="2:8" x14ac:dyDescent="0.25">
      <c r="B4005" s="271">
        <v>43997.166666666664</v>
      </c>
      <c r="C4005" s="244">
        <v>491.7</v>
      </c>
      <c r="D4005" s="244">
        <v>0</v>
      </c>
      <c r="E4005" s="244">
        <v>5.9</v>
      </c>
      <c r="F4005" s="244">
        <v>83.8</v>
      </c>
      <c r="G4005" s="193">
        <v>0.8</v>
      </c>
      <c r="H4005" s="193">
        <v>271.89999999999998</v>
      </c>
    </row>
    <row r="4006" spans="2:8" x14ac:dyDescent="0.25">
      <c r="B4006" s="271">
        <v>43997.208333333336</v>
      </c>
      <c r="C4006" s="244">
        <v>491.8</v>
      </c>
      <c r="D4006" s="244">
        <v>0</v>
      </c>
      <c r="E4006" s="244">
        <v>6</v>
      </c>
      <c r="F4006" s="244">
        <v>82.8</v>
      </c>
      <c r="G4006" s="193">
        <v>0.7</v>
      </c>
      <c r="H4006" s="193">
        <v>265.60000000000002</v>
      </c>
    </row>
    <row r="4007" spans="2:8" x14ac:dyDescent="0.25">
      <c r="B4007" s="271">
        <v>43997.25</v>
      </c>
      <c r="C4007" s="244">
        <v>492.1</v>
      </c>
      <c r="D4007" s="244">
        <v>0</v>
      </c>
      <c r="E4007" s="244">
        <v>6.2</v>
      </c>
      <c r="F4007" s="244">
        <v>80.099999999999994</v>
      </c>
      <c r="G4007" s="193">
        <v>0.5</v>
      </c>
      <c r="H4007" s="193">
        <v>289.2</v>
      </c>
    </row>
    <row r="4008" spans="2:8" x14ac:dyDescent="0.25">
      <c r="B4008" s="271">
        <v>43997.291666666664</v>
      </c>
      <c r="C4008" s="244">
        <v>492.6</v>
      </c>
      <c r="D4008" s="244">
        <v>0</v>
      </c>
      <c r="E4008" s="244">
        <v>6.6</v>
      </c>
      <c r="F4008" s="244">
        <v>72.2</v>
      </c>
      <c r="G4008" s="193">
        <v>0.5</v>
      </c>
      <c r="H4008" s="193">
        <v>334.1</v>
      </c>
    </row>
    <row r="4009" spans="2:8" x14ac:dyDescent="0.25">
      <c r="B4009" s="271">
        <v>43997.333333333336</v>
      </c>
      <c r="C4009" s="244">
        <v>493</v>
      </c>
      <c r="D4009" s="244">
        <v>0</v>
      </c>
      <c r="E4009" s="244">
        <v>7.4</v>
      </c>
      <c r="F4009" s="244">
        <v>68</v>
      </c>
      <c r="G4009" s="193">
        <v>0.9</v>
      </c>
      <c r="H4009" s="193">
        <v>290</v>
      </c>
    </row>
    <row r="4010" spans="2:8" x14ac:dyDescent="0.25">
      <c r="B4010" s="271">
        <v>43997.375</v>
      </c>
      <c r="C4010" s="244">
        <v>493.1</v>
      </c>
      <c r="D4010" s="244">
        <v>0</v>
      </c>
      <c r="E4010" s="244">
        <v>9.1999999999999993</v>
      </c>
      <c r="F4010" s="244">
        <v>59.8</v>
      </c>
      <c r="G4010" s="193">
        <v>0.7</v>
      </c>
      <c r="H4010" s="193">
        <v>262.8</v>
      </c>
    </row>
    <row r="4011" spans="2:8" x14ac:dyDescent="0.25">
      <c r="B4011" s="271">
        <v>43997.416666666664</v>
      </c>
      <c r="C4011" s="244">
        <v>492.7</v>
      </c>
      <c r="D4011" s="244">
        <v>0</v>
      </c>
      <c r="E4011" s="244">
        <v>10.6</v>
      </c>
      <c r="F4011" s="244">
        <v>54</v>
      </c>
      <c r="G4011" s="193">
        <v>0.8</v>
      </c>
      <c r="H4011" s="193">
        <v>127.1</v>
      </c>
    </row>
    <row r="4012" spans="2:8" x14ac:dyDescent="0.25">
      <c r="B4012" s="271">
        <v>43997.458333333336</v>
      </c>
      <c r="C4012" s="244">
        <v>492.1</v>
      </c>
      <c r="D4012" s="244">
        <v>0</v>
      </c>
      <c r="E4012" s="244">
        <v>12.2</v>
      </c>
      <c r="F4012" s="244">
        <v>46.5</v>
      </c>
      <c r="G4012" s="193">
        <v>0.8</v>
      </c>
      <c r="H4012" s="193">
        <v>110.8</v>
      </c>
    </row>
    <row r="4013" spans="2:8" x14ac:dyDescent="0.25">
      <c r="B4013" s="271">
        <v>43997.5</v>
      </c>
      <c r="C4013" s="244">
        <v>491.6</v>
      </c>
      <c r="D4013" s="244">
        <v>0</v>
      </c>
      <c r="E4013" s="244">
        <v>13.4</v>
      </c>
      <c r="F4013" s="244">
        <v>35</v>
      </c>
      <c r="G4013" s="193">
        <v>2</v>
      </c>
      <c r="H4013" s="193">
        <v>139.9</v>
      </c>
    </row>
    <row r="4014" spans="2:8" x14ac:dyDescent="0.25">
      <c r="B4014" s="271">
        <v>43997.541666666664</v>
      </c>
      <c r="C4014" s="244">
        <v>491.1</v>
      </c>
      <c r="D4014" s="244">
        <v>0</v>
      </c>
      <c r="E4014" s="244">
        <v>13.9</v>
      </c>
      <c r="F4014" s="244">
        <v>33.200000000000003</v>
      </c>
      <c r="G4014" s="193">
        <v>2.5</v>
      </c>
      <c r="H4014" s="193">
        <v>140.19999999999999</v>
      </c>
    </row>
    <row r="4015" spans="2:8" x14ac:dyDescent="0.25">
      <c r="B4015" s="271">
        <v>43997.583333333336</v>
      </c>
      <c r="C4015" s="244">
        <v>490.7</v>
      </c>
      <c r="D4015" s="244">
        <v>0</v>
      </c>
      <c r="E4015" s="244">
        <v>14.2</v>
      </c>
      <c r="F4015" s="244">
        <v>28.2</v>
      </c>
      <c r="G4015" s="193">
        <v>2.1</v>
      </c>
      <c r="H4015" s="193">
        <v>110.2</v>
      </c>
    </row>
    <row r="4016" spans="2:8" x14ac:dyDescent="0.25">
      <c r="B4016" s="271">
        <v>43997.625</v>
      </c>
      <c r="C4016" s="244">
        <v>490.5</v>
      </c>
      <c r="D4016" s="244">
        <v>0</v>
      </c>
      <c r="E4016" s="244">
        <v>13.6</v>
      </c>
      <c r="F4016" s="244">
        <v>28.9</v>
      </c>
      <c r="G4016" s="193">
        <v>2.5</v>
      </c>
      <c r="H4016" s="193">
        <v>123</v>
      </c>
    </row>
    <row r="4017" spans="2:8" x14ac:dyDescent="0.25">
      <c r="B4017" s="271">
        <v>43997.666666666664</v>
      </c>
      <c r="C4017" s="244">
        <v>490.4</v>
      </c>
      <c r="D4017" s="244">
        <v>0</v>
      </c>
      <c r="E4017" s="244">
        <v>13.2</v>
      </c>
      <c r="F4017" s="244">
        <v>33.5</v>
      </c>
      <c r="G4017" s="193">
        <v>1.3</v>
      </c>
      <c r="H4017" s="193">
        <v>19.100000000000001</v>
      </c>
    </row>
    <row r="4018" spans="2:8" x14ac:dyDescent="0.25">
      <c r="B4018" s="271">
        <v>43997.708333333336</v>
      </c>
      <c r="C4018" s="244">
        <v>490.6</v>
      </c>
      <c r="D4018" s="244">
        <v>0</v>
      </c>
      <c r="E4018" s="244">
        <v>12</v>
      </c>
      <c r="F4018" s="244">
        <v>38.9</v>
      </c>
      <c r="G4018" s="193">
        <v>1.5</v>
      </c>
      <c r="H4018" s="193">
        <v>42.2</v>
      </c>
    </row>
    <row r="4019" spans="2:8" x14ac:dyDescent="0.25">
      <c r="B4019" s="271">
        <v>43997.75</v>
      </c>
      <c r="C4019" s="244">
        <v>490.8</v>
      </c>
      <c r="D4019" s="244">
        <v>0</v>
      </c>
      <c r="E4019" s="244">
        <v>10.4</v>
      </c>
      <c r="F4019" s="244">
        <v>47.8</v>
      </c>
      <c r="G4019" s="193">
        <v>2.2000000000000002</v>
      </c>
      <c r="H4019" s="193">
        <v>79.7</v>
      </c>
    </row>
    <row r="4020" spans="2:8" x14ac:dyDescent="0.25">
      <c r="B4020" s="271">
        <v>43997.791666666664</v>
      </c>
      <c r="C4020" s="244">
        <v>491.4</v>
      </c>
      <c r="D4020" s="244">
        <v>0</v>
      </c>
      <c r="E4020" s="244">
        <v>9.4</v>
      </c>
      <c r="F4020" s="244">
        <v>49</v>
      </c>
      <c r="G4020" s="193">
        <v>2.1</v>
      </c>
      <c r="H4020" s="193">
        <v>100.6</v>
      </c>
    </row>
    <row r="4021" spans="2:8" x14ac:dyDescent="0.25">
      <c r="B4021" s="271">
        <v>43997.833333333336</v>
      </c>
      <c r="C4021" s="244">
        <v>491.9</v>
      </c>
      <c r="D4021" s="244">
        <v>0</v>
      </c>
      <c r="E4021" s="244">
        <v>8.1</v>
      </c>
      <c r="F4021" s="244">
        <v>58.4</v>
      </c>
      <c r="G4021" s="193">
        <v>1.7</v>
      </c>
      <c r="H4021" s="193">
        <v>21.9</v>
      </c>
    </row>
    <row r="4022" spans="2:8" x14ac:dyDescent="0.25">
      <c r="B4022" s="271">
        <v>43997.875</v>
      </c>
      <c r="C4022" s="244">
        <v>492.2</v>
      </c>
      <c r="D4022" s="244">
        <v>0</v>
      </c>
      <c r="E4022" s="244">
        <v>6.6</v>
      </c>
      <c r="F4022" s="244">
        <v>71</v>
      </c>
      <c r="G4022" s="193">
        <v>2.5</v>
      </c>
      <c r="H4022" s="193">
        <v>17.8</v>
      </c>
    </row>
    <row r="4023" spans="2:8" x14ac:dyDescent="0.25">
      <c r="B4023" s="271">
        <v>43997.916666666664</v>
      </c>
      <c r="C4023" s="244">
        <v>492.2</v>
      </c>
      <c r="D4023" s="244">
        <v>0</v>
      </c>
      <c r="E4023" s="244">
        <v>6.4</v>
      </c>
      <c r="F4023" s="244">
        <v>72</v>
      </c>
      <c r="G4023" s="193">
        <v>0.9</v>
      </c>
      <c r="H4023" s="193">
        <v>357.9</v>
      </c>
    </row>
    <row r="4024" spans="2:8" x14ac:dyDescent="0.25">
      <c r="B4024" s="271">
        <v>43997.958333333336</v>
      </c>
      <c r="C4024" s="244">
        <v>492.3</v>
      </c>
      <c r="D4024" s="244">
        <v>0</v>
      </c>
      <c r="E4024" s="244">
        <v>5.5</v>
      </c>
      <c r="F4024" s="244">
        <v>74.400000000000006</v>
      </c>
      <c r="G4024" s="193">
        <v>1.6</v>
      </c>
      <c r="H4024" s="193">
        <v>284.39999999999998</v>
      </c>
    </row>
    <row r="4025" spans="2:8" x14ac:dyDescent="0.25">
      <c r="B4025" s="271">
        <v>43998</v>
      </c>
      <c r="C4025" s="244">
        <v>492.3</v>
      </c>
      <c r="D4025" s="244">
        <v>0</v>
      </c>
      <c r="E4025" s="244">
        <v>4.8</v>
      </c>
      <c r="F4025" s="244">
        <v>70.5</v>
      </c>
      <c r="G4025" s="193">
        <v>1</v>
      </c>
      <c r="H4025" s="193">
        <v>284.2</v>
      </c>
    </row>
    <row r="4026" spans="2:8" x14ac:dyDescent="0.25">
      <c r="B4026" s="271">
        <v>43998.041666666664</v>
      </c>
      <c r="C4026" s="244">
        <v>492.2</v>
      </c>
      <c r="D4026" s="244">
        <v>0</v>
      </c>
      <c r="E4026" s="244">
        <v>4.4000000000000004</v>
      </c>
      <c r="F4026" s="244">
        <v>70.8</v>
      </c>
      <c r="G4026" s="193">
        <v>0.5</v>
      </c>
      <c r="H4026" s="193">
        <v>279.2</v>
      </c>
    </row>
    <row r="4027" spans="2:8" x14ac:dyDescent="0.25">
      <c r="B4027" s="271">
        <v>43998.083333333336</v>
      </c>
      <c r="C4027" s="244">
        <v>491.9</v>
      </c>
      <c r="D4027" s="244">
        <v>0</v>
      </c>
      <c r="E4027" s="244">
        <v>4.2</v>
      </c>
      <c r="F4027" s="244">
        <v>73.2</v>
      </c>
      <c r="G4027" s="193">
        <v>0.5</v>
      </c>
      <c r="H4027" s="193">
        <v>309.10000000000002</v>
      </c>
    </row>
    <row r="4028" spans="2:8" x14ac:dyDescent="0.25">
      <c r="B4028" s="271">
        <v>43998.125</v>
      </c>
      <c r="C4028" s="244">
        <v>491.8</v>
      </c>
      <c r="D4028" s="244">
        <v>0</v>
      </c>
      <c r="E4028" s="244">
        <v>3.5</v>
      </c>
      <c r="F4028" s="244">
        <v>74.3</v>
      </c>
      <c r="G4028" s="193">
        <v>1.2</v>
      </c>
      <c r="H4028" s="193">
        <v>340.3</v>
      </c>
    </row>
    <row r="4029" spans="2:8" x14ac:dyDescent="0.25">
      <c r="B4029" s="271">
        <v>43998.166666666664</v>
      </c>
      <c r="C4029" s="244">
        <v>492</v>
      </c>
      <c r="D4029" s="244">
        <v>0</v>
      </c>
      <c r="E4029" s="244">
        <v>2.6</v>
      </c>
      <c r="F4029" s="244">
        <v>82.1</v>
      </c>
      <c r="G4029" s="193">
        <v>1.4</v>
      </c>
      <c r="H4029" s="193">
        <v>276.2</v>
      </c>
    </row>
    <row r="4030" spans="2:8" x14ac:dyDescent="0.25">
      <c r="B4030" s="271">
        <v>43998.208333333336</v>
      </c>
      <c r="C4030" s="244">
        <v>492.4</v>
      </c>
      <c r="D4030" s="244">
        <v>0</v>
      </c>
      <c r="E4030" s="244">
        <v>1.8</v>
      </c>
      <c r="F4030" s="244">
        <v>85.8</v>
      </c>
      <c r="G4030" s="193">
        <v>0.8</v>
      </c>
      <c r="H4030" s="193">
        <v>279.2</v>
      </c>
    </row>
    <row r="4031" spans="2:8" x14ac:dyDescent="0.25">
      <c r="B4031" s="271">
        <v>43998.25</v>
      </c>
      <c r="C4031" s="244">
        <v>492.7</v>
      </c>
      <c r="D4031" s="244">
        <v>0</v>
      </c>
      <c r="E4031" s="244">
        <v>1.5</v>
      </c>
      <c r="F4031" s="244">
        <v>85.5</v>
      </c>
      <c r="G4031" s="193">
        <v>0.8</v>
      </c>
      <c r="H4031" s="193">
        <v>278.2</v>
      </c>
    </row>
    <row r="4032" spans="2:8" x14ac:dyDescent="0.25">
      <c r="B4032" s="271">
        <v>43998.291666666664</v>
      </c>
      <c r="C4032" s="244">
        <v>493</v>
      </c>
      <c r="D4032" s="244">
        <v>0</v>
      </c>
      <c r="E4032" s="244">
        <v>1.6</v>
      </c>
      <c r="F4032" s="244">
        <v>84.4</v>
      </c>
      <c r="G4032" s="193">
        <v>0.6</v>
      </c>
      <c r="H4032" s="193">
        <v>286.3</v>
      </c>
    </row>
    <row r="4033" spans="2:8" x14ac:dyDescent="0.25">
      <c r="B4033" s="271">
        <v>43998.333333333336</v>
      </c>
      <c r="C4033" s="244">
        <v>493.1</v>
      </c>
      <c r="D4033" s="244">
        <v>0</v>
      </c>
      <c r="E4033" s="244">
        <v>4.7</v>
      </c>
      <c r="F4033" s="244">
        <v>71.5</v>
      </c>
      <c r="G4033" s="193">
        <v>0.5</v>
      </c>
      <c r="H4033" s="193">
        <v>96.9</v>
      </c>
    </row>
    <row r="4034" spans="2:8" x14ac:dyDescent="0.25">
      <c r="B4034" s="271">
        <v>43998.375</v>
      </c>
      <c r="C4034" s="244">
        <v>492.8</v>
      </c>
      <c r="D4034" s="244">
        <v>0</v>
      </c>
      <c r="E4034" s="244">
        <v>7.8</v>
      </c>
      <c r="F4034" s="244">
        <v>59</v>
      </c>
      <c r="G4034" s="193">
        <v>0.7</v>
      </c>
      <c r="H4034" s="193">
        <v>123.7</v>
      </c>
    </row>
    <row r="4035" spans="2:8" x14ac:dyDescent="0.25">
      <c r="B4035" s="271">
        <v>43998.416666666664</v>
      </c>
      <c r="C4035" s="244">
        <v>492.4</v>
      </c>
      <c r="D4035" s="244">
        <v>0</v>
      </c>
      <c r="E4035" s="244">
        <v>10</v>
      </c>
      <c r="F4035" s="244">
        <v>51.6</v>
      </c>
      <c r="G4035" s="193">
        <v>0.8</v>
      </c>
      <c r="H4035" s="193">
        <v>126.3</v>
      </c>
    </row>
    <row r="4036" spans="2:8" x14ac:dyDescent="0.25">
      <c r="B4036" s="271">
        <v>43998.458333333336</v>
      </c>
      <c r="C4036" s="244">
        <v>491.9</v>
      </c>
      <c r="D4036" s="244">
        <v>0</v>
      </c>
      <c r="E4036" s="244">
        <v>11.8</v>
      </c>
      <c r="F4036" s="244">
        <v>44.1</v>
      </c>
      <c r="G4036" s="193">
        <v>0.7</v>
      </c>
      <c r="H4036" s="193">
        <v>8.9</v>
      </c>
    </row>
    <row r="4037" spans="2:8" x14ac:dyDescent="0.25">
      <c r="B4037" s="271">
        <v>43998.5</v>
      </c>
      <c r="C4037" s="244">
        <v>491.3</v>
      </c>
      <c r="D4037" s="244">
        <v>0</v>
      </c>
      <c r="E4037" s="244">
        <v>14.6</v>
      </c>
      <c r="F4037" s="244">
        <v>36.299999999999997</v>
      </c>
      <c r="G4037" s="193">
        <v>0.8</v>
      </c>
      <c r="H4037" s="193">
        <v>62.2</v>
      </c>
    </row>
    <row r="4038" spans="2:8" x14ac:dyDescent="0.25">
      <c r="B4038" s="271">
        <v>43998.541666666664</v>
      </c>
      <c r="C4038" s="244">
        <v>490.6</v>
      </c>
      <c r="D4038" s="244">
        <v>0</v>
      </c>
      <c r="E4038" s="244">
        <v>15.8</v>
      </c>
      <c r="F4038" s="244">
        <v>30.8</v>
      </c>
      <c r="G4038" s="193">
        <v>1.9</v>
      </c>
      <c r="H4038" s="193">
        <v>27.8</v>
      </c>
    </row>
    <row r="4039" spans="2:8" x14ac:dyDescent="0.25">
      <c r="B4039" s="271">
        <v>43998.583333333336</v>
      </c>
      <c r="C4039" s="244">
        <v>490</v>
      </c>
      <c r="D4039" s="244">
        <v>0</v>
      </c>
      <c r="E4039" s="244">
        <v>16.2</v>
      </c>
      <c r="F4039" s="244">
        <v>31.6</v>
      </c>
      <c r="G4039" s="193">
        <v>1.8</v>
      </c>
      <c r="H4039" s="193">
        <v>1.8</v>
      </c>
    </row>
    <row r="4040" spans="2:8" x14ac:dyDescent="0.25">
      <c r="B4040" s="271">
        <v>43998.625</v>
      </c>
      <c r="C4040" s="244">
        <v>489.8</v>
      </c>
      <c r="D4040" s="244">
        <v>0</v>
      </c>
      <c r="E4040" s="244">
        <v>16</v>
      </c>
      <c r="F4040" s="244">
        <v>33.6</v>
      </c>
      <c r="G4040" s="193">
        <v>1.7</v>
      </c>
      <c r="H4040" s="193">
        <v>57.5</v>
      </c>
    </row>
    <row r="4041" spans="2:8" x14ac:dyDescent="0.25">
      <c r="B4041" s="271">
        <v>43998.666666666664</v>
      </c>
      <c r="C4041" s="244">
        <v>489.8</v>
      </c>
      <c r="D4041" s="244">
        <v>0</v>
      </c>
      <c r="E4041" s="244">
        <v>14.3</v>
      </c>
      <c r="F4041" s="244">
        <v>38.299999999999997</v>
      </c>
      <c r="G4041" s="193">
        <v>1.6</v>
      </c>
      <c r="H4041" s="193">
        <v>51.4</v>
      </c>
    </row>
    <row r="4042" spans="2:8" x14ac:dyDescent="0.25">
      <c r="B4042" s="271">
        <v>43998.708333333336</v>
      </c>
      <c r="C4042" s="244">
        <v>490.1</v>
      </c>
      <c r="D4042" s="244">
        <v>0</v>
      </c>
      <c r="E4042" s="244">
        <v>13.2</v>
      </c>
      <c r="F4042" s="244">
        <v>41.8</v>
      </c>
      <c r="G4042" s="193">
        <v>1.5</v>
      </c>
      <c r="H4042" s="193">
        <v>41.4</v>
      </c>
    </row>
    <row r="4043" spans="2:8" x14ac:dyDescent="0.25">
      <c r="B4043" s="271">
        <v>43998.75</v>
      </c>
      <c r="C4043" s="244">
        <v>490.5</v>
      </c>
      <c r="D4043" s="244">
        <v>0</v>
      </c>
      <c r="E4043" s="244">
        <v>12.2</v>
      </c>
      <c r="F4043" s="244">
        <v>46.1</v>
      </c>
      <c r="G4043" s="193">
        <v>1.3</v>
      </c>
      <c r="H4043" s="193">
        <v>43</v>
      </c>
    </row>
    <row r="4044" spans="2:8" x14ac:dyDescent="0.25">
      <c r="B4044" s="271">
        <v>43998.791666666664</v>
      </c>
      <c r="C4044" s="244">
        <v>490.9</v>
      </c>
      <c r="D4044" s="244">
        <v>0</v>
      </c>
      <c r="E4044" s="244">
        <v>11</v>
      </c>
      <c r="F4044" s="244">
        <v>51.9</v>
      </c>
      <c r="G4044" s="193">
        <v>1.6</v>
      </c>
      <c r="H4044" s="193">
        <v>49.9</v>
      </c>
    </row>
    <row r="4045" spans="2:8" x14ac:dyDescent="0.25">
      <c r="B4045" s="271">
        <v>43998.833333333336</v>
      </c>
      <c r="C4045" s="244">
        <v>491.1</v>
      </c>
      <c r="D4045" s="244">
        <v>0</v>
      </c>
      <c r="E4045" s="244">
        <v>9.9</v>
      </c>
      <c r="F4045" s="244">
        <v>57.5</v>
      </c>
      <c r="G4045" s="193">
        <v>1.9</v>
      </c>
      <c r="H4045" s="193">
        <v>5.3</v>
      </c>
    </row>
    <row r="4046" spans="2:8" x14ac:dyDescent="0.25">
      <c r="B4046" s="271">
        <v>43998.875</v>
      </c>
      <c r="C4046" s="244">
        <v>491.3</v>
      </c>
      <c r="D4046" s="244">
        <v>0</v>
      </c>
      <c r="E4046" s="244">
        <v>9.1</v>
      </c>
      <c r="F4046" s="244">
        <v>60.7</v>
      </c>
      <c r="G4046" s="193">
        <v>2.5</v>
      </c>
      <c r="H4046" s="193">
        <v>348</v>
      </c>
    </row>
    <row r="4047" spans="2:8" x14ac:dyDescent="0.25">
      <c r="B4047" s="271">
        <v>43998.916666666664</v>
      </c>
      <c r="C4047" s="244">
        <v>491.4</v>
      </c>
      <c r="D4047" s="244">
        <v>0</v>
      </c>
      <c r="E4047" s="244">
        <v>9</v>
      </c>
      <c r="F4047" s="244">
        <v>62</v>
      </c>
      <c r="G4047" s="193">
        <v>1.7</v>
      </c>
      <c r="H4047" s="193">
        <v>347.3</v>
      </c>
    </row>
    <row r="4048" spans="2:8" x14ac:dyDescent="0.25">
      <c r="B4048" s="271">
        <v>43998.958333333336</v>
      </c>
      <c r="C4048" s="244">
        <v>491.4</v>
      </c>
      <c r="D4048" s="244">
        <v>0</v>
      </c>
      <c r="E4048" s="244">
        <v>7.6</v>
      </c>
      <c r="F4048" s="244">
        <v>68.400000000000006</v>
      </c>
      <c r="G4048" s="193">
        <v>1.9</v>
      </c>
      <c r="H4048" s="193">
        <v>357.3</v>
      </c>
    </row>
    <row r="4049" spans="2:8" x14ac:dyDescent="0.25">
      <c r="B4049" s="271">
        <v>43999</v>
      </c>
      <c r="C4049" s="244">
        <v>491.6</v>
      </c>
      <c r="D4049" s="244">
        <v>0</v>
      </c>
      <c r="E4049" s="244">
        <v>6.2</v>
      </c>
      <c r="F4049" s="244">
        <v>73.8</v>
      </c>
      <c r="G4049" s="193">
        <v>2.2000000000000002</v>
      </c>
      <c r="H4049" s="193">
        <v>357.2</v>
      </c>
    </row>
    <row r="4050" spans="2:8" x14ac:dyDescent="0.25">
      <c r="B4050" s="271">
        <v>43999.041666666664</v>
      </c>
      <c r="C4050" s="244">
        <v>491.5</v>
      </c>
      <c r="D4050" s="244">
        <v>0</v>
      </c>
      <c r="E4050" s="244">
        <v>5.0999999999999996</v>
      </c>
      <c r="F4050" s="244">
        <v>74.7</v>
      </c>
      <c r="G4050" s="193">
        <v>1.8</v>
      </c>
      <c r="H4050" s="193">
        <v>355.7</v>
      </c>
    </row>
    <row r="4051" spans="2:8" x14ac:dyDescent="0.25">
      <c r="B4051" s="271">
        <v>43999.083333333336</v>
      </c>
      <c r="C4051" s="244">
        <v>491.4</v>
      </c>
      <c r="D4051" s="244">
        <v>0</v>
      </c>
      <c r="E4051" s="244">
        <v>4.5</v>
      </c>
      <c r="F4051" s="244">
        <v>77.099999999999994</v>
      </c>
      <c r="G4051" s="193">
        <v>0.7</v>
      </c>
      <c r="H4051" s="193">
        <v>329.2</v>
      </c>
    </row>
    <row r="4052" spans="2:8" x14ac:dyDescent="0.25">
      <c r="B4052" s="271">
        <v>43999.125</v>
      </c>
      <c r="C4052" s="244">
        <v>491.5</v>
      </c>
      <c r="D4052" s="244">
        <v>0</v>
      </c>
      <c r="E4052" s="244">
        <v>3.5</v>
      </c>
      <c r="F4052" s="244">
        <v>84</v>
      </c>
      <c r="G4052" s="193">
        <v>0.9</v>
      </c>
      <c r="H4052" s="193">
        <v>274.2</v>
      </c>
    </row>
    <row r="4053" spans="2:8" x14ac:dyDescent="0.25">
      <c r="B4053" s="271">
        <v>43999.166666666664</v>
      </c>
      <c r="C4053" s="244">
        <v>491.6</v>
      </c>
      <c r="D4053" s="244">
        <v>0</v>
      </c>
      <c r="E4053" s="244">
        <v>2.7</v>
      </c>
      <c r="F4053" s="244">
        <v>85.4</v>
      </c>
      <c r="G4053" s="193">
        <v>0.8</v>
      </c>
      <c r="H4053" s="193">
        <v>266.89999999999998</v>
      </c>
    </row>
    <row r="4054" spans="2:8" x14ac:dyDescent="0.25">
      <c r="B4054" s="271">
        <v>43999.208333333336</v>
      </c>
      <c r="C4054" s="244">
        <v>492</v>
      </c>
      <c r="D4054" s="244">
        <v>0</v>
      </c>
      <c r="E4054" s="244">
        <v>2.2000000000000002</v>
      </c>
      <c r="F4054" s="244">
        <v>86</v>
      </c>
      <c r="G4054" s="193">
        <v>1.1000000000000001</v>
      </c>
      <c r="H4054" s="193">
        <v>264.5</v>
      </c>
    </row>
    <row r="4055" spans="2:8" x14ac:dyDescent="0.25">
      <c r="B4055" s="271">
        <v>43999.25</v>
      </c>
      <c r="C4055" s="244">
        <v>492.3</v>
      </c>
      <c r="D4055" s="244">
        <v>0</v>
      </c>
      <c r="E4055" s="244">
        <v>1.7</v>
      </c>
      <c r="F4055" s="244">
        <v>83.6</v>
      </c>
      <c r="G4055" s="193">
        <v>0.9</v>
      </c>
      <c r="H4055" s="193">
        <v>263.8</v>
      </c>
    </row>
    <row r="4056" spans="2:8" x14ac:dyDescent="0.25">
      <c r="B4056" s="271">
        <v>43999.291666666664</v>
      </c>
      <c r="C4056" s="244">
        <v>492.6</v>
      </c>
      <c r="D4056" s="244">
        <v>0</v>
      </c>
      <c r="E4056" s="244">
        <v>1.9</v>
      </c>
      <c r="F4056" s="244">
        <v>80.3</v>
      </c>
      <c r="G4056" s="193">
        <v>0.4</v>
      </c>
      <c r="H4056" s="193">
        <v>294.7</v>
      </c>
    </row>
    <row r="4057" spans="2:8" x14ac:dyDescent="0.25">
      <c r="B4057" s="271">
        <v>43999.333333333336</v>
      </c>
      <c r="C4057" s="244">
        <v>493</v>
      </c>
      <c r="D4057" s="244">
        <v>0</v>
      </c>
      <c r="E4057" s="244">
        <v>5</v>
      </c>
      <c r="F4057" s="244">
        <v>68.8</v>
      </c>
      <c r="G4057" s="193">
        <v>0.4</v>
      </c>
      <c r="H4057" s="193">
        <v>47.2</v>
      </c>
    </row>
    <row r="4058" spans="2:8" x14ac:dyDescent="0.25">
      <c r="B4058" s="271">
        <v>43999.375</v>
      </c>
      <c r="C4058" s="244">
        <v>492.8</v>
      </c>
      <c r="D4058" s="244">
        <v>0</v>
      </c>
      <c r="E4058" s="244">
        <v>8.4</v>
      </c>
      <c r="F4058" s="244">
        <v>58</v>
      </c>
      <c r="G4058" s="193">
        <v>0.5</v>
      </c>
      <c r="H4058" s="193">
        <v>81.099999999999994</v>
      </c>
    </row>
    <row r="4059" spans="2:8" x14ac:dyDescent="0.25">
      <c r="B4059" s="271">
        <v>43999.416666666664</v>
      </c>
      <c r="C4059" s="244">
        <v>492.1</v>
      </c>
      <c r="D4059" s="244">
        <v>0</v>
      </c>
      <c r="E4059" s="244">
        <v>12</v>
      </c>
      <c r="F4059" s="244">
        <v>45.6</v>
      </c>
      <c r="G4059" s="193">
        <v>0.6</v>
      </c>
      <c r="H4059" s="193">
        <v>269.60000000000002</v>
      </c>
    </row>
    <row r="4060" spans="2:8" x14ac:dyDescent="0.25">
      <c r="B4060" s="271">
        <v>43999.458333333336</v>
      </c>
      <c r="C4060" s="244">
        <v>491.4</v>
      </c>
      <c r="D4060" s="244">
        <v>0</v>
      </c>
      <c r="E4060" s="244">
        <v>14.2</v>
      </c>
      <c r="F4060" s="244">
        <v>37.1</v>
      </c>
      <c r="G4060" s="193">
        <v>1.1000000000000001</v>
      </c>
      <c r="H4060" s="193">
        <v>108.3</v>
      </c>
    </row>
    <row r="4061" spans="2:8" x14ac:dyDescent="0.25">
      <c r="B4061" s="271">
        <v>43999.5</v>
      </c>
      <c r="C4061" s="244">
        <v>490.7</v>
      </c>
      <c r="D4061" s="244">
        <v>0</v>
      </c>
      <c r="E4061" s="244">
        <v>16.600000000000001</v>
      </c>
      <c r="F4061" s="244">
        <v>30.7</v>
      </c>
      <c r="G4061" s="193">
        <v>1.1000000000000001</v>
      </c>
      <c r="H4061" s="193">
        <v>141.4</v>
      </c>
    </row>
    <row r="4062" spans="2:8" x14ac:dyDescent="0.25">
      <c r="B4062" s="271">
        <v>43999.541666666664</v>
      </c>
      <c r="C4062" s="244">
        <v>489.9</v>
      </c>
      <c r="D4062" s="244">
        <v>0</v>
      </c>
      <c r="E4062" s="244">
        <v>18</v>
      </c>
      <c r="F4062" s="244">
        <v>26.3</v>
      </c>
      <c r="G4062" s="193">
        <v>1</v>
      </c>
      <c r="H4062" s="193">
        <v>136.1</v>
      </c>
    </row>
    <row r="4063" spans="2:8" x14ac:dyDescent="0.25">
      <c r="B4063" s="271">
        <v>43999.583333333336</v>
      </c>
      <c r="C4063" s="244">
        <v>489.3</v>
      </c>
      <c r="D4063" s="244">
        <v>0</v>
      </c>
      <c r="E4063" s="244">
        <v>19.100000000000001</v>
      </c>
      <c r="F4063" s="244">
        <v>23.6</v>
      </c>
      <c r="G4063" s="193">
        <v>1.6</v>
      </c>
      <c r="H4063" s="193">
        <v>42.7</v>
      </c>
    </row>
    <row r="4064" spans="2:8" x14ac:dyDescent="0.25">
      <c r="B4064" s="271">
        <v>43999.625</v>
      </c>
      <c r="C4064" s="244">
        <v>489.4</v>
      </c>
      <c r="D4064" s="244">
        <v>0</v>
      </c>
      <c r="E4064" s="244">
        <v>15.3</v>
      </c>
      <c r="F4064" s="244">
        <v>39.299999999999997</v>
      </c>
      <c r="G4064" s="193">
        <v>3.2</v>
      </c>
      <c r="H4064" s="193">
        <v>52.4</v>
      </c>
    </row>
    <row r="4065" spans="2:8" x14ac:dyDescent="0.25">
      <c r="B4065" s="271">
        <v>43999.666666666664</v>
      </c>
      <c r="C4065" s="244">
        <v>489.7</v>
      </c>
      <c r="D4065" s="244">
        <v>0</v>
      </c>
      <c r="E4065" s="244">
        <v>13.7</v>
      </c>
      <c r="F4065" s="244">
        <v>48.3</v>
      </c>
      <c r="G4065" s="193">
        <v>1.7</v>
      </c>
      <c r="H4065" s="193">
        <v>45.1</v>
      </c>
    </row>
    <row r="4066" spans="2:8" x14ac:dyDescent="0.25">
      <c r="B4066" s="271">
        <v>43999.708333333336</v>
      </c>
      <c r="C4066" s="244">
        <v>490</v>
      </c>
      <c r="D4066" s="244">
        <v>0</v>
      </c>
      <c r="E4066" s="244">
        <v>11.9</v>
      </c>
      <c r="F4066" s="244">
        <v>57.1</v>
      </c>
      <c r="G4066" s="193">
        <v>2.2999999999999998</v>
      </c>
      <c r="H4066" s="193">
        <v>64.5</v>
      </c>
    </row>
    <row r="4067" spans="2:8" x14ac:dyDescent="0.25">
      <c r="B4067" s="271">
        <v>43999.75</v>
      </c>
      <c r="C4067" s="244">
        <v>490.5</v>
      </c>
      <c r="D4067" s="244">
        <v>0</v>
      </c>
      <c r="E4067" s="244">
        <v>9.6999999999999993</v>
      </c>
      <c r="F4067" s="244">
        <v>66</v>
      </c>
      <c r="G4067" s="193">
        <v>2.4</v>
      </c>
      <c r="H4067" s="193">
        <v>49.5</v>
      </c>
    </row>
    <row r="4068" spans="2:8" x14ac:dyDescent="0.25">
      <c r="B4068" s="271">
        <v>43999.791666666664</v>
      </c>
      <c r="C4068" s="244">
        <v>490.9</v>
      </c>
      <c r="D4068" s="244">
        <v>0</v>
      </c>
      <c r="E4068" s="244">
        <v>8.9</v>
      </c>
      <c r="F4068" s="244">
        <v>68.599999999999994</v>
      </c>
      <c r="G4068" s="193">
        <v>1.7</v>
      </c>
      <c r="H4068" s="193">
        <v>51.9</v>
      </c>
    </row>
    <row r="4069" spans="2:8" x14ac:dyDescent="0.25">
      <c r="B4069" s="271">
        <v>43999.833333333336</v>
      </c>
      <c r="C4069" s="244">
        <v>491.1</v>
      </c>
      <c r="D4069" s="244">
        <v>0</v>
      </c>
      <c r="E4069" s="244">
        <v>8.5</v>
      </c>
      <c r="F4069" s="244">
        <v>69.400000000000006</v>
      </c>
      <c r="G4069" s="193">
        <v>1.3</v>
      </c>
      <c r="H4069" s="193">
        <v>51.3</v>
      </c>
    </row>
    <row r="4070" spans="2:8" x14ac:dyDescent="0.25">
      <c r="B4070" s="271">
        <v>43999.875</v>
      </c>
      <c r="C4070" s="244">
        <v>491.3</v>
      </c>
      <c r="D4070" s="244">
        <v>0</v>
      </c>
      <c r="E4070" s="244">
        <v>8</v>
      </c>
      <c r="F4070" s="244">
        <v>69.599999999999994</v>
      </c>
      <c r="G4070" s="193">
        <v>0.9</v>
      </c>
      <c r="H4070" s="193">
        <v>45.1</v>
      </c>
    </row>
    <row r="4071" spans="2:8" x14ac:dyDescent="0.25">
      <c r="B4071" s="271">
        <v>43999.916666666664</v>
      </c>
      <c r="C4071" s="244">
        <v>491.4</v>
      </c>
      <c r="D4071" s="244">
        <v>0</v>
      </c>
      <c r="E4071" s="244">
        <v>7.5</v>
      </c>
      <c r="F4071" s="244">
        <v>70.2</v>
      </c>
      <c r="G4071" s="193">
        <v>1.1000000000000001</v>
      </c>
      <c r="H4071" s="193">
        <v>10.7</v>
      </c>
    </row>
    <row r="4072" spans="2:8" x14ac:dyDescent="0.25">
      <c r="B4072" s="271">
        <v>43999.958333333336</v>
      </c>
      <c r="C4072" s="244">
        <v>491.6</v>
      </c>
      <c r="D4072" s="244">
        <v>0</v>
      </c>
      <c r="E4072" s="244">
        <v>7</v>
      </c>
      <c r="F4072" s="244">
        <v>71.8</v>
      </c>
      <c r="G4072" s="193">
        <v>2</v>
      </c>
      <c r="H4072" s="193">
        <v>22.1</v>
      </c>
    </row>
    <row r="4073" spans="2:8" x14ac:dyDescent="0.25">
      <c r="B4073" s="271">
        <v>44000</v>
      </c>
      <c r="C4073" s="244">
        <v>491.6</v>
      </c>
      <c r="D4073" s="244">
        <v>0</v>
      </c>
      <c r="E4073" s="244">
        <v>6.2</v>
      </c>
      <c r="F4073" s="244">
        <v>75</v>
      </c>
      <c r="G4073" s="193">
        <v>1.5</v>
      </c>
      <c r="H4073" s="193">
        <v>356.7</v>
      </c>
    </row>
    <row r="4074" spans="2:8" x14ac:dyDescent="0.25">
      <c r="B4074" s="271">
        <v>44000.041666666664</v>
      </c>
      <c r="C4074" s="244">
        <v>491.3</v>
      </c>
      <c r="D4074" s="244">
        <v>0</v>
      </c>
      <c r="E4074" s="244">
        <v>6.1</v>
      </c>
      <c r="F4074" s="244">
        <v>73.599999999999994</v>
      </c>
      <c r="G4074" s="193">
        <v>1.6</v>
      </c>
      <c r="H4074" s="193">
        <v>0.1</v>
      </c>
    </row>
    <row r="4075" spans="2:8" x14ac:dyDescent="0.25">
      <c r="B4075" s="271">
        <v>44000.083333333336</v>
      </c>
      <c r="C4075" s="244">
        <v>491</v>
      </c>
      <c r="D4075" s="244">
        <v>0</v>
      </c>
      <c r="E4075" s="244">
        <v>6.6</v>
      </c>
      <c r="F4075" s="244">
        <v>73.099999999999994</v>
      </c>
      <c r="G4075" s="193">
        <v>1.2</v>
      </c>
      <c r="H4075" s="193">
        <v>331.1</v>
      </c>
    </row>
    <row r="4076" spans="2:8" x14ac:dyDescent="0.25">
      <c r="B4076" s="271">
        <v>44000.125</v>
      </c>
      <c r="C4076" s="244">
        <v>490.7</v>
      </c>
      <c r="D4076" s="244">
        <v>0</v>
      </c>
      <c r="E4076" s="244">
        <v>6.7</v>
      </c>
      <c r="F4076" s="244">
        <v>74</v>
      </c>
      <c r="G4076" s="193">
        <v>0.9</v>
      </c>
      <c r="H4076" s="193">
        <v>300.8</v>
      </c>
    </row>
    <row r="4077" spans="2:8" x14ac:dyDescent="0.25">
      <c r="B4077" s="271">
        <v>44000.166666666664</v>
      </c>
      <c r="C4077" s="244">
        <v>490.9</v>
      </c>
      <c r="D4077" s="244">
        <v>0</v>
      </c>
      <c r="E4077" s="244">
        <v>6.4</v>
      </c>
      <c r="F4077" s="244">
        <v>74.5</v>
      </c>
      <c r="G4077" s="193">
        <v>0.7</v>
      </c>
      <c r="H4077" s="193">
        <v>299.60000000000002</v>
      </c>
    </row>
    <row r="4078" spans="2:8" x14ac:dyDescent="0.25">
      <c r="B4078" s="271">
        <v>44000.208333333336</v>
      </c>
      <c r="C4078" s="244">
        <v>491.1</v>
      </c>
      <c r="D4078" s="244">
        <v>0</v>
      </c>
      <c r="E4078" s="244">
        <v>5.6</v>
      </c>
      <c r="F4078" s="244">
        <v>75.400000000000006</v>
      </c>
      <c r="G4078" s="193">
        <v>1</v>
      </c>
      <c r="H4078" s="193">
        <v>123.7</v>
      </c>
    </row>
    <row r="4079" spans="2:8" x14ac:dyDescent="0.25">
      <c r="B4079" s="271">
        <v>44000.25</v>
      </c>
      <c r="C4079" s="244">
        <v>491.6</v>
      </c>
      <c r="D4079" s="244">
        <v>0</v>
      </c>
      <c r="E4079" s="244">
        <v>5.4</v>
      </c>
      <c r="F4079" s="244">
        <v>72.400000000000006</v>
      </c>
      <c r="G4079" s="193">
        <v>1.2</v>
      </c>
      <c r="H4079" s="193">
        <v>126.9</v>
      </c>
    </row>
    <row r="4080" spans="2:8" x14ac:dyDescent="0.25">
      <c r="B4080" s="271">
        <v>44000.291666666664</v>
      </c>
      <c r="C4080" s="244">
        <v>492</v>
      </c>
      <c r="D4080" s="244">
        <v>0</v>
      </c>
      <c r="E4080" s="244">
        <v>5.8</v>
      </c>
      <c r="F4080" s="244">
        <v>72.099999999999994</v>
      </c>
      <c r="G4080" s="193">
        <v>1.1000000000000001</v>
      </c>
      <c r="H4080" s="193">
        <v>180.8</v>
      </c>
    </row>
    <row r="4081" spans="2:8" x14ac:dyDescent="0.25">
      <c r="B4081" s="271">
        <v>44000.333333333336</v>
      </c>
      <c r="C4081" s="244">
        <v>492.3</v>
      </c>
      <c r="D4081" s="244">
        <v>0</v>
      </c>
      <c r="E4081" s="244">
        <v>6.4</v>
      </c>
      <c r="F4081" s="244">
        <v>70.7</v>
      </c>
      <c r="G4081" s="193">
        <v>0.8</v>
      </c>
      <c r="H4081" s="193">
        <v>265.5</v>
      </c>
    </row>
    <row r="4082" spans="2:8" x14ac:dyDescent="0.25">
      <c r="B4082" s="271">
        <v>44000.375</v>
      </c>
      <c r="C4082" s="244">
        <v>492.3</v>
      </c>
      <c r="D4082" s="244">
        <v>0</v>
      </c>
      <c r="E4082" s="244">
        <v>8.3000000000000007</v>
      </c>
      <c r="F4082" s="244">
        <v>63.1</v>
      </c>
      <c r="G4082" s="193">
        <v>0.6</v>
      </c>
      <c r="H4082" s="193">
        <v>227.1</v>
      </c>
    </row>
    <row r="4083" spans="2:8" x14ac:dyDescent="0.25">
      <c r="B4083" s="271">
        <v>44000.416666666664</v>
      </c>
      <c r="C4083" s="244">
        <v>491.8</v>
      </c>
      <c r="D4083" s="244">
        <v>0</v>
      </c>
      <c r="E4083" s="244">
        <v>10.9</v>
      </c>
      <c r="F4083" s="244">
        <v>53.7</v>
      </c>
      <c r="G4083" s="193">
        <v>0.9</v>
      </c>
      <c r="H4083" s="193">
        <v>128.80000000000001</v>
      </c>
    </row>
    <row r="4084" spans="2:8" x14ac:dyDescent="0.25">
      <c r="B4084" s="271">
        <v>44000.458333333336</v>
      </c>
      <c r="C4084" s="244">
        <v>491.2</v>
      </c>
      <c r="D4084" s="244">
        <v>0</v>
      </c>
      <c r="E4084" s="244">
        <v>13.7</v>
      </c>
      <c r="F4084" s="244">
        <v>43</v>
      </c>
      <c r="G4084" s="193">
        <v>1</v>
      </c>
      <c r="H4084" s="193">
        <v>124.6</v>
      </c>
    </row>
    <row r="4085" spans="2:8" x14ac:dyDescent="0.25">
      <c r="B4085" s="271">
        <v>44000.5</v>
      </c>
      <c r="C4085" s="244">
        <v>490.5</v>
      </c>
      <c r="D4085" s="244">
        <v>0</v>
      </c>
      <c r="E4085" s="244">
        <v>15.9</v>
      </c>
      <c r="F4085" s="244">
        <v>30.5</v>
      </c>
      <c r="G4085" s="193">
        <v>0.9</v>
      </c>
      <c r="H4085" s="193">
        <v>163.5</v>
      </c>
    </row>
    <row r="4086" spans="2:8" x14ac:dyDescent="0.25">
      <c r="B4086" s="271">
        <v>44000.541666666664</v>
      </c>
      <c r="C4086" s="244">
        <v>489.9</v>
      </c>
      <c r="D4086" s="244">
        <v>0</v>
      </c>
      <c r="E4086" s="244">
        <v>17.8</v>
      </c>
      <c r="F4086" s="244">
        <v>24.5</v>
      </c>
      <c r="G4086" s="193">
        <v>1.2</v>
      </c>
      <c r="H4086" s="193">
        <v>176.9</v>
      </c>
    </row>
    <row r="4087" spans="2:8" x14ac:dyDescent="0.25">
      <c r="B4087" s="271">
        <v>44000.583333333336</v>
      </c>
      <c r="C4087" s="244">
        <v>489.4</v>
      </c>
      <c r="D4087" s="244">
        <v>0</v>
      </c>
      <c r="E4087" s="244">
        <v>18</v>
      </c>
      <c r="F4087" s="244">
        <v>19.399999999999999</v>
      </c>
      <c r="G4087" s="193">
        <v>3.1</v>
      </c>
      <c r="H4087" s="193">
        <v>9.9</v>
      </c>
    </row>
    <row r="4088" spans="2:8" x14ac:dyDescent="0.25">
      <c r="B4088" s="271">
        <v>44000.625</v>
      </c>
      <c r="C4088" s="244">
        <v>489.2</v>
      </c>
      <c r="D4088" s="244">
        <v>0</v>
      </c>
      <c r="E4088" s="244">
        <v>17.100000000000001</v>
      </c>
      <c r="F4088" s="244">
        <v>21.1</v>
      </c>
      <c r="G4088" s="193">
        <v>2.6</v>
      </c>
      <c r="H4088" s="193">
        <v>19.399999999999999</v>
      </c>
    </row>
    <row r="4089" spans="2:8" x14ac:dyDescent="0.25">
      <c r="B4089" s="271">
        <v>44000.666666666664</v>
      </c>
      <c r="C4089" s="244">
        <v>489.2</v>
      </c>
      <c r="D4089" s="244">
        <v>0</v>
      </c>
      <c r="E4089" s="244">
        <v>15.9</v>
      </c>
      <c r="F4089" s="244">
        <v>25.4</v>
      </c>
      <c r="G4089" s="193">
        <v>2.2000000000000002</v>
      </c>
      <c r="H4089" s="193">
        <v>36.6</v>
      </c>
    </row>
    <row r="4090" spans="2:8" x14ac:dyDescent="0.25">
      <c r="B4090" s="271">
        <v>44000.708333333336</v>
      </c>
      <c r="C4090" s="244">
        <v>489.6</v>
      </c>
      <c r="D4090" s="244">
        <v>0</v>
      </c>
      <c r="E4090" s="244">
        <v>14.1</v>
      </c>
      <c r="F4090" s="244">
        <v>39.4</v>
      </c>
      <c r="G4090" s="193">
        <v>1.9</v>
      </c>
      <c r="H4090" s="193">
        <v>82.6</v>
      </c>
    </row>
    <row r="4091" spans="2:8" x14ac:dyDescent="0.25">
      <c r="B4091" s="271">
        <v>44000.75</v>
      </c>
      <c r="C4091" s="244">
        <v>490</v>
      </c>
      <c r="D4091" s="244">
        <v>0</v>
      </c>
      <c r="E4091" s="244">
        <v>12.1</v>
      </c>
      <c r="F4091" s="244">
        <v>46.8</v>
      </c>
      <c r="G4091" s="193">
        <v>1.8</v>
      </c>
      <c r="H4091" s="193">
        <v>88.3</v>
      </c>
    </row>
    <row r="4092" spans="2:8" x14ac:dyDescent="0.25">
      <c r="B4092" s="271">
        <v>44000.791666666664</v>
      </c>
      <c r="C4092" s="244">
        <v>490.7</v>
      </c>
      <c r="D4092" s="244">
        <v>0</v>
      </c>
      <c r="E4092" s="244">
        <v>9.8000000000000007</v>
      </c>
      <c r="F4092" s="244">
        <v>62</v>
      </c>
      <c r="G4092" s="193">
        <v>2.7</v>
      </c>
      <c r="H4092" s="193">
        <v>81.900000000000006</v>
      </c>
    </row>
    <row r="4093" spans="2:8" x14ac:dyDescent="0.25">
      <c r="B4093" s="271">
        <v>44000.833333333336</v>
      </c>
      <c r="C4093" s="244">
        <v>491.2</v>
      </c>
      <c r="D4093" s="244">
        <v>0</v>
      </c>
      <c r="E4093" s="244">
        <v>8.6</v>
      </c>
      <c r="F4093" s="244">
        <v>69.5</v>
      </c>
      <c r="G4093" s="193">
        <v>2.1</v>
      </c>
      <c r="H4093" s="193">
        <v>60.6</v>
      </c>
    </row>
    <row r="4094" spans="2:8" x14ac:dyDescent="0.25">
      <c r="B4094" s="271">
        <v>44000.875</v>
      </c>
      <c r="C4094" s="244">
        <v>491.4</v>
      </c>
      <c r="D4094" s="244">
        <v>0</v>
      </c>
      <c r="E4094" s="244">
        <v>8.4</v>
      </c>
      <c r="F4094" s="244">
        <v>67.599999999999994</v>
      </c>
      <c r="G4094" s="193">
        <v>0.9</v>
      </c>
      <c r="H4094" s="193">
        <v>8.1</v>
      </c>
    </row>
    <row r="4095" spans="2:8" x14ac:dyDescent="0.25">
      <c r="B4095" s="271">
        <v>44000.916666666664</v>
      </c>
      <c r="C4095" s="244">
        <v>491.5</v>
      </c>
      <c r="D4095" s="244">
        <v>0</v>
      </c>
      <c r="E4095" s="244">
        <v>7.4</v>
      </c>
      <c r="F4095" s="244">
        <v>72.3</v>
      </c>
      <c r="G4095" s="193">
        <v>1.3</v>
      </c>
      <c r="H4095" s="193">
        <v>276.60000000000002</v>
      </c>
    </row>
    <row r="4096" spans="2:8" x14ac:dyDescent="0.25">
      <c r="B4096" s="271">
        <v>44000.958333333336</v>
      </c>
      <c r="C4096" s="244">
        <v>491.7</v>
      </c>
      <c r="D4096" s="244">
        <v>0</v>
      </c>
      <c r="E4096" s="244">
        <v>6.8</v>
      </c>
      <c r="F4096" s="244">
        <v>73.5</v>
      </c>
      <c r="G4096" s="193">
        <v>1</v>
      </c>
      <c r="H4096" s="193">
        <v>266.2</v>
      </c>
    </row>
    <row r="4097" spans="2:8" x14ac:dyDescent="0.25">
      <c r="B4097" s="271">
        <v>44001</v>
      </c>
      <c r="C4097" s="244">
        <v>491.7</v>
      </c>
      <c r="D4097" s="244">
        <v>0</v>
      </c>
      <c r="E4097" s="244">
        <v>6.6</v>
      </c>
      <c r="F4097" s="244">
        <v>73.7</v>
      </c>
      <c r="G4097" s="193">
        <v>0.2</v>
      </c>
      <c r="H4097" s="193">
        <v>168.9</v>
      </c>
    </row>
    <row r="4098" spans="2:8" x14ac:dyDescent="0.25">
      <c r="B4098" s="271">
        <v>44001.041666666664</v>
      </c>
      <c r="C4098" s="244">
        <v>491.4</v>
      </c>
      <c r="D4098" s="244">
        <v>0</v>
      </c>
      <c r="E4098" s="244">
        <v>6.6</v>
      </c>
      <c r="F4098" s="244">
        <v>73.7</v>
      </c>
      <c r="G4098" s="193">
        <v>0.3</v>
      </c>
      <c r="H4098" s="193">
        <v>290.3</v>
      </c>
    </row>
    <row r="4099" spans="2:8" x14ac:dyDescent="0.25">
      <c r="B4099" s="271">
        <v>44001.083333333336</v>
      </c>
      <c r="C4099" s="244">
        <v>491.2</v>
      </c>
      <c r="D4099" s="244">
        <v>0</v>
      </c>
      <c r="E4099" s="244">
        <v>6.3</v>
      </c>
      <c r="F4099" s="244">
        <v>75.7</v>
      </c>
      <c r="G4099" s="193">
        <v>0.4</v>
      </c>
      <c r="H4099" s="193">
        <v>160.5</v>
      </c>
    </row>
    <row r="4100" spans="2:8" x14ac:dyDescent="0.25">
      <c r="B4100" s="271">
        <v>44001.125</v>
      </c>
      <c r="C4100" s="244">
        <v>491.1</v>
      </c>
      <c r="D4100" s="244">
        <v>0</v>
      </c>
      <c r="E4100" s="244">
        <v>6.1</v>
      </c>
      <c r="F4100" s="244">
        <v>76.7</v>
      </c>
      <c r="G4100" s="193">
        <v>0.6</v>
      </c>
      <c r="H4100" s="193">
        <v>133.30000000000001</v>
      </c>
    </row>
    <row r="4101" spans="2:8" x14ac:dyDescent="0.25">
      <c r="B4101" s="271">
        <v>44001.166666666664</v>
      </c>
      <c r="C4101" s="244">
        <v>491.2</v>
      </c>
      <c r="D4101" s="244">
        <v>0</v>
      </c>
      <c r="E4101" s="244">
        <v>6</v>
      </c>
      <c r="F4101" s="244">
        <v>76.2</v>
      </c>
      <c r="G4101" s="193">
        <v>0.4</v>
      </c>
      <c r="H4101" s="193">
        <v>183.8</v>
      </c>
    </row>
    <row r="4102" spans="2:8" x14ac:dyDescent="0.25">
      <c r="B4102" s="271">
        <v>44001.208333333336</v>
      </c>
      <c r="C4102" s="244">
        <v>491.4</v>
      </c>
      <c r="D4102" s="244">
        <v>0</v>
      </c>
      <c r="E4102" s="244">
        <v>5.8</v>
      </c>
      <c r="F4102" s="244">
        <v>74.400000000000006</v>
      </c>
      <c r="G4102" s="193">
        <v>0.6</v>
      </c>
      <c r="H4102" s="193">
        <v>171.5</v>
      </c>
    </row>
    <row r="4103" spans="2:8" x14ac:dyDescent="0.25">
      <c r="B4103" s="271">
        <v>44001.25</v>
      </c>
      <c r="C4103" s="244">
        <v>491.7</v>
      </c>
      <c r="D4103" s="244">
        <v>0</v>
      </c>
      <c r="E4103" s="244">
        <v>5.2</v>
      </c>
      <c r="F4103" s="244">
        <v>71.2</v>
      </c>
      <c r="G4103" s="193">
        <v>1.2</v>
      </c>
      <c r="H4103" s="193">
        <v>263</v>
      </c>
    </row>
    <row r="4104" spans="2:8" x14ac:dyDescent="0.25">
      <c r="B4104" s="271">
        <v>44001.291666666664</v>
      </c>
      <c r="C4104" s="244">
        <v>492.1</v>
      </c>
      <c r="D4104" s="244">
        <v>0</v>
      </c>
      <c r="E4104" s="244">
        <v>5.4</v>
      </c>
      <c r="F4104" s="244">
        <v>70</v>
      </c>
      <c r="G4104" s="193">
        <v>0.6</v>
      </c>
      <c r="H4104" s="193">
        <v>190.6</v>
      </c>
    </row>
    <row r="4105" spans="2:8" x14ac:dyDescent="0.25">
      <c r="B4105" s="271">
        <v>44001.333333333336</v>
      </c>
      <c r="C4105" s="244">
        <v>492.5</v>
      </c>
      <c r="D4105" s="244">
        <v>0</v>
      </c>
      <c r="E4105" s="244">
        <v>6.1</v>
      </c>
      <c r="F4105" s="244">
        <v>68.400000000000006</v>
      </c>
      <c r="G4105" s="193">
        <v>0.8</v>
      </c>
      <c r="H4105" s="193">
        <v>163.9</v>
      </c>
    </row>
    <row r="4106" spans="2:8" x14ac:dyDescent="0.25">
      <c r="B4106" s="271">
        <v>44001.375</v>
      </c>
      <c r="C4106" s="244">
        <v>492.6</v>
      </c>
      <c r="D4106" s="244">
        <v>0</v>
      </c>
      <c r="E4106" s="244">
        <v>7.8</v>
      </c>
      <c r="F4106" s="244">
        <v>59.2</v>
      </c>
      <c r="G4106" s="193">
        <v>1.3</v>
      </c>
      <c r="H4106" s="193">
        <v>101.8</v>
      </c>
    </row>
    <row r="4107" spans="2:8" x14ac:dyDescent="0.25">
      <c r="B4107" s="271">
        <v>44001.416666666664</v>
      </c>
      <c r="C4107" s="244">
        <v>492.3</v>
      </c>
      <c r="D4107" s="244">
        <v>0</v>
      </c>
      <c r="E4107" s="244">
        <v>9.6999999999999993</v>
      </c>
      <c r="F4107" s="244">
        <v>51.2</v>
      </c>
      <c r="G4107" s="193">
        <v>1.9</v>
      </c>
      <c r="H4107" s="193">
        <v>123.8</v>
      </c>
    </row>
    <row r="4108" spans="2:8" x14ac:dyDescent="0.25">
      <c r="B4108" s="271">
        <v>44001.458333333336</v>
      </c>
      <c r="C4108" s="244">
        <v>491.7</v>
      </c>
      <c r="D4108" s="244">
        <v>0</v>
      </c>
      <c r="E4108" s="244">
        <v>12.3</v>
      </c>
      <c r="F4108" s="244">
        <v>41.9</v>
      </c>
      <c r="G4108" s="193">
        <v>1.1000000000000001</v>
      </c>
      <c r="H4108" s="193">
        <v>118.7</v>
      </c>
    </row>
    <row r="4109" spans="2:8" x14ac:dyDescent="0.25">
      <c r="B4109" s="271">
        <v>44001.5</v>
      </c>
      <c r="C4109" s="244">
        <v>491.2</v>
      </c>
      <c r="D4109" s="244">
        <v>0</v>
      </c>
      <c r="E4109" s="244">
        <v>14.7</v>
      </c>
      <c r="F4109" s="244">
        <v>31.8</v>
      </c>
      <c r="G4109" s="193">
        <v>1.7</v>
      </c>
      <c r="H4109" s="193">
        <v>60</v>
      </c>
    </row>
    <row r="4110" spans="2:8" x14ac:dyDescent="0.25">
      <c r="B4110" s="271">
        <v>44001.541666666664</v>
      </c>
      <c r="C4110" s="244">
        <v>490.8</v>
      </c>
      <c r="D4110" s="244">
        <v>0</v>
      </c>
      <c r="E4110" s="244">
        <v>15.8</v>
      </c>
      <c r="F4110" s="244">
        <v>24.3</v>
      </c>
      <c r="G4110" s="193">
        <v>2</v>
      </c>
      <c r="H4110" s="193">
        <v>12.5</v>
      </c>
    </row>
    <row r="4111" spans="2:8" x14ac:dyDescent="0.25">
      <c r="B4111" s="271">
        <v>44001.583333333336</v>
      </c>
      <c r="C4111" s="244">
        <v>490.4</v>
      </c>
      <c r="D4111" s="244">
        <v>0</v>
      </c>
      <c r="E4111" s="244">
        <v>15.8</v>
      </c>
      <c r="F4111" s="244">
        <v>23.5</v>
      </c>
      <c r="G4111" s="193">
        <v>2.5</v>
      </c>
      <c r="H4111" s="193">
        <v>6.9</v>
      </c>
    </row>
    <row r="4112" spans="2:8" x14ac:dyDescent="0.25">
      <c r="B4112" s="271">
        <v>44001.625</v>
      </c>
      <c r="C4112" s="244">
        <v>490.2</v>
      </c>
      <c r="D4112" s="244">
        <v>0</v>
      </c>
      <c r="E4112" s="244">
        <v>15.2</v>
      </c>
      <c r="F4112" s="244">
        <v>25.7</v>
      </c>
      <c r="G4112" s="193">
        <v>2.2000000000000002</v>
      </c>
      <c r="H4112" s="193">
        <v>359.5</v>
      </c>
    </row>
    <row r="4113" spans="2:8" x14ac:dyDescent="0.25">
      <c r="B4113" s="271">
        <v>44001.666666666664</v>
      </c>
      <c r="C4113" s="244">
        <v>490.2</v>
      </c>
      <c r="D4113" s="244">
        <v>0</v>
      </c>
      <c r="E4113" s="244">
        <v>13.6</v>
      </c>
      <c r="F4113" s="244">
        <v>28</v>
      </c>
      <c r="G4113" s="193">
        <v>2</v>
      </c>
      <c r="H4113" s="193">
        <v>20.2</v>
      </c>
    </row>
    <row r="4114" spans="2:8" x14ac:dyDescent="0.25">
      <c r="B4114" s="271">
        <v>44001.708333333336</v>
      </c>
      <c r="C4114" s="244">
        <v>490.3</v>
      </c>
      <c r="D4114" s="244">
        <v>0</v>
      </c>
      <c r="E4114" s="244">
        <v>12.7</v>
      </c>
      <c r="F4114" s="244">
        <v>32.1</v>
      </c>
      <c r="G4114" s="193">
        <v>1.4</v>
      </c>
      <c r="H4114" s="193">
        <v>23.9</v>
      </c>
    </row>
    <row r="4115" spans="2:8" x14ac:dyDescent="0.25">
      <c r="B4115" s="271">
        <v>44001.75</v>
      </c>
      <c r="C4115" s="244">
        <v>490.6</v>
      </c>
      <c r="D4115" s="244">
        <v>0</v>
      </c>
      <c r="E4115" s="244">
        <v>11.4</v>
      </c>
      <c r="F4115" s="244">
        <v>34.200000000000003</v>
      </c>
      <c r="G4115" s="193">
        <v>1</v>
      </c>
      <c r="H4115" s="193">
        <v>62.4</v>
      </c>
    </row>
    <row r="4116" spans="2:8" x14ac:dyDescent="0.25">
      <c r="B4116" s="271">
        <v>44001.791666666664</v>
      </c>
      <c r="C4116" s="244">
        <v>490.9</v>
      </c>
      <c r="D4116" s="244">
        <v>0</v>
      </c>
      <c r="E4116" s="244">
        <v>10.199999999999999</v>
      </c>
      <c r="F4116" s="244">
        <v>35.5</v>
      </c>
      <c r="G4116" s="193">
        <v>1.1000000000000001</v>
      </c>
      <c r="H4116" s="193">
        <v>342.3</v>
      </c>
    </row>
    <row r="4117" spans="2:8" x14ac:dyDescent="0.25">
      <c r="B4117" s="271">
        <v>44001.833333333336</v>
      </c>
      <c r="C4117" s="244">
        <v>491.4</v>
      </c>
      <c r="D4117" s="244">
        <v>0</v>
      </c>
      <c r="E4117" s="244">
        <v>8.6999999999999993</v>
      </c>
      <c r="F4117" s="244">
        <v>39.200000000000003</v>
      </c>
      <c r="G4117" s="193">
        <v>1.2</v>
      </c>
      <c r="H4117" s="193">
        <v>329.1</v>
      </c>
    </row>
    <row r="4118" spans="2:8" x14ac:dyDescent="0.25">
      <c r="B4118" s="271">
        <v>44001.875</v>
      </c>
      <c r="C4118" s="244">
        <v>492</v>
      </c>
      <c r="D4118" s="244">
        <v>0</v>
      </c>
      <c r="E4118" s="244">
        <v>7.1</v>
      </c>
      <c r="F4118" s="244">
        <v>45.1</v>
      </c>
      <c r="G4118" s="193">
        <v>1.1000000000000001</v>
      </c>
      <c r="H4118" s="193">
        <v>314.7</v>
      </c>
    </row>
    <row r="4119" spans="2:8" x14ac:dyDescent="0.25">
      <c r="B4119" s="271">
        <v>44001.916666666664</v>
      </c>
      <c r="C4119" s="244">
        <v>492.2</v>
      </c>
      <c r="D4119" s="244">
        <v>0</v>
      </c>
      <c r="E4119" s="244">
        <v>5.4</v>
      </c>
      <c r="F4119" s="244">
        <v>51.7</v>
      </c>
      <c r="G4119" s="193">
        <v>1.3</v>
      </c>
      <c r="H4119" s="193">
        <v>281.5</v>
      </c>
    </row>
    <row r="4120" spans="2:8" x14ac:dyDescent="0.25">
      <c r="B4120" s="271">
        <v>44001.958333333336</v>
      </c>
      <c r="C4120" s="244">
        <v>492.2</v>
      </c>
      <c r="D4120" s="244">
        <v>0</v>
      </c>
      <c r="E4120" s="244">
        <v>4.3</v>
      </c>
      <c r="F4120" s="244">
        <v>56.2</v>
      </c>
      <c r="G4120" s="193">
        <v>1.1000000000000001</v>
      </c>
      <c r="H4120" s="193">
        <v>269.89999999999998</v>
      </c>
    </row>
    <row r="4121" spans="2:8" x14ac:dyDescent="0.25">
      <c r="B4121" s="271">
        <v>44002</v>
      </c>
      <c r="C4121" s="244">
        <v>492.2</v>
      </c>
      <c r="D4121" s="244">
        <v>0</v>
      </c>
      <c r="E4121" s="244">
        <v>3.2</v>
      </c>
      <c r="F4121" s="244">
        <v>60.6</v>
      </c>
      <c r="G4121" s="193">
        <v>1.2</v>
      </c>
      <c r="H4121" s="193">
        <v>273.3</v>
      </c>
    </row>
    <row r="4122" spans="2:8" x14ac:dyDescent="0.25">
      <c r="B4122" s="271">
        <v>44002.041666666664</v>
      </c>
      <c r="C4122" s="244">
        <v>492.1</v>
      </c>
      <c r="D4122" s="244">
        <v>0</v>
      </c>
      <c r="E4122" s="244">
        <v>2.4</v>
      </c>
      <c r="F4122" s="244">
        <v>64.8</v>
      </c>
      <c r="G4122" s="193">
        <v>1.3</v>
      </c>
      <c r="H4122" s="193">
        <v>274.8</v>
      </c>
    </row>
    <row r="4123" spans="2:8" x14ac:dyDescent="0.25">
      <c r="B4123" s="271">
        <v>44002.083333333336</v>
      </c>
      <c r="C4123" s="244">
        <v>492</v>
      </c>
      <c r="D4123" s="244">
        <v>0</v>
      </c>
      <c r="E4123" s="244">
        <v>1.8</v>
      </c>
      <c r="F4123" s="244">
        <v>67.8</v>
      </c>
      <c r="G4123" s="193">
        <v>1.1000000000000001</v>
      </c>
      <c r="H4123" s="193">
        <v>273.89999999999998</v>
      </c>
    </row>
    <row r="4124" spans="2:8" x14ac:dyDescent="0.25">
      <c r="B4124" s="271">
        <v>44002.125</v>
      </c>
      <c r="C4124" s="244">
        <v>491.7</v>
      </c>
      <c r="D4124" s="244">
        <v>0</v>
      </c>
      <c r="E4124" s="244">
        <v>1.1000000000000001</v>
      </c>
      <c r="F4124" s="244">
        <v>69.3</v>
      </c>
      <c r="G4124" s="193">
        <v>1.3</v>
      </c>
      <c r="H4124" s="193">
        <v>275.60000000000002</v>
      </c>
    </row>
    <row r="4125" spans="2:8" x14ac:dyDescent="0.25">
      <c r="B4125" s="271">
        <v>44002.166666666664</v>
      </c>
      <c r="C4125" s="244">
        <v>491.8</v>
      </c>
      <c r="D4125" s="244">
        <v>0</v>
      </c>
      <c r="E4125" s="244">
        <v>0.5</v>
      </c>
      <c r="F4125" s="244">
        <v>71.900000000000006</v>
      </c>
      <c r="G4125" s="193">
        <v>1.1000000000000001</v>
      </c>
      <c r="H4125" s="193">
        <v>272.60000000000002</v>
      </c>
    </row>
    <row r="4126" spans="2:8" x14ac:dyDescent="0.25">
      <c r="B4126" s="271">
        <v>44002.208333333336</v>
      </c>
      <c r="C4126" s="244">
        <v>492</v>
      </c>
      <c r="D4126" s="244">
        <v>0</v>
      </c>
      <c r="E4126" s="244">
        <v>-0.1</v>
      </c>
      <c r="F4126" s="244">
        <v>73.900000000000006</v>
      </c>
      <c r="G4126" s="193">
        <v>1.2</v>
      </c>
      <c r="H4126" s="193">
        <v>271.5</v>
      </c>
    </row>
    <row r="4127" spans="2:8" x14ac:dyDescent="0.25">
      <c r="B4127" s="271">
        <v>44002.25</v>
      </c>
      <c r="C4127" s="244">
        <v>492.2</v>
      </c>
      <c r="D4127" s="244">
        <v>0</v>
      </c>
      <c r="E4127" s="244">
        <v>-0.6</v>
      </c>
      <c r="F4127" s="244">
        <v>74.900000000000006</v>
      </c>
      <c r="G4127" s="193">
        <v>1.1000000000000001</v>
      </c>
      <c r="H4127" s="193">
        <v>274.7</v>
      </c>
    </row>
    <row r="4128" spans="2:8" x14ac:dyDescent="0.25">
      <c r="B4128" s="271">
        <v>44002.291666666664</v>
      </c>
      <c r="C4128" s="244">
        <v>492.6</v>
      </c>
      <c r="D4128" s="244">
        <v>0</v>
      </c>
      <c r="E4128" s="244">
        <v>-0.7</v>
      </c>
      <c r="F4128" s="244">
        <v>75</v>
      </c>
      <c r="G4128" s="193">
        <v>1</v>
      </c>
      <c r="H4128" s="193">
        <v>272.10000000000002</v>
      </c>
    </row>
    <row r="4129" spans="2:8" x14ac:dyDescent="0.25">
      <c r="B4129" s="271">
        <v>44002.333333333336</v>
      </c>
      <c r="C4129" s="244">
        <v>492.8</v>
      </c>
      <c r="D4129" s="244">
        <v>0</v>
      </c>
      <c r="E4129" s="244">
        <v>2.2999999999999998</v>
      </c>
      <c r="F4129" s="244">
        <v>61.6</v>
      </c>
      <c r="G4129" s="193">
        <v>0.4</v>
      </c>
      <c r="H4129" s="193">
        <v>1.7</v>
      </c>
    </row>
    <row r="4130" spans="2:8" x14ac:dyDescent="0.25">
      <c r="B4130" s="271">
        <v>44002.375</v>
      </c>
      <c r="C4130" s="244">
        <v>492.7</v>
      </c>
      <c r="D4130" s="244">
        <v>0</v>
      </c>
      <c r="E4130" s="244">
        <v>6.6</v>
      </c>
      <c r="F4130" s="244">
        <v>47.8</v>
      </c>
      <c r="G4130" s="193">
        <v>0.5</v>
      </c>
      <c r="H4130" s="193">
        <v>191</v>
      </c>
    </row>
    <row r="4131" spans="2:8" x14ac:dyDescent="0.25">
      <c r="B4131" s="271">
        <v>44002.416666666664</v>
      </c>
      <c r="C4131" s="244">
        <v>492.3</v>
      </c>
      <c r="D4131" s="244">
        <v>0</v>
      </c>
      <c r="E4131" s="244">
        <v>10.5</v>
      </c>
      <c r="F4131" s="244">
        <v>39.1</v>
      </c>
      <c r="G4131" s="193">
        <v>0.6</v>
      </c>
      <c r="H4131" s="193">
        <v>166.9</v>
      </c>
    </row>
    <row r="4132" spans="2:8" x14ac:dyDescent="0.25">
      <c r="B4132" s="271">
        <v>44002.458333333336</v>
      </c>
      <c r="C4132" s="244">
        <v>491.9</v>
      </c>
      <c r="D4132" s="244">
        <v>0</v>
      </c>
      <c r="E4132" s="244">
        <v>14.1</v>
      </c>
      <c r="F4132" s="244">
        <v>27</v>
      </c>
      <c r="G4132" s="193">
        <v>0.7</v>
      </c>
      <c r="H4132" s="193">
        <v>186</v>
      </c>
    </row>
    <row r="4133" spans="2:8" x14ac:dyDescent="0.25">
      <c r="B4133" s="271">
        <v>44002.5</v>
      </c>
      <c r="C4133" s="244">
        <v>491.4</v>
      </c>
      <c r="D4133" s="244">
        <v>0</v>
      </c>
      <c r="E4133" s="244">
        <v>15.5</v>
      </c>
      <c r="F4133" s="244">
        <v>15</v>
      </c>
      <c r="G4133" s="193">
        <v>2.2000000000000002</v>
      </c>
      <c r="H4133" s="193">
        <v>3.2</v>
      </c>
    </row>
    <row r="4134" spans="2:8" x14ac:dyDescent="0.25">
      <c r="B4134" s="271">
        <v>44002.541666666664</v>
      </c>
      <c r="C4134" s="244">
        <v>491</v>
      </c>
      <c r="D4134" s="244">
        <v>0</v>
      </c>
      <c r="E4134" s="244">
        <v>16.5</v>
      </c>
      <c r="F4134" s="244">
        <v>11.5</v>
      </c>
      <c r="G4134" s="193">
        <v>1.9</v>
      </c>
      <c r="H4134" s="193">
        <v>359.2</v>
      </c>
    </row>
    <row r="4135" spans="2:8" x14ac:dyDescent="0.25">
      <c r="B4135" s="271">
        <v>44002.583333333336</v>
      </c>
      <c r="C4135" s="244">
        <v>490.4</v>
      </c>
      <c r="D4135" s="244">
        <v>0</v>
      </c>
      <c r="E4135" s="244">
        <v>16.7</v>
      </c>
      <c r="F4135" s="244">
        <v>10.9</v>
      </c>
      <c r="G4135" s="193">
        <v>1.8</v>
      </c>
      <c r="H4135" s="193">
        <v>28.9</v>
      </c>
    </row>
    <row r="4136" spans="2:8" x14ac:dyDescent="0.25">
      <c r="B4136" s="271">
        <v>44002.625</v>
      </c>
      <c r="C4136" s="244">
        <v>490.1</v>
      </c>
      <c r="D4136" s="244">
        <v>0</v>
      </c>
      <c r="E4136" s="244">
        <v>16</v>
      </c>
      <c r="F4136" s="244">
        <v>12.6</v>
      </c>
      <c r="G4136" s="193">
        <v>2.1</v>
      </c>
      <c r="H4136" s="193">
        <v>10.1</v>
      </c>
    </row>
    <row r="4137" spans="2:8" x14ac:dyDescent="0.25">
      <c r="B4137" s="271">
        <v>44002.666666666664</v>
      </c>
      <c r="C4137" s="244">
        <v>490.1</v>
      </c>
      <c r="D4137" s="244">
        <v>0</v>
      </c>
      <c r="E4137" s="244">
        <v>14.2</v>
      </c>
      <c r="F4137" s="244">
        <v>20.399999999999999</v>
      </c>
      <c r="G4137" s="193">
        <v>1.6</v>
      </c>
      <c r="H4137" s="193">
        <v>75.400000000000006</v>
      </c>
    </row>
    <row r="4138" spans="2:8" x14ac:dyDescent="0.25">
      <c r="B4138" s="271">
        <v>44002.708333333336</v>
      </c>
      <c r="C4138" s="244">
        <v>490.3</v>
      </c>
      <c r="D4138" s="244">
        <v>0</v>
      </c>
      <c r="E4138" s="244">
        <v>12.3</v>
      </c>
      <c r="F4138" s="244">
        <v>31</v>
      </c>
      <c r="G4138" s="193">
        <v>2.1</v>
      </c>
      <c r="H4138" s="193">
        <v>8.6999999999999993</v>
      </c>
    </row>
    <row r="4139" spans="2:8" x14ac:dyDescent="0.25">
      <c r="B4139" s="271">
        <v>44002.75</v>
      </c>
      <c r="C4139" s="244">
        <v>490.6</v>
      </c>
      <c r="D4139" s="244">
        <v>0</v>
      </c>
      <c r="E4139" s="244">
        <v>10.7</v>
      </c>
      <c r="F4139" s="244">
        <v>37.6</v>
      </c>
      <c r="G4139" s="193">
        <v>2.2999999999999998</v>
      </c>
      <c r="H4139" s="193">
        <v>60.2</v>
      </c>
    </row>
    <row r="4140" spans="2:8" x14ac:dyDescent="0.25">
      <c r="B4140" s="271">
        <v>44002.791666666664</v>
      </c>
      <c r="C4140" s="244">
        <v>491</v>
      </c>
      <c r="D4140" s="244">
        <v>0</v>
      </c>
      <c r="E4140" s="244">
        <v>9.6</v>
      </c>
      <c r="F4140" s="244">
        <v>43.4</v>
      </c>
      <c r="G4140" s="193">
        <v>2.2000000000000002</v>
      </c>
      <c r="H4140" s="193">
        <v>58.9</v>
      </c>
    </row>
    <row r="4141" spans="2:8" x14ac:dyDescent="0.25">
      <c r="B4141" s="271">
        <v>44002.833333333336</v>
      </c>
      <c r="C4141" s="244">
        <v>491.4</v>
      </c>
      <c r="D4141" s="244">
        <v>0</v>
      </c>
      <c r="E4141" s="244">
        <v>8.4</v>
      </c>
      <c r="F4141" s="244">
        <v>49</v>
      </c>
      <c r="G4141" s="193">
        <v>1.2</v>
      </c>
      <c r="H4141" s="193">
        <v>334.5</v>
      </c>
    </row>
    <row r="4142" spans="2:8" x14ac:dyDescent="0.25">
      <c r="B4142" s="271">
        <v>44002.875</v>
      </c>
      <c r="C4142" s="244">
        <v>491.9</v>
      </c>
      <c r="D4142" s="244">
        <v>0</v>
      </c>
      <c r="E4142" s="244">
        <v>6.6</v>
      </c>
      <c r="F4142" s="244">
        <v>56.1</v>
      </c>
      <c r="G4142" s="193">
        <v>1.2</v>
      </c>
      <c r="H4142" s="193">
        <v>296</v>
      </c>
    </row>
    <row r="4143" spans="2:8" x14ac:dyDescent="0.25">
      <c r="B4143" s="271">
        <v>44002.916666666664</v>
      </c>
      <c r="C4143" s="244">
        <v>492.3</v>
      </c>
      <c r="D4143" s="244">
        <v>0</v>
      </c>
      <c r="E4143" s="244">
        <v>5.0999999999999996</v>
      </c>
      <c r="F4143" s="244">
        <v>63.1</v>
      </c>
      <c r="G4143" s="193">
        <v>0.8</v>
      </c>
      <c r="H4143" s="193">
        <v>284.5</v>
      </c>
    </row>
    <row r="4144" spans="2:8" x14ac:dyDescent="0.25">
      <c r="B4144" s="271">
        <v>44002.958333333336</v>
      </c>
      <c r="C4144" s="244">
        <v>492.3</v>
      </c>
      <c r="D4144" s="244">
        <v>0</v>
      </c>
      <c r="E4144" s="244">
        <v>4.2</v>
      </c>
      <c r="F4144" s="244">
        <v>67.400000000000006</v>
      </c>
      <c r="G4144" s="193">
        <v>1.2</v>
      </c>
      <c r="H4144" s="193">
        <v>277.10000000000002</v>
      </c>
    </row>
    <row r="4145" spans="2:8" x14ac:dyDescent="0.25">
      <c r="B4145" s="271">
        <v>44003</v>
      </c>
      <c r="C4145" s="244">
        <v>492.4</v>
      </c>
      <c r="D4145" s="244">
        <v>0</v>
      </c>
      <c r="E4145" s="244">
        <v>3.4</v>
      </c>
      <c r="F4145" s="244">
        <v>71.8</v>
      </c>
      <c r="G4145" s="193">
        <v>1.1000000000000001</v>
      </c>
      <c r="H4145" s="193">
        <v>268.89999999999998</v>
      </c>
    </row>
    <row r="4146" spans="2:8" x14ac:dyDescent="0.25">
      <c r="B4146" s="271">
        <v>44003.041666666664</v>
      </c>
      <c r="C4146" s="244">
        <v>492.3</v>
      </c>
      <c r="D4146" s="244">
        <v>0</v>
      </c>
      <c r="E4146" s="244">
        <v>2.2999999999999998</v>
      </c>
      <c r="F4146" s="244">
        <v>75.8</v>
      </c>
      <c r="G4146" s="193">
        <v>1.1000000000000001</v>
      </c>
      <c r="H4146" s="193">
        <v>280</v>
      </c>
    </row>
    <row r="4147" spans="2:8" x14ac:dyDescent="0.25">
      <c r="B4147" s="271">
        <v>44003.083333333336</v>
      </c>
      <c r="C4147" s="244">
        <v>492.1</v>
      </c>
      <c r="D4147" s="244">
        <v>0</v>
      </c>
      <c r="E4147" s="244">
        <v>1.7</v>
      </c>
      <c r="F4147" s="244">
        <v>77.099999999999994</v>
      </c>
      <c r="G4147" s="193">
        <v>1</v>
      </c>
      <c r="H4147" s="193">
        <v>277.7</v>
      </c>
    </row>
    <row r="4148" spans="2:8" x14ac:dyDescent="0.25">
      <c r="B4148" s="271">
        <v>44003.125</v>
      </c>
      <c r="C4148" s="244">
        <v>492</v>
      </c>
      <c r="D4148" s="244">
        <v>0</v>
      </c>
      <c r="E4148" s="244">
        <v>1.1000000000000001</v>
      </c>
      <c r="F4148" s="244">
        <v>78.7</v>
      </c>
      <c r="G4148" s="193">
        <v>1.1000000000000001</v>
      </c>
      <c r="H4148" s="193">
        <v>274.39999999999998</v>
      </c>
    </row>
    <row r="4149" spans="2:8" x14ac:dyDescent="0.25">
      <c r="B4149" s="271">
        <v>44003.166666666664</v>
      </c>
      <c r="C4149" s="244">
        <v>491.9</v>
      </c>
      <c r="D4149" s="244">
        <v>0</v>
      </c>
      <c r="E4149" s="244">
        <v>0.5</v>
      </c>
      <c r="F4149" s="244">
        <v>80.400000000000006</v>
      </c>
      <c r="G4149" s="193">
        <v>1</v>
      </c>
      <c r="H4149" s="193">
        <v>278.10000000000002</v>
      </c>
    </row>
    <row r="4150" spans="2:8" x14ac:dyDescent="0.25">
      <c r="B4150" s="271">
        <v>44003.208333333336</v>
      </c>
      <c r="C4150" s="244">
        <v>492.1</v>
      </c>
      <c r="D4150" s="244">
        <v>0</v>
      </c>
      <c r="E4150" s="244">
        <v>0</v>
      </c>
      <c r="F4150" s="244">
        <v>81.900000000000006</v>
      </c>
      <c r="G4150" s="193">
        <v>1</v>
      </c>
      <c r="H4150" s="193">
        <v>286.3</v>
      </c>
    </row>
    <row r="4151" spans="2:8" x14ac:dyDescent="0.25">
      <c r="B4151" s="271">
        <v>44003.25</v>
      </c>
      <c r="C4151" s="244">
        <v>492.3</v>
      </c>
      <c r="D4151" s="244">
        <v>0</v>
      </c>
      <c r="E4151" s="244">
        <v>-0.2</v>
      </c>
      <c r="F4151" s="244">
        <v>82.4</v>
      </c>
      <c r="G4151" s="193">
        <v>0.9</v>
      </c>
      <c r="H4151" s="193">
        <v>284.8</v>
      </c>
    </row>
    <row r="4152" spans="2:8" x14ac:dyDescent="0.25">
      <c r="B4152" s="271">
        <v>44003.291666666664</v>
      </c>
      <c r="C4152" s="244">
        <v>492.7</v>
      </c>
      <c r="D4152" s="244">
        <v>0</v>
      </c>
      <c r="E4152" s="244">
        <v>-0.1</v>
      </c>
      <c r="F4152" s="244">
        <v>81.599999999999994</v>
      </c>
      <c r="G4152" s="193">
        <v>0.7</v>
      </c>
      <c r="H4152" s="193">
        <v>281.10000000000002</v>
      </c>
    </row>
    <row r="4153" spans="2:8" x14ac:dyDescent="0.25">
      <c r="B4153" s="271">
        <v>44003.333333333336</v>
      </c>
      <c r="C4153" s="244">
        <v>492.8</v>
      </c>
      <c r="D4153" s="244">
        <v>0</v>
      </c>
      <c r="E4153" s="244">
        <v>3.5</v>
      </c>
      <c r="F4153" s="244">
        <v>66.400000000000006</v>
      </c>
      <c r="G4153" s="193">
        <v>0.3</v>
      </c>
      <c r="H4153" s="193">
        <v>331.3</v>
      </c>
    </row>
    <row r="4154" spans="2:8" x14ac:dyDescent="0.25">
      <c r="B4154" s="271">
        <v>44003.375</v>
      </c>
      <c r="C4154" s="244">
        <v>492.7</v>
      </c>
      <c r="D4154" s="244">
        <v>0</v>
      </c>
      <c r="E4154" s="244">
        <v>6.8</v>
      </c>
      <c r="F4154" s="244">
        <v>55.8</v>
      </c>
      <c r="G4154" s="193">
        <v>0.7</v>
      </c>
      <c r="H4154" s="193">
        <v>88</v>
      </c>
    </row>
    <row r="4155" spans="2:8" x14ac:dyDescent="0.25">
      <c r="B4155" s="271">
        <v>44003.416666666664</v>
      </c>
      <c r="C4155" s="244">
        <v>492.4</v>
      </c>
      <c r="D4155" s="244">
        <v>0</v>
      </c>
      <c r="E4155" s="244">
        <v>10.199999999999999</v>
      </c>
      <c r="F4155" s="244">
        <v>46.6</v>
      </c>
      <c r="G4155" s="193">
        <v>0.9</v>
      </c>
      <c r="H4155" s="193">
        <v>124.3</v>
      </c>
    </row>
    <row r="4156" spans="2:8" x14ac:dyDescent="0.25">
      <c r="B4156" s="271">
        <v>44003.458333333336</v>
      </c>
      <c r="C4156" s="244">
        <v>491.8</v>
      </c>
      <c r="D4156" s="244">
        <v>0</v>
      </c>
      <c r="E4156" s="244">
        <v>14.2</v>
      </c>
      <c r="F4156" s="244">
        <v>31.9</v>
      </c>
      <c r="G4156" s="193">
        <v>0.8</v>
      </c>
      <c r="H4156" s="193">
        <v>82.7</v>
      </c>
    </row>
    <row r="4157" spans="2:8" x14ac:dyDescent="0.25">
      <c r="B4157" s="271">
        <v>44003.5</v>
      </c>
      <c r="C4157" s="244">
        <v>491.3</v>
      </c>
      <c r="D4157" s="244">
        <v>0</v>
      </c>
      <c r="E4157" s="244">
        <v>15.9</v>
      </c>
      <c r="F4157" s="244">
        <v>26.3</v>
      </c>
      <c r="G4157" s="193">
        <v>1.3</v>
      </c>
      <c r="H4157" s="193">
        <v>156.19999999999999</v>
      </c>
    </row>
    <row r="4158" spans="2:8" x14ac:dyDescent="0.25">
      <c r="B4158" s="271">
        <v>44003.541666666664</v>
      </c>
      <c r="C4158" s="244">
        <v>490.7</v>
      </c>
      <c r="D4158" s="244">
        <v>0</v>
      </c>
      <c r="E4158" s="244">
        <v>16.899999999999999</v>
      </c>
      <c r="F4158" s="244">
        <v>24.5</v>
      </c>
      <c r="G4158" s="193">
        <v>1.2</v>
      </c>
      <c r="H4158" s="193">
        <v>315.2</v>
      </c>
    </row>
    <row r="4159" spans="2:8" x14ac:dyDescent="0.25">
      <c r="B4159" s="271">
        <v>44003.583333333336</v>
      </c>
      <c r="C4159" s="244">
        <v>490</v>
      </c>
      <c r="D4159" s="244">
        <v>0</v>
      </c>
      <c r="E4159" s="244">
        <v>18.2</v>
      </c>
      <c r="F4159" s="244">
        <v>21</v>
      </c>
      <c r="G4159" s="193">
        <v>0.8</v>
      </c>
      <c r="H4159" s="193">
        <v>311.60000000000002</v>
      </c>
    </row>
    <row r="4160" spans="2:8" x14ac:dyDescent="0.25">
      <c r="B4160" s="271">
        <v>44003.625</v>
      </c>
      <c r="C4160" s="244">
        <v>489.5</v>
      </c>
      <c r="D4160" s="244">
        <v>0</v>
      </c>
      <c r="E4160" s="244">
        <v>17.7</v>
      </c>
      <c r="F4160" s="244">
        <v>21.2</v>
      </c>
      <c r="G4160" s="193">
        <v>1</v>
      </c>
      <c r="H4160" s="193">
        <v>343.7</v>
      </c>
    </row>
    <row r="4161" spans="2:8" x14ac:dyDescent="0.25">
      <c r="B4161" s="271">
        <v>44003.666666666664</v>
      </c>
      <c r="C4161" s="244">
        <v>489.4</v>
      </c>
      <c r="D4161" s="244">
        <v>0</v>
      </c>
      <c r="E4161" s="244">
        <v>15.6</v>
      </c>
      <c r="F4161" s="244">
        <v>28.1</v>
      </c>
      <c r="G4161" s="193">
        <v>1.6</v>
      </c>
      <c r="H4161" s="193">
        <v>72.599999999999994</v>
      </c>
    </row>
    <row r="4162" spans="2:8" x14ac:dyDescent="0.25">
      <c r="B4162" s="271">
        <v>44003.708333333336</v>
      </c>
      <c r="C4162" s="244">
        <v>489.7</v>
      </c>
      <c r="D4162" s="244">
        <v>0</v>
      </c>
      <c r="E4162" s="244">
        <v>13.3</v>
      </c>
      <c r="F4162" s="244">
        <v>41.4</v>
      </c>
      <c r="G4162" s="193">
        <v>1.9</v>
      </c>
      <c r="H4162" s="193">
        <v>58.4</v>
      </c>
    </row>
    <row r="4163" spans="2:8" x14ac:dyDescent="0.25">
      <c r="B4163" s="271">
        <v>44003.75</v>
      </c>
      <c r="C4163" s="244">
        <v>490.1</v>
      </c>
      <c r="D4163" s="244">
        <v>0</v>
      </c>
      <c r="E4163" s="244">
        <v>11</v>
      </c>
      <c r="F4163" s="244">
        <v>54.8</v>
      </c>
      <c r="G4163" s="193">
        <v>2.1</v>
      </c>
      <c r="H4163" s="193">
        <v>75.599999999999994</v>
      </c>
    </row>
    <row r="4164" spans="2:8" x14ac:dyDescent="0.25">
      <c r="B4164" s="271">
        <v>44003.791666666664</v>
      </c>
      <c r="C4164" s="244">
        <v>490.6</v>
      </c>
      <c r="D4164" s="244">
        <v>0</v>
      </c>
      <c r="E4164" s="244">
        <v>9.4</v>
      </c>
      <c r="F4164" s="244">
        <v>61.9</v>
      </c>
      <c r="G4164" s="193">
        <v>3</v>
      </c>
      <c r="H4164" s="193">
        <v>67.599999999999994</v>
      </c>
    </row>
    <row r="4165" spans="2:8" x14ac:dyDescent="0.25">
      <c r="B4165" s="271">
        <v>44003.833333333336</v>
      </c>
      <c r="C4165" s="244">
        <v>491</v>
      </c>
      <c r="D4165" s="244">
        <v>0</v>
      </c>
      <c r="E4165" s="244">
        <v>8.6</v>
      </c>
      <c r="F4165" s="244">
        <v>62.5</v>
      </c>
      <c r="G4165" s="193">
        <v>1.9</v>
      </c>
      <c r="H4165" s="193">
        <v>17.5</v>
      </c>
    </row>
    <row r="4166" spans="2:8" x14ac:dyDescent="0.25">
      <c r="B4166" s="271">
        <v>44003.875</v>
      </c>
      <c r="C4166" s="244">
        <v>491.4</v>
      </c>
      <c r="D4166" s="244">
        <v>0</v>
      </c>
      <c r="E4166" s="244">
        <v>7.6</v>
      </c>
      <c r="F4166" s="244">
        <v>62</v>
      </c>
      <c r="G4166" s="193">
        <v>1.9</v>
      </c>
      <c r="H4166" s="193">
        <v>347.5</v>
      </c>
    </row>
    <row r="4167" spans="2:8" x14ac:dyDescent="0.25">
      <c r="B4167" s="271">
        <v>44003.916666666664</v>
      </c>
      <c r="C4167" s="244">
        <v>491.6</v>
      </c>
      <c r="D4167" s="244">
        <v>0</v>
      </c>
      <c r="E4167" s="244">
        <v>6.7</v>
      </c>
      <c r="F4167" s="244">
        <v>59.2</v>
      </c>
      <c r="G4167" s="193">
        <v>1.1000000000000001</v>
      </c>
      <c r="H4167" s="193">
        <v>347.1</v>
      </c>
    </row>
    <row r="4168" spans="2:8" x14ac:dyDescent="0.25">
      <c r="B4168" s="271">
        <v>44003.958333333336</v>
      </c>
      <c r="C4168" s="244">
        <v>491.6</v>
      </c>
      <c r="D4168" s="244">
        <v>0</v>
      </c>
      <c r="E4168" s="244">
        <v>5.7</v>
      </c>
      <c r="F4168" s="244">
        <v>59.2</v>
      </c>
      <c r="G4168" s="193">
        <v>1.6</v>
      </c>
      <c r="H4168" s="193">
        <v>344.4</v>
      </c>
    </row>
    <row r="4169" spans="2:8" x14ac:dyDescent="0.25">
      <c r="B4169" s="271">
        <v>44004</v>
      </c>
      <c r="C4169" s="244">
        <v>491.5</v>
      </c>
      <c r="D4169" s="244">
        <v>0</v>
      </c>
      <c r="E4169" s="244">
        <v>4.9000000000000004</v>
      </c>
      <c r="F4169" s="244">
        <v>67.3</v>
      </c>
      <c r="G4169" s="193">
        <v>0.9</v>
      </c>
      <c r="H4169" s="193">
        <v>315.2</v>
      </c>
    </row>
    <row r="4170" spans="2:8" x14ac:dyDescent="0.25">
      <c r="B4170" s="271">
        <v>44004.041666666664</v>
      </c>
      <c r="C4170" s="244">
        <v>491.4</v>
      </c>
      <c r="D4170" s="244">
        <v>0</v>
      </c>
      <c r="E4170" s="244">
        <v>4.3</v>
      </c>
      <c r="F4170" s="244">
        <v>68.3</v>
      </c>
      <c r="G4170" s="193">
        <v>1</v>
      </c>
      <c r="H4170" s="193">
        <v>334.2</v>
      </c>
    </row>
    <row r="4171" spans="2:8" x14ac:dyDescent="0.25">
      <c r="B4171" s="271">
        <v>44004.083333333336</v>
      </c>
      <c r="C4171" s="244">
        <v>491.2</v>
      </c>
      <c r="D4171" s="244">
        <v>0</v>
      </c>
      <c r="E4171" s="244">
        <v>3.6</v>
      </c>
      <c r="F4171" s="244">
        <v>81.7</v>
      </c>
      <c r="G4171" s="193">
        <v>0.8</v>
      </c>
      <c r="H4171" s="193">
        <v>288.10000000000002</v>
      </c>
    </row>
    <row r="4172" spans="2:8" x14ac:dyDescent="0.25">
      <c r="B4172" s="271">
        <v>44004.125</v>
      </c>
      <c r="C4172" s="244">
        <v>491.2</v>
      </c>
      <c r="D4172" s="244">
        <v>0</v>
      </c>
      <c r="E4172" s="244">
        <v>3</v>
      </c>
      <c r="F4172" s="244">
        <v>83.7</v>
      </c>
      <c r="G4172" s="193">
        <v>0.9</v>
      </c>
      <c r="H4172" s="193">
        <v>283.39999999999998</v>
      </c>
    </row>
    <row r="4173" spans="2:8" x14ac:dyDescent="0.25">
      <c r="B4173" s="271">
        <v>44004.166666666664</v>
      </c>
      <c r="C4173" s="244">
        <v>491.2</v>
      </c>
      <c r="D4173" s="244">
        <v>0</v>
      </c>
      <c r="E4173" s="244">
        <v>3.2</v>
      </c>
      <c r="F4173" s="244">
        <v>82.3</v>
      </c>
      <c r="G4173" s="193">
        <v>0.5</v>
      </c>
      <c r="H4173" s="193">
        <v>277.7</v>
      </c>
    </row>
    <row r="4174" spans="2:8" x14ac:dyDescent="0.25">
      <c r="B4174" s="271">
        <v>44004.208333333336</v>
      </c>
      <c r="C4174" s="244">
        <v>491.2</v>
      </c>
      <c r="D4174" s="244">
        <v>0</v>
      </c>
      <c r="E4174" s="244">
        <v>3.5</v>
      </c>
      <c r="F4174" s="244">
        <v>81.2</v>
      </c>
      <c r="G4174" s="193">
        <v>0.5</v>
      </c>
      <c r="H4174" s="193">
        <v>269.2</v>
      </c>
    </row>
    <row r="4175" spans="2:8" x14ac:dyDescent="0.25">
      <c r="B4175" s="271">
        <v>44004.25</v>
      </c>
      <c r="C4175" s="244">
        <v>491.4</v>
      </c>
      <c r="D4175" s="244">
        <v>0</v>
      </c>
      <c r="E4175" s="244">
        <v>3.9</v>
      </c>
      <c r="F4175" s="244">
        <v>79.5</v>
      </c>
      <c r="G4175" s="193">
        <v>0.5</v>
      </c>
      <c r="H4175" s="193">
        <v>286.8</v>
      </c>
    </row>
    <row r="4176" spans="2:8" x14ac:dyDescent="0.25">
      <c r="B4176" s="271">
        <v>44004.291666666664</v>
      </c>
      <c r="C4176" s="244">
        <v>491.7</v>
      </c>
      <c r="D4176" s="244">
        <v>0</v>
      </c>
      <c r="E4176" s="244">
        <v>4.8</v>
      </c>
      <c r="F4176" s="244">
        <v>76.2</v>
      </c>
      <c r="G4176" s="193">
        <v>0.3</v>
      </c>
      <c r="H4176" s="193">
        <v>271.10000000000002</v>
      </c>
    </row>
    <row r="4177" spans="2:8" x14ac:dyDescent="0.25">
      <c r="B4177" s="271">
        <v>44004.333333333336</v>
      </c>
      <c r="C4177" s="244">
        <v>491.9</v>
      </c>
      <c r="D4177" s="244">
        <v>0</v>
      </c>
      <c r="E4177" s="244">
        <v>7.5</v>
      </c>
      <c r="F4177" s="244">
        <v>65.3</v>
      </c>
      <c r="G4177" s="193">
        <v>0.5</v>
      </c>
      <c r="H4177" s="193">
        <v>86.1</v>
      </c>
    </row>
    <row r="4178" spans="2:8" x14ac:dyDescent="0.25">
      <c r="B4178" s="271">
        <v>44004.375</v>
      </c>
      <c r="C4178" s="244">
        <v>491.8</v>
      </c>
      <c r="D4178" s="244">
        <v>0</v>
      </c>
      <c r="E4178" s="244">
        <v>9.6999999999999993</v>
      </c>
      <c r="F4178" s="244">
        <v>56.7</v>
      </c>
      <c r="G4178" s="193">
        <v>0.9</v>
      </c>
      <c r="H4178" s="193">
        <v>104.3</v>
      </c>
    </row>
    <row r="4179" spans="2:8" x14ac:dyDescent="0.25">
      <c r="B4179" s="271">
        <v>44004.416666666664</v>
      </c>
      <c r="C4179" s="244">
        <v>491.4</v>
      </c>
      <c r="D4179" s="244">
        <v>0</v>
      </c>
      <c r="E4179" s="244">
        <v>12.7</v>
      </c>
      <c r="F4179" s="244">
        <v>44.1</v>
      </c>
      <c r="G4179" s="193">
        <v>0.9</v>
      </c>
      <c r="H4179" s="193">
        <v>116.9</v>
      </c>
    </row>
    <row r="4180" spans="2:8" x14ac:dyDescent="0.25">
      <c r="B4180" s="271">
        <v>44004.458333333336</v>
      </c>
      <c r="C4180" s="244">
        <v>491</v>
      </c>
      <c r="D4180" s="244">
        <v>0</v>
      </c>
      <c r="E4180" s="244">
        <v>15.1</v>
      </c>
      <c r="F4180" s="244">
        <v>31</v>
      </c>
      <c r="G4180" s="193">
        <v>2</v>
      </c>
      <c r="H4180" s="193">
        <v>7.6</v>
      </c>
    </row>
    <row r="4181" spans="2:8" x14ac:dyDescent="0.25">
      <c r="B4181" s="271">
        <v>44004.5</v>
      </c>
      <c r="C4181" s="244">
        <v>490.6</v>
      </c>
      <c r="D4181" s="244">
        <v>0</v>
      </c>
      <c r="E4181" s="244">
        <v>15.5</v>
      </c>
      <c r="F4181" s="244">
        <v>29.2</v>
      </c>
      <c r="G4181" s="193">
        <v>2.4</v>
      </c>
      <c r="H4181" s="193">
        <v>14.7</v>
      </c>
    </row>
    <row r="4182" spans="2:8" x14ac:dyDescent="0.25">
      <c r="B4182" s="271">
        <v>44004.541666666664</v>
      </c>
      <c r="C4182" s="244">
        <v>490.2</v>
      </c>
      <c r="D4182" s="244">
        <v>0</v>
      </c>
      <c r="E4182" s="244">
        <v>15.9</v>
      </c>
      <c r="F4182" s="244">
        <v>30</v>
      </c>
      <c r="G4182" s="193">
        <v>2.1</v>
      </c>
      <c r="H4182" s="193">
        <v>31.4</v>
      </c>
    </row>
    <row r="4183" spans="2:8" x14ac:dyDescent="0.25">
      <c r="B4183" s="271">
        <v>44004.583333333336</v>
      </c>
      <c r="C4183" s="244">
        <v>489.8</v>
      </c>
      <c r="D4183" s="244">
        <v>0</v>
      </c>
      <c r="E4183" s="244">
        <v>15.9</v>
      </c>
      <c r="F4183" s="244">
        <v>30.6</v>
      </c>
      <c r="G4183" s="193">
        <v>2.5</v>
      </c>
      <c r="H4183" s="193">
        <v>39.200000000000003</v>
      </c>
    </row>
    <row r="4184" spans="2:8" x14ac:dyDescent="0.25">
      <c r="B4184" s="271">
        <v>44004.625</v>
      </c>
      <c r="C4184" s="244">
        <v>489.3</v>
      </c>
      <c r="D4184" s="244">
        <v>0</v>
      </c>
      <c r="E4184" s="244">
        <v>15.8</v>
      </c>
      <c r="F4184" s="244">
        <v>32.700000000000003</v>
      </c>
      <c r="G4184" s="193">
        <v>2</v>
      </c>
      <c r="H4184" s="193">
        <v>40.4</v>
      </c>
    </row>
    <row r="4185" spans="2:8" x14ac:dyDescent="0.25">
      <c r="B4185" s="271">
        <v>44004.666666666664</v>
      </c>
      <c r="C4185" s="244">
        <v>489.3</v>
      </c>
      <c r="D4185" s="244">
        <v>0</v>
      </c>
      <c r="E4185" s="244">
        <v>13.9</v>
      </c>
      <c r="F4185" s="244">
        <v>38.1</v>
      </c>
      <c r="G4185" s="193">
        <v>1.9</v>
      </c>
      <c r="H4185" s="193">
        <v>60.3</v>
      </c>
    </row>
    <row r="4186" spans="2:8" x14ac:dyDescent="0.25">
      <c r="B4186" s="271">
        <v>44004.708333333336</v>
      </c>
      <c r="C4186" s="244">
        <v>489.7</v>
      </c>
      <c r="D4186" s="244">
        <v>0</v>
      </c>
      <c r="E4186" s="244">
        <v>12</v>
      </c>
      <c r="F4186" s="244">
        <v>50.4</v>
      </c>
      <c r="G4186" s="193">
        <v>1.9</v>
      </c>
      <c r="H4186" s="193">
        <v>58.9</v>
      </c>
    </row>
    <row r="4187" spans="2:8" x14ac:dyDescent="0.25">
      <c r="B4187" s="271">
        <v>44004.75</v>
      </c>
      <c r="C4187" s="244">
        <v>490.3</v>
      </c>
      <c r="D4187" s="244">
        <v>0</v>
      </c>
      <c r="E4187" s="244">
        <v>9.6999999999999993</v>
      </c>
      <c r="F4187" s="244">
        <v>64</v>
      </c>
      <c r="G4187" s="193">
        <v>2.1</v>
      </c>
      <c r="H4187" s="193">
        <v>52.5</v>
      </c>
    </row>
    <row r="4188" spans="2:8" x14ac:dyDescent="0.25">
      <c r="B4188" s="271">
        <v>44004.791666666664</v>
      </c>
      <c r="C4188" s="244">
        <v>490.6</v>
      </c>
      <c r="D4188" s="244">
        <v>0</v>
      </c>
      <c r="E4188" s="244">
        <v>8.8000000000000007</v>
      </c>
      <c r="F4188" s="244">
        <v>66.7</v>
      </c>
      <c r="G4188" s="193">
        <v>1.8</v>
      </c>
      <c r="H4188" s="193">
        <v>58.7</v>
      </c>
    </row>
    <row r="4189" spans="2:8" x14ac:dyDescent="0.25">
      <c r="B4189" s="271">
        <v>44004.833333333336</v>
      </c>
      <c r="C4189" s="244">
        <v>491</v>
      </c>
      <c r="D4189" s="244">
        <v>0</v>
      </c>
      <c r="E4189" s="244">
        <v>8.6999999999999993</v>
      </c>
      <c r="F4189" s="244">
        <v>69.099999999999994</v>
      </c>
      <c r="G4189" s="193">
        <v>1</v>
      </c>
      <c r="H4189" s="193">
        <v>42.6</v>
      </c>
    </row>
    <row r="4190" spans="2:8" x14ac:dyDescent="0.25">
      <c r="B4190" s="271">
        <v>44004.875</v>
      </c>
      <c r="C4190" s="244">
        <v>491.2</v>
      </c>
      <c r="D4190" s="244">
        <v>0</v>
      </c>
      <c r="E4190" s="244">
        <v>8.8000000000000007</v>
      </c>
      <c r="F4190" s="244">
        <v>68.099999999999994</v>
      </c>
      <c r="G4190" s="193">
        <v>1.1000000000000001</v>
      </c>
      <c r="H4190" s="193">
        <v>65.400000000000006</v>
      </c>
    </row>
    <row r="4191" spans="2:8" x14ac:dyDescent="0.25">
      <c r="B4191" s="271">
        <v>44004.916666666664</v>
      </c>
      <c r="C4191" s="244">
        <v>491.2</v>
      </c>
      <c r="D4191" s="244">
        <v>0</v>
      </c>
      <c r="E4191" s="244">
        <v>8.1999999999999993</v>
      </c>
      <c r="F4191" s="244">
        <v>67.2</v>
      </c>
      <c r="G4191" s="193">
        <v>1.6</v>
      </c>
      <c r="H4191" s="193">
        <v>6.8</v>
      </c>
    </row>
    <row r="4192" spans="2:8" x14ac:dyDescent="0.25">
      <c r="B4192" s="271">
        <v>44004.958333333336</v>
      </c>
      <c r="C4192" s="244">
        <v>491.2</v>
      </c>
      <c r="D4192" s="244">
        <v>0</v>
      </c>
      <c r="E4192" s="244">
        <v>7.9</v>
      </c>
      <c r="F4192" s="244">
        <v>67.099999999999994</v>
      </c>
      <c r="G4192" s="193">
        <v>1.6</v>
      </c>
      <c r="H4192" s="193">
        <v>9.6</v>
      </c>
    </row>
    <row r="4193" spans="2:8" x14ac:dyDescent="0.25">
      <c r="B4193" s="271">
        <v>44005</v>
      </c>
      <c r="C4193" s="244">
        <v>491.1</v>
      </c>
      <c r="D4193" s="244">
        <v>0</v>
      </c>
      <c r="E4193" s="244">
        <v>7.6</v>
      </c>
      <c r="F4193" s="244">
        <v>67.7</v>
      </c>
      <c r="G4193" s="193">
        <v>0.8</v>
      </c>
      <c r="H4193" s="193">
        <v>43.3</v>
      </c>
    </row>
    <row r="4194" spans="2:8" x14ac:dyDescent="0.25">
      <c r="B4194" s="271">
        <v>44005.041666666664</v>
      </c>
      <c r="C4194" s="244">
        <v>491</v>
      </c>
      <c r="D4194" s="244">
        <v>0</v>
      </c>
      <c r="E4194" s="244">
        <v>7.5</v>
      </c>
      <c r="F4194" s="244">
        <v>69.400000000000006</v>
      </c>
      <c r="G4194" s="193">
        <v>0.6</v>
      </c>
      <c r="H4194" s="193">
        <v>125.6</v>
      </c>
    </row>
    <row r="4195" spans="2:8" x14ac:dyDescent="0.25">
      <c r="B4195" s="271">
        <v>44005.083333333336</v>
      </c>
      <c r="C4195" s="244">
        <v>490.7</v>
      </c>
      <c r="D4195" s="244">
        <v>0</v>
      </c>
      <c r="E4195" s="244">
        <v>7.2</v>
      </c>
      <c r="F4195" s="244">
        <v>68.5</v>
      </c>
      <c r="G4195" s="193">
        <v>0.3</v>
      </c>
      <c r="H4195" s="193">
        <v>245.9</v>
      </c>
    </row>
    <row r="4196" spans="2:8" x14ac:dyDescent="0.25">
      <c r="B4196" s="271">
        <v>44005.125</v>
      </c>
      <c r="C4196" s="244">
        <v>490.5</v>
      </c>
      <c r="D4196" s="244">
        <v>0</v>
      </c>
      <c r="E4196" s="244">
        <v>7</v>
      </c>
      <c r="F4196" s="244">
        <v>68.2</v>
      </c>
      <c r="G4196" s="193">
        <v>0.4</v>
      </c>
      <c r="H4196" s="193">
        <v>311.8</v>
      </c>
    </row>
    <row r="4197" spans="2:8" x14ac:dyDescent="0.25">
      <c r="B4197" s="271">
        <v>44005.166666666664</v>
      </c>
      <c r="C4197" s="244">
        <v>490.4</v>
      </c>
      <c r="D4197" s="244">
        <v>0</v>
      </c>
      <c r="E4197" s="244">
        <v>6.3</v>
      </c>
      <c r="F4197" s="244">
        <v>71.2</v>
      </c>
      <c r="G4197" s="193">
        <v>0.9</v>
      </c>
      <c r="H4197" s="193">
        <v>12.1</v>
      </c>
    </row>
    <row r="4198" spans="2:8" x14ac:dyDescent="0.25">
      <c r="B4198" s="271">
        <v>44005.208333333336</v>
      </c>
      <c r="C4198" s="244">
        <v>490.5</v>
      </c>
      <c r="D4198" s="244">
        <v>0</v>
      </c>
      <c r="E4198" s="244">
        <v>5.4</v>
      </c>
      <c r="F4198" s="244">
        <v>75.599999999999994</v>
      </c>
      <c r="G4198" s="193">
        <v>1.2</v>
      </c>
      <c r="H4198" s="193">
        <v>325.3</v>
      </c>
    </row>
    <row r="4199" spans="2:8" x14ac:dyDescent="0.25">
      <c r="B4199" s="271">
        <v>44005.25</v>
      </c>
      <c r="C4199" s="244">
        <v>490.8</v>
      </c>
      <c r="D4199" s="244">
        <v>0</v>
      </c>
      <c r="E4199" s="244">
        <v>4.8</v>
      </c>
      <c r="F4199" s="244">
        <v>76.7</v>
      </c>
      <c r="G4199" s="193">
        <v>0.7</v>
      </c>
      <c r="H4199" s="193">
        <v>296.39999999999998</v>
      </c>
    </row>
    <row r="4200" spans="2:8" x14ac:dyDescent="0.25">
      <c r="B4200" s="271">
        <v>44005.291666666664</v>
      </c>
      <c r="C4200" s="244">
        <v>491.2</v>
      </c>
      <c r="D4200" s="244">
        <v>0</v>
      </c>
      <c r="E4200" s="244">
        <v>5.4</v>
      </c>
      <c r="F4200" s="244">
        <v>70.3</v>
      </c>
      <c r="G4200" s="193">
        <v>0.9</v>
      </c>
      <c r="H4200" s="193">
        <v>285.5</v>
      </c>
    </row>
    <row r="4201" spans="2:8" x14ac:dyDescent="0.25">
      <c r="B4201" s="271">
        <v>44005.333333333336</v>
      </c>
      <c r="C4201" s="244">
        <v>491.3</v>
      </c>
      <c r="D4201" s="244">
        <v>0</v>
      </c>
      <c r="E4201" s="244">
        <v>7</v>
      </c>
      <c r="F4201" s="244">
        <v>65.099999999999994</v>
      </c>
      <c r="G4201" s="193">
        <v>0.7</v>
      </c>
      <c r="H4201" s="193">
        <v>244.2</v>
      </c>
    </row>
    <row r="4202" spans="2:8" x14ac:dyDescent="0.25">
      <c r="B4202" s="271">
        <v>44005.375</v>
      </c>
      <c r="C4202" s="244">
        <v>491.2</v>
      </c>
      <c r="D4202" s="244">
        <v>0</v>
      </c>
      <c r="E4202" s="244">
        <v>9.1</v>
      </c>
      <c r="F4202" s="244">
        <v>59.1</v>
      </c>
      <c r="G4202" s="193">
        <v>1.1000000000000001</v>
      </c>
      <c r="H4202" s="193">
        <v>108.4</v>
      </c>
    </row>
    <row r="4203" spans="2:8" x14ac:dyDescent="0.25">
      <c r="B4203" s="271">
        <v>44005.416666666664</v>
      </c>
      <c r="C4203" s="244">
        <v>490.8</v>
      </c>
      <c r="D4203" s="244">
        <v>0</v>
      </c>
      <c r="E4203" s="244">
        <v>11.8</v>
      </c>
      <c r="F4203" s="244">
        <v>44.2</v>
      </c>
      <c r="G4203" s="193">
        <v>1.1000000000000001</v>
      </c>
      <c r="H4203" s="193">
        <v>116.7</v>
      </c>
    </row>
    <row r="4204" spans="2:8" x14ac:dyDescent="0.25">
      <c r="B4204" s="271">
        <v>44005.458333333336</v>
      </c>
      <c r="C4204" s="244">
        <v>490.2</v>
      </c>
      <c r="D4204" s="244">
        <v>0</v>
      </c>
      <c r="E4204" s="244">
        <v>15.4</v>
      </c>
      <c r="F4204" s="244">
        <v>23.8</v>
      </c>
      <c r="G4204" s="193">
        <v>0.8</v>
      </c>
      <c r="H4204" s="193">
        <v>349.8</v>
      </c>
    </row>
    <row r="4205" spans="2:8" x14ac:dyDescent="0.25">
      <c r="B4205" s="271">
        <v>44005.5</v>
      </c>
      <c r="C4205" s="244">
        <v>489.6</v>
      </c>
      <c r="D4205" s="244">
        <v>0</v>
      </c>
      <c r="E4205" s="244">
        <v>16.2</v>
      </c>
      <c r="F4205" s="244">
        <v>19.8</v>
      </c>
      <c r="G4205" s="193">
        <v>1.2</v>
      </c>
      <c r="H4205" s="193">
        <v>163.19999999999999</v>
      </c>
    </row>
    <row r="4206" spans="2:8" x14ac:dyDescent="0.25">
      <c r="B4206" s="271">
        <v>44005.541666666664</v>
      </c>
      <c r="C4206" s="244">
        <v>489</v>
      </c>
      <c r="D4206" s="244">
        <v>0</v>
      </c>
      <c r="E4206" s="244">
        <v>17.899999999999999</v>
      </c>
      <c r="F4206" s="244">
        <v>18</v>
      </c>
      <c r="G4206" s="193">
        <v>1.2</v>
      </c>
      <c r="H4206" s="193">
        <v>266</v>
      </c>
    </row>
    <row r="4207" spans="2:8" x14ac:dyDescent="0.25">
      <c r="B4207" s="271">
        <v>44005.583333333336</v>
      </c>
      <c r="C4207" s="244">
        <v>488.3</v>
      </c>
      <c r="D4207" s="244">
        <v>0</v>
      </c>
      <c r="E4207" s="244">
        <v>18.3</v>
      </c>
      <c r="F4207" s="244">
        <v>19.100000000000001</v>
      </c>
      <c r="G4207" s="193">
        <v>1.5</v>
      </c>
      <c r="H4207" s="193">
        <v>9.1999999999999993</v>
      </c>
    </row>
    <row r="4208" spans="2:8" x14ac:dyDescent="0.25">
      <c r="B4208" s="271">
        <v>44005.625</v>
      </c>
      <c r="C4208" s="244">
        <v>488.1</v>
      </c>
      <c r="D4208" s="244">
        <v>0</v>
      </c>
      <c r="E4208" s="244">
        <v>15.8</v>
      </c>
      <c r="F4208" s="244">
        <v>35.4</v>
      </c>
      <c r="G4208" s="193">
        <v>2.2999999999999998</v>
      </c>
      <c r="H4208" s="193">
        <v>54.6</v>
      </c>
    </row>
    <row r="4209" spans="2:8" x14ac:dyDescent="0.25">
      <c r="B4209" s="271">
        <v>44005.666666666664</v>
      </c>
      <c r="C4209" s="244">
        <v>488.2</v>
      </c>
      <c r="D4209" s="244">
        <v>0</v>
      </c>
      <c r="E4209" s="244">
        <v>13.4</v>
      </c>
      <c r="F4209" s="244">
        <v>46.2</v>
      </c>
      <c r="G4209" s="193">
        <v>2.6</v>
      </c>
      <c r="H4209" s="193">
        <v>86.9</v>
      </c>
    </row>
    <row r="4210" spans="2:8" x14ac:dyDescent="0.25">
      <c r="B4210" s="271">
        <v>44005.708333333336</v>
      </c>
      <c r="C4210" s="244">
        <v>488.4</v>
      </c>
      <c r="D4210" s="244">
        <v>0</v>
      </c>
      <c r="E4210" s="244">
        <v>12.4</v>
      </c>
      <c r="F4210" s="244">
        <v>49.2</v>
      </c>
      <c r="G4210" s="193">
        <v>1.9</v>
      </c>
      <c r="H4210" s="193">
        <v>39.799999999999997</v>
      </c>
    </row>
    <row r="4211" spans="2:8" x14ac:dyDescent="0.25">
      <c r="B4211" s="271">
        <v>44005.75</v>
      </c>
      <c r="C4211" s="244">
        <v>488.7</v>
      </c>
      <c r="D4211" s="244">
        <v>0</v>
      </c>
      <c r="E4211" s="244">
        <v>11.5</v>
      </c>
      <c r="F4211" s="244">
        <v>49.4</v>
      </c>
      <c r="G4211" s="193">
        <v>2</v>
      </c>
      <c r="H4211" s="193">
        <v>29.5</v>
      </c>
    </row>
    <row r="4212" spans="2:8" x14ac:dyDescent="0.25">
      <c r="B4212" s="271">
        <v>44005.791666666664</v>
      </c>
      <c r="C4212" s="244">
        <v>489.2</v>
      </c>
      <c r="D4212" s="244">
        <v>0</v>
      </c>
      <c r="E4212" s="244">
        <v>9.9</v>
      </c>
      <c r="F4212" s="244">
        <v>58</v>
      </c>
      <c r="G4212" s="193">
        <v>2.8</v>
      </c>
      <c r="H4212" s="193">
        <v>355.3</v>
      </c>
    </row>
    <row r="4213" spans="2:8" x14ac:dyDescent="0.25">
      <c r="B4213" s="271">
        <v>44005.833333333336</v>
      </c>
      <c r="C4213" s="244">
        <v>489.8</v>
      </c>
      <c r="D4213" s="244">
        <v>0</v>
      </c>
      <c r="E4213" s="244">
        <v>8.6999999999999993</v>
      </c>
      <c r="F4213" s="244">
        <v>65.599999999999994</v>
      </c>
      <c r="G4213" s="193">
        <v>2.2999999999999998</v>
      </c>
      <c r="H4213" s="193">
        <v>17.5</v>
      </c>
    </row>
    <row r="4214" spans="2:8" x14ac:dyDescent="0.25">
      <c r="B4214" s="271">
        <v>44005.875</v>
      </c>
      <c r="C4214" s="244">
        <v>490.2</v>
      </c>
      <c r="D4214" s="244">
        <v>0</v>
      </c>
      <c r="E4214" s="244">
        <v>8</v>
      </c>
      <c r="F4214" s="244">
        <v>69</v>
      </c>
      <c r="G4214" s="193">
        <v>1.3</v>
      </c>
      <c r="H4214" s="193">
        <v>328.3</v>
      </c>
    </row>
    <row r="4215" spans="2:8" x14ac:dyDescent="0.25">
      <c r="B4215" s="271">
        <v>44005.916666666664</v>
      </c>
      <c r="C4215" s="244">
        <v>490.3</v>
      </c>
      <c r="D4215" s="244">
        <v>0</v>
      </c>
      <c r="E4215" s="244">
        <v>6.7</v>
      </c>
      <c r="F4215" s="244">
        <v>73</v>
      </c>
      <c r="G4215" s="193">
        <v>0.8</v>
      </c>
      <c r="H4215" s="193">
        <v>306.8</v>
      </c>
    </row>
    <row r="4216" spans="2:8" x14ac:dyDescent="0.25">
      <c r="B4216" s="271">
        <v>44005.958333333336</v>
      </c>
      <c r="C4216" s="244">
        <v>490.4</v>
      </c>
      <c r="D4216" s="244">
        <v>0</v>
      </c>
      <c r="E4216" s="244">
        <v>5.6</v>
      </c>
      <c r="F4216" s="244">
        <v>74.099999999999994</v>
      </c>
      <c r="G4216" s="193">
        <v>0.9</v>
      </c>
      <c r="H4216" s="193">
        <v>274.2</v>
      </c>
    </row>
    <row r="4217" spans="2:8" x14ac:dyDescent="0.25">
      <c r="B4217" s="271">
        <v>44006</v>
      </c>
      <c r="C4217" s="244">
        <v>490.4</v>
      </c>
      <c r="D4217" s="244">
        <v>0</v>
      </c>
      <c r="E4217" s="244">
        <v>4.8</v>
      </c>
      <c r="F4217" s="244">
        <v>73.599999999999994</v>
      </c>
      <c r="G4217" s="193">
        <v>0.9</v>
      </c>
      <c r="H4217" s="193">
        <v>281.3</v>
      </c>
    </row>
    <row r="4218" spans="2:8" x14ac:dyDescent="0.25">
      <c r="B4218" s="271">
        <v>44006.041666666664</v>
      </c>
      <c r="C4218" s="244">
        <v>490.2</v>
      </c>
      <c r="D4218" s="244">
        <v>0</v>
      </c>
      <c r="E4218" s="244">
        <v>3.9</v>
      </c>
      <c r="F4218" s="244">
        <v>72.7</v>
      </c>
      <c r="G4218" s="193">
        <v>0.8</v>
      </c>
      <c r="H4218" s="193">
        <v>281.8</v>
      </c>
    </row>
    <row r="4219" spans="2:8" x14ac:dyDescent="0.25">
      <c r="B4219" s="271">
        <v>44006.083333333336</v>
      </c>
      <c r="C4219" s="244">
        <v>490.2</v>
      </c>
      <c r="D4219" s="244">
        <v>0</v>
      </c>
      <c r="E4219" s="244">
        <v>3.1</v>
      </c>
      <c r="F4219" s="244">
        <v>73</v>
      </c>
      <c r="G4219" s="193">
        <v>0.9</v>
      </c>
      <c r="H4219" s="193">
        <v>287.7</v>
      </c>
    </row>
    <row r="4220" spans="2:8" x14ac:dyDescent="0.25">
      <c r="B4220" s="271">
        <v>44006.125</v>
      </c>
      <c r="C4220" s="244">
        <v>490</v>
      </c>
      <c r="D4220" s="244">
        <v>0</v>
      </c>
      <c r="E4220" s="244">
        <v>2.4</v>
      </c>
      <c r="F4220" s="244">
        <v>73.8</v>
      </c>
      <c r="G4220" s="193">
        <v>0.7</v>
      </c>
      <c r="H4220" s="193">
        <v>282.5</v>
      </c>
    </row>
    <row r="4221" spans="2:8" x14ac:dyDescent="0.25">
      <c r="B4221" s="271">
        <v>44006.166666666664</v>
      </c>
      <c r="C4221" s="244">
        <v>490.1</v>
      </c>
      <c r="D4221" s="244">
        <v>0</v>
      </c>
      <c r="E4221" s="244">
        <v>1.7</v>
      </c>
      <c r="F4221" s="244">
        <v>75</v>
      </c>
      <c r="G4221" s="193">
        <v>0.8</v>
      </c>
      <c r="H4221" s="193">
        <v>278.5</v>
      </c>
    </row>
    <row r="4222" spans="2:8" x14ac:dyDescent="0.25">
      <c r="B4222" s="271">
        <v>44006.208333333336</v>
      </c>
      <c r="C4222" s="244">
        <v>490.4</v>
      </c>
      <c r="D4222" s="244">
        <v>0</v>
      </c>
      <c r="E4222" s="244">
        <v>1.2</v>
      </c>
      <c r="F4222" s="244">
        <v>75.099999999999994</v>
      </c>
      <c r="G4222" s="193">
        <v>0.7</v>
      </c>
      <c r="H4222" s="193">
        <v>284.8</v>
      </c>
    </row>
    <row r="4223" spans="2:8" x14ac:dyDescent="0.25">
      <c r="B4223" s="271">
        <v>44006.25</v>
      </c>
      <c r="C4223" s="244">
        <v>490.6</v>
      </c>
      <c r="D4223" s="244">
        <v>0</v>
      </c>
      <c r="E4223" s="244">
        <v>0.7</v>
      </c>
      <c r="F4223" s="244">
        <v>75.400000000000006</v>
      </c>
      <c r="G4223" s="193">
        <v>0.8</v>
      </c>
      <c r="H4223" s="193">
        <v>278.39999999999998</v>
      </c>
    </row>
    <row r="4224" spans="2:8" x14ac:dyDescent="0.25">
      <c r="B4224" s="271">
        <v>44006.291666666664</v>
      </c>
      <c r="C4224" s="244">
        <v>491</v>
      </c>
      <c r="D4224" s="244">
        <v>0</v>
      </c>
      <c r="E4224" s="244">
        <v>0.5</v>
      </c>
      <c r="F4224" s="244">
        <v>75.599999999999994</v>
      </c>
      <c r="G4224" s="193">
        <v>1</v>
      </c>
      <c r="H4224" s="193">
        <v>269.2</v>
      </c>
    </row>
    <row r="4225" spans="2:8" x14ac:dyDescent="0.25">
      <c r="B4225" s="271">
        <v>44006.333333333336</v>
      </c>
      <c r="C4225" s="244">
        <v>491.2</v>
      </c>
      <c r="D4225" s="244">
        <v>0</v>
      </c>
      <c r="E4225" s="244">
        <v>3</v>
      </c>
      <c r="F4225" s="244">
        <v>63.6</v>
      </c>
      <c r="G4225" s="193">
        <v>0.4</v>
      </c>
      <c r="H4225" s="193">
        <v>281.60000000000002</v>
      </c>
    </row>
    <row r="4226" spans="2:8" x14ac:dyDescent="0.25">
      <c r="B4226" s="271">
        <v>44006.375</v>
      </c>
      <c r="C4226" s="244">
        <v>491.1</v>
      </c>
      <c r="D4226" s="244">
        <v>0</v>
      </c>
      <c r="E4226" s="244">
        <v>6.6</v>
      </c>
      <c r="F4226" s="244">
        <v>50.4</v>
      </c>
      <c r="G4226" s="193">
        <v>0.4</v>
      </c>
      <c r="H4226" s="193">
        <v>266.89999999999998</v>
      </c>
    </row>
    <row r="4227" spans="2:8" x14ac:dyDescent="0.25">
      <c r="B4227" s="271">
        <v>44006.416666666664</v>
      </c>
      <c r="C4227" s="244">
        <v>490.6</v>
      </c>
      <c r="D4227" s="244">
        <v>0</v>
      </c>
      <c r="E4227" s="244">
        <v>10.199999999999999</v>
      </c>
      <c r="F4227" s="244">
        <v>36.9</v>
      </c>
      <c r="G4227" s="193">
        <v>0.6</v>
      </c>
      <c r="H4227" s="193">
        <v>229.6</v>
      </c>
    </row>
    <row r="4228" spans="2:8" x14ac:dyDescent="0.25">
      <c r="B4228" s="271">
        <v>44006.458333333336</v>
      </c>
      <c r="C4228" s="244">
        <v>489.9</v>
      </c>
      <c r="D4228" s="244">
        <v>0</v>
      </c>
      <c r="E4228" s="244">
        <v>13.6</v>
      </c>
      <c r="F4228" s="244">
        <v>23.7</v>
      </c>
      <c r="G4228" s="193">
        <v>1</v>
      </c>
      <c r="H4228" s="193">
        <v>145</v>
      </c>
    </row>
    <row r="4229" spans="2:8" x14ac:dyDescent="0.25">
      <c r="B4229" s="271">
        <v>44006.5</v>
      </c>
      <c r="C4229" s="244">
        <v>489.2</v>
      </c>
      <c r="D4229" s="244">
        <v>0</v>
      </c>
      <c r="E4229" s="244">
        <v>16.5</v>
      </c>
      <c r="F4229" s="244">
        <v>11.7</v>
      </c>
      <c r="G4229" s="193">
        <v>1.1000000000000001</v>
      </c>
      <c r="H4229" s="193">
        <v>184.4</v>
      </c>
    </row>
    <row r="4230" spans="2:8" x14ac:dyDescent="0.25">
      <c r="B4230" s="271">
        <v>44006.541666666664</v>
      </c>
      <c r="C4230" s="244">
        <v>488.7</v>
      </c>
      <c r="D4230" s="244">
        <v>0</v>
      </c>
      <c r="E4230" s="244">
        <v>16.5</v>
      </c>
      <c r="F4230" s="244">
        <v>19.5</v>
      </c>
      <c r="G4230" s="193">
        <v>2.2000000000000002</v>
      </c>
      <c r="H4230" s="193">
        <v>49.9</v>
      </c>
    </row>
    <row r="4231" spans="2:8" x14ac:dyDescent="0.25">
      <c r="B4231" s="271">
        <v>44006.583333333336</v>
      </c>
      <c r="C4231" s="244">
        <v>488.4</v>
      </c>
      <c r="D4231" s="244">
        <v>0</v>
      </c>
      <c r="E4231" s="244">
        <v>15.7</v>
      </c>
      <c r="F4231" s="244">
        <v>32.799999999999997</v>
      </c>
      <c r="G4231" s="193">
        <v>2.4</v>
      </c>
      <c r="H4231" s="193">
        <v>62.4</v>
      </c>
    </row>
    <row r="4232" spans="2:8" x14ac:dyDescent="0.25">
      <c r="B4232" s="271">
        <v>44006.625</v>
      </c>
      <c r="C4232" s="244">
        <v>488.2</v>
      </c>
      <c r="D4232" s="244">
        <v>0</v>
      </c>
      <c r="E4232" s="244">
        <v>14.8</v>
      </c>
      <c r="F4232" s="244">
        <v>37.6</v>
      </c>
      <c r="G4232" s="193">
        <v>2.1</v>
      </c>
      <c r="H4232" s="193">
        <v>63.6</v>
      </c>
    </row>
    <row r="4233" spans="2:8" x14ac:dyDescent="0.25">
      <c r="B4233" s="271">
        <v>44006.666666666664</v>
      </c>
      <c r="C4233" s="244">
        <v>488.5</v>
      </c>
      <c r="D4233" s="244">
        <v>0</v>
      </c>
      <c r="E4233" s="244">
        <v>13.1</v>
      </c>
      <c r="F4233" s="244">
        <v>44.3</v>
      </c>
      <c r="G4233" s="193">
        <v>1.6</v>
      </c>
      <c r="H4233" s="193">
        <v>65.2</v>
      </c>
    </row>
    <row r="4234" spans="2:8" x14ac:dyDescent="0.25">
      <c r="B4234" s="271">
        <v>44006.708333333336</v>
      </c>
      <c r="C4234" s="244">
        <v>488.7</v>
      </c>
      <c r="D4234" s="244">
        <v>0</v>
      </c>
      <c r="E4234" s="244">
        <v>11.8</v>
      </c>
      <c r="F4234" s="244">
        <v>50.2</v>
      </c>
      <c r="G4234" s="193">
        <v>1.8</v>
      </c>
      <c r="H4234" s="193">
        <v>46.7</v>
      </c>
    </row>
    <row r="4235" spans="2:8" x14ac:dyDescent="0.25">
      <c r="B4235" s="271">
        <v>44006.75</v>
      </c>
      <c r="C4235" s="244">
        <v>489.1</v>
      </c>
      <c r="D4235" s="244">
        <v>0</v>
      </c>
      <c r="E4235" s="244">
        <v>10.4</v>
      </c>
      <c r="F4235" s="244">
        <v>56.5</v>
      </c>
      <c r="G4235" s="193">
        <v>1.3</v>
      </c>
      <c r="H4235" s="193">
        <v>61</v>
      </c>
    </row>
    <row r="4236" spans="2:8" x14ac:dyDescent="0.25">
      <c r="B4236" s="271">
        <v>44006.791666666664</v>
      </c>
      <c r="C4236" s="244">
        <v>489.5</v>
      </c>
      <c r="D4236" s="244">
        <v>0</v>
      </c>
      <c r="E4236" s="244">
        <v>9.5</v>
      </c>
      <c r="F4236" s="244">
        <v>61.6</v>
      </c>
      <c r="G4236" s="193">
        <v>1.5</v>
      </c>
      <c r="H4236" s="193">
        <v>37.9</v>
      </c>
    </row>
    <row r="4237" spans="2:8" x14ac:dyDescent="0.25">
      <c r="B4237" s="271">
        <v>44006.833333333336</v>
      </c>
      <c r="C4237" s="244">
        <v>490</v>
      </c>
      <c r="D4237" s="244">
        <v>0</v>
      </c>
      <c r="E4237" s="244">
        <v>8.1</v>
      </c>
      <c r="F4237" s="244">
        <v>64.599999999999994</v>
      </c>
      <c r="G4237" s="193">
        <v>1</v>
      </c>
      <c r="H4237" s="193">
        <v>302</v>
      </c>
    </row>
    <row r="4238" spans="2:8" x14ac:dyDescent="0.25">
      <c r="B4238" s="271">
        <v>44006.875</v>
      </c>
      <c r="C4238" s="244">
        <v>490.3</v>
      </c>
      <c r="D4238" s="244">
        <v>0</v>
      </c>
      <c r="E4238" s="244">
        <v>6.8</v>
      </c>
      <c r="F4238" s="244">
        <v>67.2</v>
      </c>
      <c r="G4238" s="193">
        <v>0.9</v>
      </c>
      <c r="H4238" s="193">
        <v>290.39999999999998</v>
      </c>
    </row>
    <row r="4239" spans="2:8" x14ac:dyDescent="0.25">
      <c r="B4239" s="271">
        <v>44006.916666666664</v>
      </c>
      <c r="C4239" s="244">
        <v>490.6</v>
      </c>
      <c r="D4239" s="244">
        <v>0</v>
      </c>
      <c r="E4239" s="244">
        <v>5.8</v>
      </c>
      <c r="F4239" s="244">
        <v>71</v>
      </c>
      <c r="G4239" s="193">
        <v>1.1000000000000001</v>
      </c>
      <c r="H4239" s="193">
        <v>310.89999999999998</v>
      </c>
    </row>
    <row r="4240" spans="2:8" x14ac:dyDescent="0.25">
      <c r="B4240" s="271">
        <v>44006.958333333336</v>
      </c>
      <c r="C4240" s="244">
        <v>490.6</v>
      </c>
      <c r="D4240" s="244">
        <v>0</v>
      </c>
      <c r="E4240" s="244">
        <v>4.7</v>
      </c>
      <c r="F4240" s="244">
        <v>75.8</v>
      </c>
      <c r="G4240" s="193">
        <v>0.8</v>
      </c>
      <c r="H4240" s="193">
        <v>268.8</v>
      </c>
    </row>
    <row r="4241" spans="2:8" x14ac:dyDescent="0.25">
      <c r="B4241" s="271">
        <v>44007</v>
      </c>
      <c r="C4241" s="244">
        <v>490.6</v>
      </c>
      <c r="D4241" s="244">
        <v>0</v>
      </c>
      <c r="E4241" s="244">
        <v>4</v>
      </c>
      <c r="F4241" s="244">
        <v>76.7</v>
      </c>
      <c r="G4241" s="193">
        <v>0.7</v>
      </c>
      <c r="H4241" s="193">
        <v>286.2</v>
      </c>
    </row>
    <row r="4242" spans="2:8" x14ac:dyDescent="0.25">
      <c r="B4242" s="271">
        <v>44007.041666666664</v>
      </c>
      <c r="C4242" s="244">
        <v>490.5</v>
      </c>
      <c r="D4242" s="244">
        <v>0</v>
      </c>
      <c r="E4242" s="244">
        <v>3.1</v>
      </c>
      <c r="F4242" s="244">
        <v>75.3</v>
      </c>
      <c r="G4242" s="193">
        <v>1.1000000000000001</v>
      </c>
      <c r="H4242" s="193">
        <v>276.8</v>
      </c>
    </row>
    <row r="4243" spans="2:8" x14ac:dyDescent="0.25">
      <c r="B4243" s="271">
        <v>44007.083333333336</v>
      </c>
      <c r="C4243" s="244">
        <v>490.4</v>
      </c>
      <c r="D4243" s="244">
        <v>0</v>
      </c>
      <c r="E4243" s="244">
        <v>2.1</v>
      </c>
      <c r="F4243" s="244">
        <v>73.3</v>
      </c>
      <c r="G4243" s="193">
        <v>1.2</v>
      </c>
      <c r="H4243" s="193">
        <v>282.10000000000002</v>
      </c>
    </row>
    <row r="4244" spans="2:8" x14ac:dyDescent="0.25">
      <c r="B4244" s="271">
        <v>44007.125</v>
      </c>
      <c r="C4244" s="244">
        <v>490.5</v>
      </c>
      <c r="D4244" s="244">
        <v>0</v>
      </c>
      <c r="E4244" s="244">
        <v>1.2</v>
      </c>
      <c r="F4244" s="244">
        <v>72.2</v>
      </c>
      <c r="G4244" s="193">
        <v>0.9</v>
      </c>
      <c r="H4244" s="193">
        <v>275.89999999999998</v>
      </c>
    </row>
    <row r="4245" spans="2:8" x14ac:dyDescent="0.25">
      <c r="B4245" s="271">
        <v>44007.166666666664</v>
      </c>
      <c r="C4245" s="244">
        <v>490.7</v>
      </c>
      <c r="D4245" s="244">
        <v>0</v>
      </c>
      <c r="E4245" s="244">
        <v>0.5</v>
      </c>
      <c r="F4245" s="244">
        <v>71.599999999999994</v>
      </c>
      <c r="G4245" s="193">
        <v>1.3</v>
      </c>
      <c r="H4245" s="193">
        <v>274.10000000000002</v>
      </c>
    </row>
    <row r="4246" spans="2:8" x14ac:dyDescent="0.25">
      <c r="B4246" s="271">
        <v>44007.208333333336</v>
      </c>
      <c r="C4246" s="244">
        <v>491</v>
      </c>
      <c r="D4246" s="244">
        <v>0</v>
      </c>
      <c r="E4246" s="244">
        <v>-0.3</v>
      </c>
      <c r="F4246" s="244">
        <v>74.099999999999994</v>
      </c>
      <c r="G4246" s="193">
        <v>1.1000000000000001</v>
      </c>
      <c r="H4246" s="193">
        <v>277.8</v>
      </c>
    </row>
    <row r="4247" spans="2:8" x14ac:dyDescent="0.25">
      <c r="B4247" s="271">
        <v>44007.25</v>
      </c>
      <c r="C4247" s="244">
        <v>491.2</v>
      </c>
      <c r="D4247" s="244">
        <v>0</v>
      </c>
      <c r="E4247" s="244">
        <v>-0.9</v>
      </c>
      <c r="F4247" s="244">
        <v>74.2</v>
      </c>
      <c r="G4247" s="193">
        <v>1.4</v>
      </c>
      <c r="H4247" s="193">
        <v>278</v>
      </c>
    </row>
    <row r="4248" spans="2:8" x14ac:dyDescent="0.25">
      <c r="B4248" s="271">
        <v>44007.291666666664</v>
      </c>
      <c r="C4248" s="244">
        <v>491.6</v>
      </c>
      <c r="D4248" s="244">
        <v>0</v>
      </c>
      <c r="E4248" s="244">
        <v>-1.1000000000000001</v>
      </c>
      <c r="F4248" s="244">
        <v>73.3</v>
      </c>
      <c r="G4248" s="193">
        <v>1.3</v>
      </c>
      <c r="H4248" s="193">
        <v>270.3</v>
      </c>
    </row>
    <row r="4249" spans="2:8" x14ac:dyDescent="0.25">
      <c r="B4249" s="271">
        <v>44007.333333333336</v>
      </c>
      <c r="C4249" s="244">
        <v>491.9</v>
      </c>
      <c r="D4249" s="244">
        <v>0</v>
      </c>
      <c r="E4249" s="244">
        <v>1.8</v>
      </c>
      <c r="F4249" s="244">
        <v>60.3</v>
      </c>
      <c r="G4249" s="193">
        <v>0.5</v>
      </c>
      <c r="H4249" s="193">
        <v>284.60000000000002</v>
      </c>
    </row>
    <row r="4250" spans="2:8" x14ac:dyDescent="0.25">
      <c r="B4250" s="271">
        <v>44007.375</v>
      </c>
      <c r="C4250" s="244">
        <v>491.7</v>
      </c>
      <c r="D4250" s="244">
        <v>0</v>
      </c>
      <c r="E4250" s="244">
        <v>5.3</v>
      </c>
      <c r="F4250" s="244">
        <v>44.6</v>
      </c>
      <c r="G4250" s="193">
        <v>0.6</v>
      </c>
      <c r="H4250" s="193">
        <v>80.599999999999994</v>
      </c>
    </row>
    <row r="4251" spans="2:8" x14ac:dyDescent="0.25">
      <c r="B4251" s="271">
        <v>44007.416666666664</v>
      </c>
      <c r="C4251" s="244">
        <v>491.2</v>
      </c>
      <c r="D4251" s="244">
        <v>0</v>
      </c>
      <c r="E4251" s="244">
        <v>9.6</v>
      </c>
      <c r="F4251" s="244">
        <v>32.5</v>
      </c>
      <c r="G4251" s="193">
        <v>0.6</v>
      </c>
      <c r="H4251" s="193">
        <v>83.8</v>
      </c>
    </row>
    <row r="4252" spans="2:8" x14ac:dyDescent="0.25">
      <c r="B4252" s="271">
        <v>44007.458333333336</v>
      </c>
      <c r="C4252" s="244">
        <v>490.6</v>
      </c>
      <c r="D4252" s="244">
        <v>0</v>
      </c>
      <c r="E4252" s="244">
        <v>13.4</v>
      </c>
      <c r="F4252" s="244">
        <v>22.4</v>
      </c>
      <c r="G4252" s="193">
        <v>0.8</v>
      </c>
      <c r="H4252" s="193">
        <v>154.19999999999999</v>
      </c>
    </row>
    <row r="4253" spans="2:8" x14ac:dyDescent="0.25">
      <c r="B4253" s="271">
        <v>44007.5</v>
      </c>
      <c r="C4253" s="244">
        <v>490</v>
      </c>
      <c r="D4253" s="244">
        <v>0</v>
      </c>
      <c r="E4253" s="244">
        <v>16.3</v>
      </c>
      <c r="F4253" s="244">
        <v>18.2</v>
      </c>
      <c r="G4253" s="193">
        <v>1.4</v>
      </c>
      <c r="H4253" s="193">
        <v>155.80000000000001</v>
      </c>
    </row>
    <row r="4254" spans="2:8" x14ac:dyDescent="0.25">
      <c r="B4254" s="271">
        <v>44007.541666666664</v>
      </c>
      <c r="C4254" s="244">
        <v>489.5</v>
      </c>
      <c r="D4254" s="244">
        <v>0</v>
      </c>
      <c r="E4254" s="244">
        <v>16.899999999999999</v>
      </c>
      <c r="F4254" s="244">
        <v>17.8</v>
      </c>
      <c r="G4254" s="193">
        <v>1.9</v>
      </c>
      <c r="H4254" s="193">
        <v>101.6</v>
      </c>
    </row>
    <row r="4255" spans="2:8" x14ac:dyDescent="0.25">
      <c r="B4255" s="271">
        <v>44007.583333333336</v>
      </c>
      <c r="C4255" s="244">
        <v>489.2</v>
      </c>
      <c r="D4255" s="244">
        <v>0</v>
      </c>
      <c r="E4255" s="244">
        <v>16.399999999999999</v>
      </c>
      <c r="F4255" s="244">
        <v>24.7</v>
      </c>
      <c r="G4255" s="193">
        <v>2.4</v>
      </c>
      <c r="H4255" s="193">
        <v>56.4</v>
      </c>
    </row>
    <row r="4256" spans="2:8" x14ac:dyDescent="0.25">
      <c r="B4256" s="271">
        <v>44007.625</v>
      </c>
      <c r="C4256" s="244">
        <v>489.1</v>
      </c>
      <c r="D4256" s="244">
        <v>0</v>
      </c>
      <c r="E4256" s="244">
        <v>15.1</v>
      </c>
      <c r="F4256" s="244">
        <v>32.700000000000003</v>
      </c>
      <c r="G4256" s="193">
        <v>2.2999999999999998</v>
      </c>
      <c r="H4256" s="193">
        <v>63.4</v>
      </c>
    </row>
    <row r="4257" spans="2:8" x14ac:dyDescent="0.25">
      <c r="B4257" s="271">
        <v>44007.666666666664</v>
      </c>
      <c r="C4257" s="244">
        <v>489.1</v>
      </c>
      <c r="D4257" s="244">
        <v>0</v>
      </c>
      <c r="E4257" s="244">
        <v>12.8</v>
      </c>
      <c r="F4257" s="244">
        <v>41.9</v>
      </c>
      <c r="G4257" s="193">
        <v>1.9</v>
      </c>
      <c r="H4257" s="193">
        <v>38.4</v>
      </c>
    </row>
    <row r="4258" spans="2:8" x14ac:dyDescent="0.25">
      <c r="B4258" s="271">
        <v>44007.708333333336</v>
      </c>
      <c r="C4258" s="244">
        <v>489.4</v>
      </c>
      <c r="D4258" s="244">
        <v>0</v>
      </c>
      <c r="E4258" s="244">
        <v>11.1</v>
      </c>
      <c r="F4258" s="244">
        <v>53.2</v>
      </c>
      <c r="G4258" s="193">
        <v>1.9</v>
      </c>
      <c r="H4258" s="193">
        <v>65.2</v>
      </c>
    </row>
    <row r="4259" spans="2:8" x14ac:dyDescent="0.25">
      <c r="B4259" s="271">
        <v>44007.75</v>
      </c>
      <c r="C4259" s="244">
        <v>489.9</v>
      </c>
      <c r="D4259" s="244">
        <v>0</v>
      </c>
      <c r="E4259" s="244">
        <v>9.6999999999999993</v>
      </c>
      <c r="F4259" s="244">
        <v>58.5</v>
      </c>
      <c r="G4259" s="193">
        <v>2.1</v>
      </c>
      <c r="H4259" s="193">
        <v>71.2</v>
      </c>
    </row>
    <row r="4260" spans="2:8" x14ac:dyDescent="0.25">
      <c r="B4260" s="271">
        <v>44007.791666666664</v>
      </c>
      <c r="C4260" s="244">
        <v>490.3</v>
      </c>
      <c r="D4260" s="244">
        <v>0</v>
      </c>
      <c r="E4260" s="244">
        <v>9</v>
      </c>
      <c r="F4260" s="244">
        <v>61.5</v>
      </c>
      <c r="G4260" s="193">
        <v>1.9</v>
      </c>
      <c r="H4260" s="193">
        <v>64.3</v>
      </c>
    </row>
    <row r="4261" spans="2:8" x14ac:dyDescent="0.25">
      <c r="B4261" s="271">
        <v>44007.833333333336</v>
      </c>
      <c r="C4261" s="244">
        <v>490.7</v>
      </c>
      <c r="D4261" s="244">
        <v>0</v>
      </c>
      <c r="E4261" s="244">
        <v>7.7</v>
      </c>
      <c r="F4261" s="244">
        <v>64.900000000000006</v>
      </c>
      <c r="G4261" s="193">
        <v>1.5</v>
      </c>
      <c r="H4261" s="193">
        <v>281.5</v>
      </c>
    </row>
    <row r="4262" spans="2:8" x14ac:dyDescent="0.25">
      <c r="B4262" s="271">
        <v>44007.875</v>
      </c>
      <c r="C4262" s="244">
        <v>491.1</v>
      </c>
      <c r="D4262" s="244">
        <v>0</v>
      </c>
      <c r="E4262" s="244">
        <v>6.3</v>
      </c>
      <c r="F4262" s="244">
        <v>69.900000000000006</v>
      </c>
      <c r="G4262" s="193">
        <v>0.6</v>
      </c>
      <c r="H4262" s="193">
        <v>288.5</v>
      </c>
    </row>
    <row r="4263" spans="2:8" x14ac:dyDescent="0.25">
      <c r="B4263" s="271">
        <v>44007.916666666664</v>
      </c>
      <c r="C4263" s="244">
        <v>491.2</v>
      </c>
      <c r="D4263" s="244">
        <v>0</v>
      </c>
      <c r="E4263" s="244">
        <v>5.3</v>
      </c>
      <c r="F4263" s="244">
        <v>74.400000000000006</v>
      </c>
      <c r="G4263" s="193">
        <v>0.8</v>
      </c>
      <c r="H4263" s="193">
        <v>275.39999999999998</v>
      </c>
    </row>
    <row r="4264" spans="2:8" x14ac:dyDescent="0.25">
      <c r="B4264" s="271">
        <v>44007.958333333336</v>
      </c>
      <c r="C4264" s="244">
        <v>491.3</v>
      </c>
      <c r="D4264" s="244">
        <v>0</v>
      </c>
      <c r="E4264" s="244">
        <v>4.5</v>
      </c>
      <c r="F4264" s="244">
        <v>76.5</v>
      </c>
      <c r="G4264" s="193">
        <v>1.2</v>
      </c>
      <c r="H4264" s="193">
        <v>280.8</v>
      </c>
    </row>
    <row r="4265" spans="2:8" x14ac:dyDescent="0.25">
      <c r="B4265" s="271">
        <v>44008</v>
      </c>
      <c r="C4265" s="244">
        <v>491.4</v>
      </c>
      <c r="D4265" s="244">
        <v>0</v>
      </c>
      <c r="E4265" s="244">
        <v>3.4</v>
      </c>
      <c r="F4265" s="244">
        <v>80</v>
      </c>
      <c r="G4265" s="193">
        <v>1</v>
      </c>
      <c r="H4265" s="193">
        <v>275.8</v>
      </c>
    </row>
    <row r="4266" spans="2:8" x14ac:dyDescent="0.25">
      <c r="B4266" s="271">
        <v>44008.041666666664</v>
      </c>
      <c r="C4266" s="244">
        <v>491.4</v>
      </c>
      <c r="D4266" s="244">
        <v>0</v>
      </c>
      <c r="E4266" s="244">
        <v>2.8</v>
      </c>
      <c r="F4266" s="244">
        <v>83.4</v>
      </c>
      <c r="G4266" s="193">
        <v>0.9</v>
      </c>
      <c r="H4266" s="193">
        <v>275.2</v>
      </c>
    </row>
    <row r="4267" spans="2:8" x14ac:dyDescent="0.25">
      <c r="B4267" s="271">
        <v>44008.083333333336</v>
      </c>
      <c r="C4267" s="244">
        <v>491.2</v>
      </c>
      <c r="D4267" s="244">
        <v>0</v>
      </c>
      <c r="E4267" s="244">
        <v>2.2000000000000002</v>
      </c>
      <c r="F4267" s="244">
        <v>85.3</v>
      </c>
      <c r="G4267" s="193">
        <v>0.9</v>
      </c>
      <c r="H4267" s="193">
        <v>284.8</v>
      </c>
    </row>
    <row r="4268" spans="2:8" x14ac:dyDescent="0.25">
      <c r="B4268" s="271">
        <v>44008.125</v>
      </c>
      <c r="C4268" s="244">
        <v>491</v>
      </c>
      <c r="D4268" s="244">
        <v>0</v>
      </c>
      <c r="E4268" s="244">
        <v>1.7</v>
      </c>
      <c r="F4268" s="244">
        <v>86.6</v>
      </c>
      <c r="G4268" s="193">
        <v>1</v>
      </c>
      <c r="H4268" s="193">
        <v>277.39999999999998</v>
      </c>
    </row>
    <row r="4269" spans="2:8" x14ac:dyDescent="0.25">
      <c r="B4269" s="271">
        <v>44008.166666666664</v>
      </c>
      <c r="C4269" s="244">
        <v>491</v>
      </c>
      <c r="D4269" s="244">
        <v>0</v>
      </c>
      <c r="E4269" s="244">
        <v>1.2</v>
      </c>
      <c r="F4269" s="244">
        <v>88.3</v>
      </c>
      <c r="G4269" s="193">
        <v>0.9</v>
      </c>
      <c r="H4269" s="193">
        <v>284.8</v>
      </c>
    </row>
    <row r="4270" spans="2:8" x14ac:dyDescent="0.25">
      <c r="B4270" s="271">
        <v>44008.208333333336</v>
      </c>
      <c r="C4270" s="244">
        <v>491.2</v>
      </c>
      <c r="D4270" s="244">
        <v>0</v>
      </c>
      <c r="E4270" s="244">
        <v>0.8</v>
      </c>
      <c r="F4270" s="244">
        <v>88.6</v>
      </c>
      <c r="G4270" s="193">
        <v>1</v>
      </c>
      <c r="H4270" s="193">
        <v>286.3</v>
      </c>
    </row>
    <row r="4271" spans="2:8" x14ac:dyDescent="0.25">
      <c r="B4271" s="271">
        <v>44008.25</v>
      </c>
      <c r="C4271" s="244">
        <v>491.6</v>
      </c>
      <c r="D4271" s="244">
        <v>0</v>
      </c>
      <c r="E4271" s="244">
        <v>0.4</v>
      </c>
      <c r="F4271" s="244">
        <v>88.1</v>
      </c>
      <c r="G4271" s="193">
        <v>1</v>
      </c>
      <c r="H4271" s="193">
        <v>281.5</v>
      </c>
    </row>
    <row r="4272" spans="2:8" x14ac:dyDescent="0.25">
      <c r="B4272" s="271">
        <v>44008.291666666664</v>
      </c>
      <c r="C4272" s="244">
        <v>492.1</v>
      </c>
      <c r="D4272" s="244">
        <v>0</v>
      </c>
      <c r="E4272" s="244">
        <v>0.2</v>
      </c>
      <c r="F4272" s="244">
        <v>87</v>
      </c>
      <c r="G4272" s="193">
        <v>1.1000000000000001</v>
      </c>
      <c r="H4272" s="193">
        <v>286.2</v>
      </c>
    </row>
    <row r="4273" spans="2:8" x14ac:dyDescent="0.25">
      <c r="B4273" s="271">
        <v>44008.333333333336</v>
      </c>
      <c r="C4273" s="244">
        <v>492.3</v>
      </c>
      <c r="D4273" s="244">
        <v>0</v>
      </c>
      <c r="E4273" s="244">
        <v>3.1</v>
      </c>
      <c r="F4273" s="244">
        <v>73.599999999999994</v>
      </c>
      <c r="G4273" s="193">
        <v>0.6</v>
      </c>
      <c r="H4273" s="193">
        <v>86.7</v>
      </c>
    </row>
    <row r="4274" spans="2:8" x14ac:dyDescent="0.25">
      <c r="B4274" s="271">
        <v>44008.375</v>
      </c>
      <c r="C4274" s="244">
        <v>492.2</v>
      </c>
      <c r="D4274" s="244">
        <v>0</v>
      </c>
      <c r="E4274" s="244">
        <v>6.8</v>
      </c>
      <c r="F4274" s="244">
        <v>60.7</v>
      </c>
      <c r="G4274" s="193">
        <v>0.7</v>
      </c>
      <c r="H4274" s="193">
        <v>142.1</v>
      </c>
    </row>
    <row r="4275" spans="2:8" x14ac:dyDescent="0.25">
      <c r="B4275" s="271">
        <v>44008.416666666664</v>
      </c>
      <c r="C4275" s="244">
        <v>491.7</v>
      </c>
      <c r="D4275" s="244">
        <v>0</v>
      </c>
      <c r="E4275" s="244">
        <v>10</v>
      </c>
      <c r="F4275" s="244">
        <v>50.6</v>
      </c>
      <c r="G4275" s="193">
        <v>0.9</v>
      </c>
      <c r="H4275" s="193">
        <v>114.2</v>
      </c>
    </row>
    <row r="4276" spans="2:8" x14ac:dyDescent="0.25">
      <c r="B4276" s="271">
        <v>44008.458333333336</v>
      </c>
      <c r="C4276" s="244">
        <v>491</v>
      </c>
      <c r="D4276" s="244">
        <v>0</v>
      </c>
      <c r="E4276" s="244">
        <v>12.7</v>
      </c>
      <c r="F4276" s="244">
        <v>41.7</v>
      </c>
      <c r="G4276" s="193">
        <v>1.5</v>
      </c>
      <c r="H4276" s="193">
        <v>130.69999999999999</v>
      </c>
    </row>
    <row r="4277" spans="2:8" x14ac:dyDescent="0.25">
      <c r="B4277" s="271">
        <v>44008.5</v>
      </c>
      <c r="C4277" s="244">
        <v>490.4</v>
      </c>
      <c r="D4277" s="244">
        <v>0</v>
      </c>
      <c r="E4277" s="244">
        <v>14.9</v>
      </c>
      <c r="F4277" s="244">
        <v>32.299999999999997</v>
      </c>
      <c r="G4277" s="193">
        <v>1.5</v>
      </c>
      <c r="H4277" s="193">
        <v>122.5</v>
      </c>
    </row>
    <row r="4278" spans="2:8" x14ac:dyDescent="0.25">
      <c r="B4278" s="271">
        <v>44008.541666666664</v>
      </c>
      <c r="C4278" s="244">
        <v>489.8</v>
      </c>
      <c r="D4278" s="244">
        <v>0</v>
      </c>
      <c r="E4278" s="244">
        <v>17</v>
      </c>
      <c r="F4278" s="244">
        <v>21</v>
      </c>
      <c r="G4278" s="193">
        <v>1.8</v>
      </c>
      <c r="H4278" s="193">
        <v>9.4</v>
      </c>
    </row>
    <row r="4279" spans="2:8" x14ac:dyDescent="0.25">
      <c r="B4279" s="271">
        <v>44008.583333333336</v>
      </c>
      <c r="C4279" s="244">
        <v>489.3</v>
      </c>
      <c r="D4279" s="244">
        <v>0</v>
      </c>
      <c r="E4279" s="244">
        <v>16.899999999999999</v>
      </c>
      <c r="F4279" s="244">
        <v>23.6</v>
      </c>
      <c r="G4279" s="193">
        <v>2.5</v>
      </c>
      <c r="H4279" s="193">
        <v>21.2</v>
      </c>
    </row>
    <row r="4280" spans="2:8" x14ac:dyDescent="0.25">
      <c r="B4280" s="271">
        <v>44008.625</v>
      </c>
      <c r="C4280" s="244">
        <v>489.1</v>
      </c>
      <c r="D4280" s="244">
        <v>0</v>
      </c>
      <c r="E4280" s="244">
        <v>15.8</v>
      </c>
      <c r="F4280" s="244">
        <v>31.7</v>
      </c>
      <c r="G4280" s="193">
        <v>2.4</v>
      </c>
      <c r="H4280" s="193">
        <v>58.1</v>
      </c>
    </row>
    <row r="4281" spans="2:8" x14ac:dyDescent="0.25">
      <c r="B4281" s="271">
        <v>44008.666666666664</v>
      </c>
      <c r="C4281" s="244">
        <v>489.1</v>
      </c>
      <c r="D4281" s="244">
        <v>0</v>
      </c>
      <c r="E4281" s="244">
        <v>13.6</v>
      </c>
      <c r="F4281" s="244">
        <v>37</v>
      </c>
      <c r="G4281" s="193">
        <v>2</v>
      </c>
      <c r="H4281" s="193">
        <v>54.6</v>
      </c>
    </row>
    <row r="4282" spans="2:8" x14ac:dyDescent="0.25">
      <c r="B4282" s="271">
        <v>44008.708333333336</v>
      </c>
      <c r="C4282" s="244">
        <v>489.3</v>
      </c>
      <c r="D4282" s="244">
        <v>0</v>
      </c>
      <c r="E4282" s="244">
        <v>11.9</v>
      </c>
      <c r="F4282" s="244">
        <v>42.4</v>
      </c>
      <c r="G4282" s="193">
        <v>2.1</v>
      </c>
      <c r="H4282" s="193">
        <v>50.6</v>
      </c>
    </row>
    <row r="4283" spans="2:8" x14ac:dyDescent="0.25">
      <c r="B4283" s="271">
        <v>44008.75</v>
      </c>
      <c r="C4283" s="244">
        <v>489.7</v>
      </c>
      <c r="D4283" s="244">
        <v>0</v>
      </c>
      <c r="E4283" s="244">
        <v>10.4</v>
      </c>
      <c r="F4283" s="244">
        <v>46.4</v>
      </c>
      <c r="G4283" s="193">
        <v>3</v>
      </c>
      <c r="H4283" s="193">
        <v>60.5</v>
      </c>
    </row>
    <row r="4284" spans="2:8" x14ac:dyDescent="0.25">
      <c r="B4284" s="271">
        <v>44008.791666666664</v>
      </c>
      <c r="C4284" s="244">
        <v>490</v>
      </c>
      <c r="D4284" s="244">
        <v>0</v>
      </c>
      <c r="E4284" s="244">
        <v>9.3000000000000007</v>
      </c>
      <c r="F4284" s="244">
        <v>50.4</v>
      </c>
      <c r="G4284" s="193">
        <v>1.8</v>
      </c>
      <c r="H4284" s="193">
        <v>24.2</v>
      </c>
    </row>
    <row r="4285" spans="2:8" x14ac:dyDescent="0.25">
      <c r="B4285" s="271">
        <v>44008.833333333336</v>
      </c>
      <c r="C4285" s="244">
        <v>490.4</v>
      </c>
      <c r="D4285" s="244">
        <v>0</v>
      </c>
      <c r="E4285" s="244">
        <v>7.9</v>
      </c>
      <c r="F4285" s="244">
        <v>55.3</v>
      </c>
      <c r="G4285" s="193">
        <v>1.8</v>
      </c>
      <c r="H4285" s="193">
        <v>347.7</v>
      </c>
    </row>
    <row r="4286" spans="2:8" x14ac:dyDescent="0.25">
      <c r="B4286" s="271">
        <v>44008.875</v>
      </c>
      <c r="C4286" s="244">
        <v>490.8</v>
      </c>
      <c r="D4286" s="244">
        <v>0</v>
      </c>
      <c r="E4286" s="244">
        <v>6.4</v>
      </c>
      <c r="F4286" s="244">
        <v>53.1</v>
      </c>
      <c r="G4286" s="193">
        <v>1.6</v>
      </c>
      <c r="H4286" s="193">
        <v>346.1</v>
      </c>
    </row>
    <row r="4287" spans="2:8" x14ac:dyDescent="0.25">
      <c r="B4287" s="271">
        <v>44008.916666666664</v>
      </c>
      <c r="C4287" s="244">
        <v>491</v>
      </c>
      <c r="D4287" s="244">
        <v>0</v>
      </c>
      <c r="E4287" s="244">
        <v>5.6</v>
      </c>
      <c r="F4287" s="244">
        <v>58.4</v>
      </c>
      <c r="G4287" s="193">
        <v>0.9</v>
      </c>
      <c r="H4287" s="193">
        <v>308.5</v>
      </c>
    </row>
    <row r="4288" spans="2:8" x14ac:dyDescent="0.25">
      <c r="B4288" s="271">
        <v>44008.958333333336</v>
      </c>
      <c r="C4288" s="244">
        <v>491.1</v>
      </c>
      <c r="D4288" s="244">
        <v>0</v>
      </c>
      <c r="E4288" s="244">
        <v>4.3</v>
      </c>
      <c r="F4288" s="244">
        <v>69.5</v>
      </c>
      <c r="G4288" s="193">
        <v>1.1000000000000001</v>
      </c>
      <c r="H4288" s="193">
        <v>270.10000000000002</v>
      </c>
    </row>
    <row r="4289" spans="2:8" x14ac:dyDescent="0.25">
      <c r="B4289" s="271">
        <v>44009</v>
      </c>
      <c r="C4289" s="244">
        <v>491.1</v>
      </c>
      <c r="D4289" s="244">
        <v>0</v>
      </c>
      <c r="E4289" s="244">
        <v>3.1</v>
      </c>
      <c r="F4289" s="244">
        <v>75.7</v>
      </c>
      <c r="G4289" s="193">
        <v>1.2</v>
      </c>
      <c r="H4289" s="193">
        <v>276.2</v>
      </c>
    </row>
    <row r="4290" spans="2:8" x14ac:dyDescent="0.25">
      <c r="B4290" s="271">
        <v>44009.041666666664</v>
      </c>
      <c r="C4290" s="244">
        <v>491</v>
      </c>
      <c r="D4290" s="244">
        <v>0</v>
      </c>
      <c r="E4290" s="244">
        <v>2.2999999999999998</v>
      </c>
      <c r="F4290" s="244">
        <v>77</v>
      </c>
      <c r="G4290" s="193">
        <v>1.1000000000000001</v>
      </c>
      <c r="H4290" s="193">
        <v>275</v>
      </c>
    </row>
    <row r="4291" spans="2:8" x14ac:dyDescent="0.25">
      <c r="B4291" s="271">
        <v>44009.083333333336</v>
      </c>
      <c r="C4291" s="244">
        <v>490.7</v>
      </c>
      <c r="D4291" s="244">
        <v>0</v>
      </c>
      <c r="E4291" s="244">
        <v>1.5</v>
      </c>
      <c r="F4291" s="244">
        <v>78.5</v>
      </c>
      <c r="G4291" s="193">
        <v>1.2</v>
      </c>
      <c r="H4291" s="193">
        <v>283</v>
      </c>
    </row>
    <row r="4292" spans="2:8" x14ac:dyDescent="0.25">
      <c r="B4292" s="271">
        <v>44009.125</v>
      </c>
      <c r="C4292" s="244">
        <v>490.4</v>
      </c>
      <c r="D4292" s="244">
        <v>0</v>
      </c>
      <c r="E4292" s="244">
        <v>0.9</v>
      </c>
      <c r="F4292" s="244">
        <v>78.7</v>
      </c>
      <c r="G4292" s="193">
        <v>0.8</v>
      </c>
      <c r="H4292" s="193">
        <v>280.2</v>
      </c>
    </row>
    <row r="4293" spans="2:8" x14ac:dyDescent="0.25">
      <c r="B4293" s="271">
        <v>44009.166666666664</v>
      </c>
      <c r="C4293" s="244">
        <v>490.5</v>
      </c>
      <c r="D4293" s="244">
        <v>0</v>
      </c>
      <c r="E4293" s="244">
        <v>0.3</v>
      </c>
      <c r="F4293" s="244">
        <v>79.8</v>
      </c>
      <c r="G4293" s="193">
        <v>1.1000000000000001</v>
      </c>
      <c r="H4293" s="193">
        <v>280.60000000000002</v>
      </c>
    </row>
    <row r="4294" spans="2:8" x14ac:dyDescent="0.25">
      <c r="B4294" s="271">
        <v>44009.208333333336</v>
      </c>
      <c r="C4294" s="244">
        <v>490.8</v>
      </c>
      <c r="D4294" s="244">
        <v>0</v>
      </c>
      <c r="E4294" s="244">
        <v>0.3</v>
      </c>
      <c r="F4294" s="244">
        <v>78.900000000000006</v>
      </c>
      <c r="G4294" s="193">
        <v>0.6</v>
      </c>
      <c r="H4294" s="193">
        <v>277.3</v>
      </c>
    </row>
    <row r="4295" spans="2:8" x14ac:dyDescent="0.25">
      <c r="B4295" s="271">
        <v>44009.25</v>
      </c>
      <c r="C4295" s="244">
        <v>491.1</v>
      </c>
      <c r="D4295" s="244">
        <v>0</v>
      </c>
      <c r="E4295" s="244">
        <v>0.3</v>
      </c>
      <c r="F4295" s="244">
        <v>77.3</v>
      </c>
      <c r="G4295" s="193">
        <v>0.4</v>
      </c>
      <c r="H4295" s="193">
        <v>341.9</v>
      </c>
    </row>
    <row r="4296" spans="2:8" x14ac:dyDescent="0.25">
      <c r="B4296" s="271">
        <v>44009.291666666664</v>
      </c>
      <c r="C4296" s="244">
        <v>491.4</v>
      </c>
      <c r="D4296" s="244">
        <v>0</v>
      </c>
      <c r="E4296" s="244">
        <v>0.5</v>
      </c>
      <c r="F4296" s="244">
        <v>75.599999999999994</v>
      </c>
      <c r="G4296" s="193">
        <v>0.5</v>
      </c>
      <c r="H4296" s="193">
        <v>324.2</v>
      </c>
    </row>
    <row r="4297" spans="2:8" x14ac:dyDescent="0.25">
      <c r="B4297" s="271">
        <v>44009.333333333336</v>
      </c>
      <c r="C4297" s="244">
        <v>491.7</v>
      </c>
      <c r="D4297" s="244">
        <v>0</v>
      </c>
      <c r="E4297" s="244">
        <v>3.3</v>
      </c>
      <c r="F4297" s="244">
        <v>65.2</v>
      </c>
      <c r="G4297" s="193">
        <v>0.5</v>
      </c>
      <c r="H4297" s="193">
        <v>41.5</v>
      </c>
    </row>
    <row r="4298" spans="2:8" x14ac:dyDescent="0.25">
      <c r="B4298" s="271">
        <v>44009.375</v>
      </c>
      <c r="C4298" s="244">
        <v>491.5</v>
      </c>
      <c r="D4298" s="244">
        <v>0</v>
      </c>
      <c r="E4298" s="244">
        <v>7.1</v>
      </c>
      <c r="F4298" s="244">
        <v>56</v>
      </c>
      <c r="G4298" s="193">
        <v>0.6</v>
      </c>
      <c r="H4298" s="193">
        <v>93.5</v>
      </c>
    </row>
    <row r="4299" spans="2:8" x14ac:dyDescent="0.25">
      <c r="B4299" s="271">
        <v>44009.416666666664</v>
      </c>
      <c r="C4299" s="244">
        <v>491</v>
      </c>
      <c r="D4299" s="244">
        <v>0</v>
      </c>
      <c r="E4299" s="244">
        <v>10.3</v>
      </c>
      <c r="F4299" s="244">
        <v>45.8</v>
      </c>
      <c r="G4299" s="193">
        <v>1</v>
      </c>
      <c r="H4299" s="193">
        <v>134.80000000000001</v>
      </c>
    </row>
    <row r="4300" spans="2:8" x14ac:dyDescent="0.25">
      <c r="B4300" s="271">
        <v>44009.458333333336</v>
      </c>
      <c r="C4300" s="244">
        <v>490.3</v>
      </c>
      <c r="D4300" s="244">
        <v>0</v>
      </c>
      <c r="E4300" s="244">
        <v>13.6</v>
      </c>
      <c r="F4300" s="244">
        <v>31.7</v>
      </c>
      <c r="G4300" s="193">
        <v>1.1000000000000001</v>
      </c>
      <c r="H4300" s="193">
        <v>100.2</v>
      </c>
    </row>
    <row r="4301" spans="2:8" x14ac:dyDescent="0.25">
      <c r="B4301" s="271">
        <v>44009.5</v>
      </c>
      <c r="C4301" s="244">
        <v>489.6</v>
      </c>
      <c r="D4301" s="244">
        <v>0</v>
      </c>
      <c r="E4301" s="244">
        <v>16.600000000000001</v>
      </c>
      <c r="F4301" s="244">
        <v>15.6</v>
      </c>
      <c r="G4301" s="193">
        <v>1.5</v>
      </c>
      <c r="H4301" s="193">
        <v>152.30000000000001</v>
      </c>
    </row>
    <row r="4302" spans="2:8" x14ac:dyDescent="0.25">
      <c r="B4302" s="271">
        <v>44009.541666666664</v>
      </c>
      <c r="C4302" s="244">
        <v>489</v>
      </c>
      <c r="D4302" s="244">
        <v>0</v>
      </c>
      <c r="E4302" s="244">
        <v>17.8</v>
      </c>
      <c r="F4302" s="244">
        <v>9.3000000000000007</v>
      </c>
      <c r="G4302" s="193">
        <v>1.3</v>
      </c>
      <c r="H4302" s="193">
        <v>176.7</v>
      </c>
    </row>
    <row r="4303" spans="2:8" x14ac:dyDescent="0.25">
      <c r="B4303" s="271">
        <v>44009.583333333336</v>
      </c>
      <c r="C4303" s="244">
        <v>488.5</v>
      </c>
      <c r="D4303" s="244">
        <v>0</v>
      </c>
      <c r="E4303" s="244">
        <v>18</v>
      </c>
      <c r="F4303" s="244">
        <v>13.3</v>
      </c>
      <c r="G4303" s="193">
        <v>1.7</v>
      </c>
      <c r="H4303" s="193">
        <v>60</v>
      </c>
    </row>
    <row r="4304" spans="2:8" x14ac:dyDescent="0.25">
      <c r="B4304" s="271">
        <v>44009.625</v>
      </c>
      <c r="C4304" s="244">
        <v>488.3</v>
      </c>
      <c r="D4304" s="244">
        <v>0</v>
      </c>
      <c r="E4304" s="244">
        <v>16.8</v>
      </c>
      <c r="F4304" s="244">
        <v>22.9</v>
      </c>
      <c r="G4304" s="193">
        <v>2.4</v>
      </c>
      <c r="H4304" s="193">
        <v>39.6</v>
      </c>
    </row>
    <row r="4305" spans="2:8" x14ac:dyDescent="0.25">
      <c r="B4305" s="271">
        <v>44009.666666666664</v>
      </c>
      <c r="C4305" s="244">
        <v>488.4</v>
      </c>
      <c r="D4305" s="244">
        <v>0</v>
      </c>
      <c r="E4305" s="244">
        <v>14.5</v>
      </c>
      <c r="F4305" s="244">
        <v>33.799999999999997</v>
      </c>
      <c r="G4305" s="193">
        <v>1.9</v>
      </c>
      <c r="H4305" s="193">
        <v>49.8</v>
      </c>
    </row>
    <row r="4306" spans="2:8" x14ac:dyDescent="0.25">
      <c r="B4306" s="271">
        <v>44009.708333333336</v>
      </c>
      <c r="C4306" s="244">
        <v>488.9</v>
      </c>
      <c r="D4306" s="244">
        <v>0</v>
      </c>
      <c r="E4306" s="244">
        <v>12</v>
      </c>
      <c r="F4306" s="244">
        <v>47.9</v>
      </c>
      <c r="G4306" s="193">
        <v>2.4</v>
      </c>
      <c r="H4306" s="193">
        <v>42.7</v>
      </c>
    </row>
    <row r="4307" spans="2:8" x14ac:dyDescent="0.25">
      <c r="B4307" s="271">
        <v>44009.75</v>
      </c>
      <c r="C4307" s="244">
        <v>489.6</v>
      </c>
      <c r="D4307" s="244">
        <v>0</v>
      </c>
      <c r="E4307" s="244">
        <v>9.1999999999999993</v>
      </c>
      <c r="F4307" s="244">
        <v>64.8</v>
      </c>
      <c r="G4307" s="193">
        <v>3.7</v>
      </c>
      <c r="H4307" s="193">
        <v>58.3</v>
      </c>
    </row>
    <row r="4308" spans="2:8" x14ac:dyDescent="0.25">
      <c r="B4308" s="271">
        <v>44009.791666666664</v>
      </c>
      <c r="C4308" s="244">
        <v>490</v>
      </c>
      <c r="D4308" s="244">
        <v>0</v>
      </c>
      <c r="E4308" s="244">
        <v>8.6</v>
      </c>
      <c r="F4308" s="244">
        <v>62.5</v>
      </c>
      <c r="G4308" s="193">
        <v>3.1</v>
      </c>
      <c r="H4308" s="193">
        <v>40</v>
      </c>
    </row>
    <row r="4309" spans="2:8" x14ac:dyDescent="0.25">
      <c r="B4309" s="271">
        <v>44009.833333333336</v>
      </c>
      <c r="C4309" s="244">
        <v>490.4</v>
      </c>
      <c r="D4309" s="244">
        <v>0</v>
      </c>
      <c r="E4309" s="244">
        <v>7.6</v>
      </c>
      <c r="F4309" s="244">
        <v>67.099999999999994</v>
      </c>
      <c r="G4309" s="193">
        <v>3.1</v>
      </c>
      <c r="H4309" s="193">
        <v>359.9</v>
      </c>
    </row>
    <row r="4310" spans="2:8" x14ac:dyDescent="0.25">
      <c r="B4310" s="271">
        <v>44009.875</v>
      </c>
      <c r="C4310" s="244">
        <v>490.8</v>
      </c>
      <c r="D4310" s="244">
        <v>0</v>
      </c>
      <c r="E4310" s="244">
        <v>6.3</v>
      </c>
      <c r="F4310" s="244">
        <v>68.3</v>
      </c>
      <c r="G4310" s="193">
        <v>2.2000000000000002</v>
      </c>
      <c r="H4310" s="193">
        <v>357.4</v>
      </c>
    </row>
    <row r="4311" spans="2:8" x14ac:dyDescent="0.25">
      <c r="B4311" s="271">
        <v>44009.916666666664</v>
      </c>
      <c r="C4311" s="244">
        <v>490.9</v>
      </c>
      <c r="D4311" s="244">
        <v>0</v>
      </c>
      <c r="E4311" s="244">
        <v>5.3</v>
      </c>
      <c r="F4311" s="244">
        <v>62.5</v>
      </c>
      <c r="G4311" s="193">
        <v>2.1</v>
      </c>
      <c r="H4311" s="193">
        <v>353.1</v>
      </c>
    </row>
    <row r="4312" spans="2:8" x14ac:dyDescent="0.25">
      <c r="B4312" s="271">
        <v>44009.958333333336</v>
      </c>
      <c r="C4312" s="244">
        <v>490.9</v>
      </c>
      <c r="D4312" s="244">
        <v>0</v>
      </c>
      <c r="E4312" s="244">
        <v>4.7</v>
      </c>
      <c r="F4312" s="244">
        <v>60.1</v>
      </c>
      <c r="G4312" s="193">
        <v>1.2</v>
      </c>
      <c r="H4312" s="193">
        <v>331.3</v>
      </c>
    </row>
    <row r="4313" spans="2:8" x14ac:dyDescent="0.25">
      <c r="B4313" s="271">
        <v>44010</v>
      </c>
      <c r="C4313" s="244">
        <v>491</v>
      </c>
      <c r="D4313" s="244">
        <v>0</v>
      </c>
      <c r="E4313" s="244">
        <v>3.7</v>
      </c>
      <c r="F4313" s="244">
        <v>68.7</v>
      </c>
      <c r="G4313" s="193">
        <v>1.2</v>
      </c>
      <c r="H4313" s="193">
        <v>299.3</v>
      </c>
    </row>
    <row r="4314" spans="2:8" x14ac:dyDescent="0.25">
      <c r="B4314" s="271">
        <v>44010.041666666664</v>
      </c>
      <c r="C4314" s="244">
        <v>490.9</v>
      </c>
      <c r="D4314" s="244">
        <v>0</v>
      </c>
      <c r="E4314" s="244">
        <v>2.5</v>
      </c>
      <c r="F4314" s="244">
        <v>80.900000000000006</v>
      </c>
      <c r="G4314" s="193">
        <v>1</v>
      </c>
      <c r="H4314" s="193">
        <v>275.60000000000002</v>
      </c>
    </row>
    <row r="4315" spans="2:8" x14ac:dyDescent="0.25">
      <c r="B4315" s="271">
        <v>44010.083333333336</v>
      </c>
      <c r="C4315" s="244">
        <v>490.7</v>
      </c>
      <c r="D4315" s="244">
        <v>0</v>
      </c>
      <c r="E4315" s="244">
        <v>1.8</v>
      </c>
      <c r="F4315" s="244">
        <v>82.2</v>
      </c>
      <c r="G4315" s="193">
        <v>0.9</v>
      </c>
      <c r="H4315" s="193">
        <v>280.8</v>
      </c>
    </row>
    <row r="4316" spans="2:8" x14ac:dyDescent="0.25">
      <c r="B4316" s="271">
        <v>44010.125</v>
      </c>
      <c r="C4316" s="244">
        <v>490.4</v>
      </c>
      <c r="D4316" s="244">
        <v>0</v>
      </c>
      <c r="E4316" s="244">
        <v>1.2</v>
      </c>
      <c r="F4316" s="244">
        <v>80.400000000000006</v>
      </c>
      <c r="G4316" s="193">
        <v>1</v>
      </c>
      <c r="H4316" s="193">
        <v>282.3</v>
      </c>
    </row>
    <row r="4317" spans="2:8" x14ac:dyDescent="0.25">
      <c r="B4317" s="271">
        <v>44010.166666666664</v>
      </c>
      <c r="C4317" s="244">
        <v>490.5</v>
      </c>
      <c r="D4317" s="244">
        <v>0</v>
      </c>
      <c r="E4317" s="244">
        <v>0.7</v>
      </c>
      <c r="F4317" s="244">
        <v>79.2</v>
      </c>
      <c r="G4317" s="193">
        <v>0.9</v>
      </c>
      <c r="H4317" s="193">
        <v>283.39999999999998</v>
      </c>
    </row>
    <row r="4318" spans="2:8" x14ac:dyDescent="0.25">
      <c r="B4318" s="271">
        <v>44010.208333333336</v>
      </c>
      <c r="C4318" s="244">
        <v>490.7</v>
      </c>
      <c r="D4318" s="244">
        <v>0</v>
      </c>
      <c r="E4318" s="244">
        <v>0.3</v>
      </c>
      <c r="F4318" s="244">
        <v>77.099999999999994</v>
      </c>
      <c r="G4318" s="193">
        <v>0.7</v>
      </c>
      <c r="H4318" s="193">
        <v>290.3</v>
      </c>
    </row>
    <row r="4319" spans="2:8" x14ac:dyDescent="0.25">
      <c r="B4319" s="271">
        <v>44010.25</v>
      </c>
      <c r="C4319" s="244">
        <v>491.2</v>
      </c>
      <c r="D4319" s="244">
        <v>0</v>
      </c>
      <c r="E4319" s="244">
        <v>-0.1</v>
      </c>
      <c r="F4319" s="244">
        <v>75.8</v>
      </c>
      <c r="G4319" s="193">
        <v>0.9</v>
      </c>
      <c r="H4319" s="193">
        <v>282.2</v>
      </c>
    </row>
    <row r="4320" spans="2:8" x14ac:dyDescent="0.25">
      <c r="B4320" s="271">
        <v>44010.291666666664</v>
      </c>
      <c r="C4320" s="244">
        <v>491.5</v>
      </c>
      <c r="D4320" s="244">
        <v>0</v>
      </c>
      <c r="E4320" s="244">
        <v>0</v>
      </c>
      <c r="F4320" s="244">
        <v>74.8</v>
      </c>
      <c r="G4320" s="193">
        <v>0.6</v>
      </c>
      <c r="H4320" s="193">
        <v>295.3</v>
      </c>
    </row>
    <row r="4321" spans="2:8" x14ac:dyDescent="0.25">
      <c r="B4321" s="271">
        <v>44010.333333333336</v>
      </c>
      <c r="C4321" s="244">
        <v>491.7</v>
      </c>
      <c r="D4321" s="244">
        <v>0</v>
      </c>
      <c r="E4321" s="244">
        <v>2.8</v>
      </c>
      <c r="F4321" s="244">
        <v>63.6</v>
      </c>
      <c r="G4321" s="193">
        <v>0.5</v>
      </c>
      <c r="H4321" s="193">
        <v>33.4</v>
      </c>
    </row>
    <row r="4322" spans="2:8" x14ac:dyDescent="0.25">
      <c r="B4322" s="271">
        <v>44010.375</v>
      </c>
      <c r="C4322" s="244">
        <v>491.5</v>
      </c>
      <c r="D4322" s="244">
        <v>0</v>
      </c>
      <c r="E4322" s="244">
        <v>5.9</v>
      </c>
      <c r="F4322" s="244">
        <v>54.3</v>
      </c>
      <c r="G4322" s="193">
        <v>0.9</v>
      </c>
      <c r="H4322" s="193">
        <v>98.8</v>
      </c>
    </row>
    <row r="4323" spans="2:8" x14ac:dyDescent="0.25">
      <c r="B4323" s="271">
        <v>44010.416666666664</v>
      </c>
      <c r="C4323" s="244">
        <v>491</v>
      </c>
      <c r="D4323" s="244">
        <v>0</v>
      </c>
      <c r="E4323" s="244">
        <v>9.8000000000000007</v>
      </c>
      <c r="F4323" s="244">
        <v>45.6</v>
      </c>
      <c r="G4323" s="193">
        <v>0.8</v>
      </c>
      <c r="H4323" s="193">
        <v>143.30000000000001</v>
      </c>
    </row>
    <row r="4324" spans="2:8" x14ac:dyDescent="0.25">
      <c r="B4324" s="271">
        <v>44010.458333333336</v>
      </c>
      <c r="C4324" s="244">
        <v>490.3</v>
      </c>
      <c r="D4324" s="244">
        <v>0</v>
      </c>
      <c r="E4324" s="244">
        <v>14.6</v>
      </c>
      <c r="F4324" s="244">
        <v>26.8</v>
      </c>
      <c r="G4324" s="193">
        <v>0.7</v>
      </c>
      <c r="H4324" s="193">
        <v>24.5</v>
      </c>
    </row>
    <row r="4325" spans="2:8" x14ac:dyDescent="0.25">
      <c r="B4325" s="271">
        <v>44010.5</v>
      </c>
      <c r="C4325" s="244">
        <v>489.7</v>
      </c>
      <c r="D4325" s="244">
        <v>0</v>
      </c>
      <c r="E4325" s="244">
        <v>17</v>
      </c>
      <c r="F4325" s="244">
        <v>16.600000000000001</v>
      </c>
      <c r="G4325" s="193">
        <v>0.9</v>
      </c>
      <c r="H4325" s="193">
        <v>327.8</v>
      </c>
    </row>
    <row r="4326" spans="2:8" x14ac:dyDescent="0.25">
      <c r="B4326" s="271">
        <v>44010.541666666664</v>
      </c>
      <c r="C4326" s="244">
        <v>489.1</v>
      </c>
      <c r="D4326" s="244">
        <v>0</v>
      </c>
      <c r="E4326" s="244">
        <v>17.3</v>
      </c>
      <c r="F4326" s="244">
        <v>16.399999999999999</v>
      </c>
      <c r="G4326" s="193">
        <v>1.2</v>
      </c>
      <c r="H4326" s="193">
        <v>358.6</v>
      </c>
    </row>
    <row r="4327" spans="2:8" x14ac:dyDescent="0.25">
      <c r="B4327" s="271">
        <v>44010.583333333336</v>
      </c>
      <c r="C4327" s="244">
        <v>488.4</v>
      </c>
      <c r="D4327" s="244">
        <v>0</v>
      </c>
      <c r="E4327" s="244">
        <v>17.8</v>
      </c>
      <c r="F4327" s="244">
        <v>18.399999999999999</v>
      </c>
      <c r="G4327" s="193">
        <v>1</v>
      </c>
      <c r="H4327" s="193">
        <v>81.5</v>
      </c>
    </row>
    <row r="4328" spans="2:8" x14ac:dyDescent="0.25">
      <c r="B4328" s="271">
        <v>44010.625</v>
      </c>
      <c r="C4328" s="244">
        <v>488</v>
      </c>
      <c r="D4328" s="244">
        <v>0</v>
      </c>
      <c r="E4328" s="244">
        <v>16.899999999999999</v>
      </c>
      <c r="F4328" s="244">
        <v>22.9</v>
      </c>
      <c r="G4328" s="193">
        <v>1.9</v>
      </c>
      <c r="H4328" s="193">
        <v>25.3</v>
      </c>
    </row>
    <row r="4329" spans="2:8" x14ac:dyDescent="0.25">
      <c r="B4329" s="271">
        <v>44010.666666666664</v>
      </c>
      <c r="C4329" s="244">
        <v>488.1</v>
      </c>
      <c r="D4329" s="244">
        <v>0</v>
      </c>
      <c r="E4329" s="244">
        <v>14.1</v>
      </c>
      <c r="F4329" s="244">
        <v>39.1</v>
      </c>
      <c r="G4329" s="193">
        <v>1.9</v>
      </c>
      <c r="H4329" s="193">
        <v>67</v>
      </c>
    </row>
    <row r="4330" spans="2:8" x14ac:dyDescent="0.25">
      <c r="B4330" s="271">
        <v>44010.708333333336</v>
      </c>
      <c r="C4330" s="244">
        <v>488.8</v>
      </c>
      <c r="D4330" s="244">
        <v>0</v>
      </c>
      <c r="E4330" s="244">
        <v>10.7</v>
      </c>
      <c r="F4330" s="244">
        <v>57.9</v>
      </c>
      <c r="G4330" s="193">
        <v>2.6</v>
      </c>
      <c r="H4330" s="193">
        <v>60.9</v>
      </c>
    </row>
    <row r="4331" spans="2:8" x14ac:dyDescent="0.25">
      <c r="B4331" s="271">
        <v>44010.75</v>
      </c>
      <c r="C4331" s="244">
        <v>489.6</v>
      </c>
      <c r="D4331" s="244">
        <v>0</v>
      </c>
      <c r="E4331" s="244">
        <v>9</v>
      </c>
      <c r="F4331" s="244">
        <v>64.599999999999994</v>
      </c>
      <c r="G4331" s="193">
        <v>1.6</v>
      </c>
      <c r="H4331" s="193">
        <v>64.5</v>
      </c>
    </row>
    <row r="4332" spans="2:8" x14ac:dyDescent="0.25">
      <c r="B4332" s="271">
        <v>44010.791666666664</v>
      </c>
      <c r="C4332" s="244">
        <v>490.1</v>
      </c>
      <c r="D4332" s="244">
        <v>0</v>
      </c>
      <c r="E4332" s="244">
        <v>8.4</v>
      </c>
      <c r="F4332" s="244">
        <v>65.099999999999994</v>
      </c>
      <c r="G4332" s="193">
        <v>1.5</v>
      </c>
      <c r="H4332" s="193">
        <v>53.1</v>
      </c>
    </row>
    <row r="4333" spans="2:8" x14ac:dyDescent="0.25">
      <c r="B4333" s="271">
        <v>44010.833333333336</v>
      </c>
      <c r="C4333" s="244">
        <v>490.6</v>
      </c>
      <c r="D4333" s="244">
        <v>0</v>
      </c>
      <c r="E4333" s="244">
        <v>8.1999999999999993</v>
      </c>
      <c r="F4333" s="244">
        <v>66</v>
      </c>
      <c r="G4333" s="193">
        <v>1</v>
      </c>
      <c r="H4333" s="193">
        <v>30.1</v>
      </c>
    </row>
    <row r="4334" spans="2:8" x14ac:dyDescent="0.25">
      <c r="B4334" s="271">
        <v>44010.875</v>
      </c>
      <c r="C4334" s="244">
        <v>490.9</v>
      </c>
      <c r="D4334" s="244">
        <v>0</v>
      </c>
      <c r="E4334" s="244">
        <v>7.6</v>
      </c>
      <c r="F4334" s="244">
        <v>66.599999999999994</v>
      </c>
      <c r="G4334" s="193">
        <v>0.7</v>
      </c>
      <c r="H4334" s="193">
        <v>303.39999999999998</v>
      </c>
    </row>
    <row r="4335" spans="2:8" x14ac:dyDescent="0.25">
      <c r="B4335" s="271">
        <v>44010.916666666664</v>
      </c>
      <c r="C4335" s="244">
        <v>491.1</v>
      </c>
      <c r="D4335" s="244">
        <v>0</v>
      </c>
      <c r="E4335" s="244">
        <v>6.2</v>
      </c>
      <c r="F4335" s="244">
        <v>68.3</v>
      </c>
      <c r="G4335" s="193">
        <v>1.4</v>
      </c>
      <c r="H4335" s="193">
        <v>337.1</v>
      </c>
    </row>
    <row r="4336" spans="2:8" x14ac:dyDescent="0.25">
      <c r="B4336" s="271">
        <v>44010.958333333336</v>
      </c>
      <c r="C4336" s="244">
        <v>491.1</v>
      </c>
      <c r="D4336" s="244">
        <v>0</v>
      </c>
      <c r="E4336" s="244">
        <v>5</v>
      </c>
      <c r="F4336" s="244">
        <v>70</v>
      </c>
      <c r="G4336" s="193">
        <v>1.5</v>
      </c>
      <c r="H4336" s="193">
        <v>334.1</v>
      </c>
    </row>
    <row r="4337" spans="2:8" x14ac:dyDescent="0.25">
      <c r="B4337" s="271">
        <v>44011</v>
      </c>
      <c r="C4337" s="244">
        <v>491</v>
      </c>
      <c r="D4337" s="244">
        <v>0</v>
      </c>
      <c r="E4337" s="244">
        <v>4.0999999999999996</v>
      </c>
      <c r="F4337" s="244">
        <v>71.900000000000006</v>
      </c>
      <c r="G4337" s="193">
        <v>1.3</v>
      </c>
      <c r="H4337" s="193">
        <v>350</v>
      </c>
    </row>
    <row r="4338" spans="2:8" x14ac:dyDescent="0.25">
      <c r="B4338" s="271">
        <v>44011.041666666664</v>
      </c>
      <c r="C4338" s="244">
        <v>491</v>
      </c>
      <c r="D4338" s="244">
        <v>0</v>
      </c>
      <c r="E4338" s="244">
        <v>3.6</v>
      </c>
      <c r="F4338" s="244">
        <v>76.3</v>
      </c>
      <c r="G4338" s="193">
        <v>1.6</v>
      </c>
      <c r="H4338" s="193">
        <v>351.3</v>
      </c>
    </row>
    <row r="4339" spans="2:8" x14ac:dyDescent="0.25">
      <c r="B4339" s="271">
        <v>44011.083333333336</v>
      </c>
      <c r="C4339" s="244">
        <v>490.9</v>
      </c>
      <c r="D4339" s="244">
        <v>0</v>
      </c>
      <c r="E4339" s="244">
        <v>3.6</v>
      </c>
      <c r="F4339" s="244">
        <v>64.599999999999994</v>
      </c>
      <c r="G4339" s="193">
        <v>1.5</v>
      </c>
      <c r="H4339" s="193">
        <v>313.10000000000002</v>
      </c>
    </row>
    <row r="4340" spans="2:8" x14ac:dyDescent="0.25">
      <c r="B4340" s="271">
        <v>44011.125</v>
      </c>
      <c r="C4340" s="244">
        <v>490.9</v>
      </c>
      <c r="D4340" s="244">
        <v>0</v>
      </c>
      <c r="E4340" s="244">
        <v>2.9</v>
      </c>
      <c r="F4340" s="244">
        <v>57.9</v>
      </c>
      <c r="G4340" s="193">
        <v>1.6</v>
      </c>
      <c r="H4340" s="193">
        <v>296</v>
      </c>
    </row>
    <row r="4341" spans="2:8" x14ac:dyDescent="0.25">
      <c r="B4341" s="271">
        <v>44011.166666666664</v>
      </c>
      <c r="C4341" s="244">
        <v>491</v>
      </c>
      <c r="D4341" s="244">
        <v>0</v>
      </c>
      <c r="E4341" s="244">
        <v>2.4</v>
      </c>
      <c r="F4341" s="244">
        <v>58.4</v>
      </c>
      <c r="G4341" s="193">
        <v>1.2</v>
      </c>
      <c r="H4341" s="193">
        <v>294.2</v>
      </c>
    </row>
    <row r="4342" spans="2:8" x14ac:dyDescent="0.25">
      <c r="B4342" s="271">
        <v>44011.208333333336</v>
      </c>
      <c r="C4342" s="244">
        <v>491.3</v>
      </c>
      <c r="D4342" s="244">
        <v>0</v>
      </c>
      <c r="E4342" s="244">
        <v>2</v>
      </c>
      <c r="F4342" s="244">
        <v>58.7</v>
      </c>
      <c r="G4342" s="193">
        <v>1.5</v>
      </c>
      <c r="H4342" s="193">
        <v>298.89999999999998</v>
      </c>
    </row>
    <row r="4343" spans="2:8" x14ac:dyDescent="0.25">
      <c r="B4343" s="271">
        <v>44011.25</v>
      </c>
      <c r="C4343" s="244">
        <v>491.5</v>
      </c>
      <c r="D4343" s="244">
        <v>0</v>
      </c>
      <c r="E4343" s="244">
        <v>1.8</v>
      </c>
      <c r="F4343" s="244">
        <v>59</v>
      </c>
      <c r="G4343" s="193">
        <v>1.5</v>
      </c>
      <c r="H4343" s="193">
        <v>299.39999999999998</v>
      </c>
    </row>
    <row r="4344" spans="2:8" x14ac:dyDescent="0.25">
      <c r="B4344" s="271">
        <v>44011.291666666664</v>
      </c>
      <c r="C4344" s="244">
        <v>491.9</v>
      </c>
      <c r="D4344" s="244">
        <v>0</v>
      </c>
      <c r="E4344" s="244">
        <v>1.7</v>
      </c>
      <c r="F4344" s="244">
        <v>55.2</v>
      </c>
      <c r="G4344" s="193">
        <v>1.5</v>
      </c>
      <c r="H4344" s="193">
        <v>299.3</v>
      </c>
    </row>
    <row r="4345" spans="2:8" x14ac:dyDescent="0.25">
      <c r="B4345" s="271">
        <v>44011.333333333336</v>
      </c>
      <c r="C4345" s="244">
        <v>492.2</v>
      </c>
      <c r="D4345" s="244">
        <v>0</v>
      </c>
      <c r="E4345" s="244">
        <v>4.4000000000000004</v>
      </c>
      <c r="F4345" s="244">
        <v>52.1</v>
      </c>
      <c r="G4345" s="193">
        <v>0.6</v>
      </c>
      <c r="H4345" s="193">
        <v>279.60000000000002</v>
      </c>
    </row>
    <row r="4346" spans="2:8" x14ac:dyDescent="0.25">
      <c r="B4346" s="271">
        <v>44011.375</v>
      </c>
      <c r="C4346" s="244">
        <v>492.1</v>
      </c>
      <c r="D4346" s="244">
        <v>0</v>
      </c>
      <c r="E4346" s="244">
        <v>7.1</v>
      </c>
      <c r="F4346" s="244">
        <v>57.2</v>
      </c>
      <c r="G4346" s="193">
        <v>0.6</v>
      </c>
      <c r="H4346" s="193">
        <v>152.19999999999999</v>
      </c>
    </row>
    <row r="4347" spans="2:8" x14ac:dyDescent="0.25">
      <c r="B4347" s="271">
        <v>44011.416666666664</v>
      </c>
      <c r="C4347" s="244">
        <v>491.6</v>
      </c>
      <c r="D4347" s="244">
        <v>0</v>
      </c>
      <c r="E4347" s="244">
        <v>9.1999999999999993</v>
      </c>
      <c r="F4347" s="244">
        <v>50.9</v>
      </c>
      <c r="G4347" s="193">
        <v>1</v>
      </c>
      <c r="H4347" s="193">
        <v>133.19999999999999</v>
      </c>
    </row>
    <row r="4348" spans="2:8" x14ac:dyDescent="0.25">
      <c r="B4348" s="271">
        <v>44011.458333333336</v>
      </c>
      <c r="C4348" s="244">
        <v>491</v>
      </c>
      <c r="D4348" s="244">
        <v>0</v>
      </c>
      <c r="E4348" s="244">
        <v>12.8</v>
      </c>
      <c r="F4348" s="244">
        <v>35.6</v>
      </c>
      <c r="G4348" s="193">
        <v>1.1000000000000001</v>
      </c>
      <c r="H4348" s="193">
        <v>150.69999999999999</v>
      </c>
    </row>
    <row r="4349" spans="2:8" x14ac:dyDescent="0.25">
      <c r="B4349" s="271">
        <v>44011.5</v>
      </c>
      <c r="C4349" s="244">
        <v>490.4</v>
      </c>
      <c r="D4349" s="244">
        <v>0</v>
      </c>
      <c r="E4349" s="244">
        <v>16.3</v>
      </c>
      <c r="F4349" s="244">
        <v>19.600000000000001</v>
      </c>
      <c r="G4349" s="193">
        <v>1</v>
      </c>
      <c r="H4349" s="193">
        <v>309.7</v>
      </c>
    </row>
    <row r="4350" spans="2:8" x14ac:dyDescent="0.25">
      <c r="B4350" s="271">
        <v>44011.541666666664</v>
      </c>
      <c r="C4350" s="244">
        <v>489.8</v>
      </c>
      <c r="D4350" s="244">
        <v>0</v>
      </c>
      <c r="E4350" s="244">
        <v>17.2</v>
      </c>
      <c r="F4350" s="244">
        <v>17.2</v>
      </c>
      <c r="G4350" s="193">
        <v>1.2</v>
      </c>
      <c r="H4350" s="193">
        <v>307.10000000000002</v>
      </c>
    </row>
    <row r="4351" spans="2:8" x14ac:dyDescent="0.25">
      <c r="B4351" s="271">
        <v>44011.583333333336</v>
      </c>
      <c r="C4351" s="244">
        <v>489.1</v>
      </c>
      <c r="D4351" s="244">
        <v>0</v>
      </c>
      <c r="E4351" s="244">
        <v>17.7</v>
      </c>
      <c r="F4351" s="244">
        <v>16.399999999999999</v>
      </c>
      <c r="G4351" s="193">
        <v>1</v>
      </c>
      <c r="H4351" s="193">
        <v>274.2</v>
      </c>
    </row>
    <row r="4352" spans="2:8" x14ac:dyDescent="0.25">
      <c r="B4352" s="271">
        <v>44011.625</v>
      </c>
      <c r="C4352" s="244">
        <v>488.8</v>
      </c>
      <c r="D4352" s="244">
        <v>0</v>
      </c>
      <c r="E4352" s="244">
        <v>16.399999999999999</v>
      </c>
      <c r="F4352" s="244">
        <v>25.3</v>
      </c>
      <c r="G4352" s="193">
        <v>2</v>
      </c>
      <c r="H4352" s="193">
        <v>54.1</v>
      </c>
    </row>
    <row r="4353" spans="2:8" x14ac:dyDescent="0.25">
      <c r="B4353" s="271">
        <v>44011.666666666664</v>
      </c>
      <c r="C4353" s="244">
        <v>488.9</v>
      </c>
      <c r="D4353" s="244">
        <v>0</v>
      </c>
      <c r="E4353" s="244">
        <v>13.2</v>
      </c>
      <c r="F4353" s="244">
        <v>38.299999999999997</v>
      </c>
      <c r="G4353" s="193">
        <v>2.2999999999999998</v>
      </c>
      <c r="H4353" s="193">
        <v>54.2</v>
      </c>
    </row>
    <row r="4354" spans="2:8" x14ac:dyDescent="0.25">
      <c r="B4354" s="271">
        <v>44011.708333333336</v>
      </c>
      <c r="C4354" s="244">
        <v>489.5</v>
      </c>
      <c r="D4354" s="244">
        <v>0</v>
      </c>
      <c r="E4354" s="244">
        <v>11.2</v>
      </c>
      <c r="F4354" s="244">
        <v>49.5</v>
      </c>
      <c r="G4354" s="193">
        <v>1.9</v>
      </c>
      <c r="H4354" s="193">
        <v>47.6</v>
      </c>
    </row>
    <row r="4355" spans="2:8" x14ac:dyDescent="0.25">
      <c r="B4355" s="271">
        <v>44011.75</v>
      </c>
      <c r="C4355" s="244">
        <v>490.2</v>
      </c>
      <c r="D4355" s="244">
        <v>0</v>
      </c>
      <c r="E4355" s="244">
        <v>9.4</v>
      </c>
      <c r="F4355" s="244">
        <v>59.9</v>
      </c>
      <c r="G4355" s="193">
        <v>1.8</v>
      </c>
      <c r="H4355" s="193">
        <v>63.4</v>
      </c>
    </row>
    <row r="4356" spans="2:8" x14ac:dyDescent="0.25">
      <c r="B4356" s="271">
        <v>44011.791666666664</v>
      </c>
      <c r="C4356" s="244">
        <v>490.7</v>
      </c>
      <c r="D4356" s="244">
        <v>0</v>
      </c>
      <c r="E4356" s="244">
        <v>8.5</v>
      </c>
      <c r="F4356" s="244">
        <v>62.1</v>
      </c>
      <c r="G4356" s="193">
        <v>1.7</v>
      </c>
      <c r="H4356" s="193">
        <v>10.5</v>
      </c>
    </row>
    <row r="4357" spans="2:8" x14ac:dyDescent="0.25">
      <c r="B4357" s="271">
        <v>44011.833333333336</v>
      </c>
      <c r="C4357" s="244">
        <v>491.1</v>
      </c>
      <c r="D4357" s="244">
        <v>0</v>
      </c>
      <c r="E4357" s="244">
        <v>7.4</v>
      </c>
      <c r="F4357" s="244">
        <v>63.5</v>
      </c>
      <c r="G4357" s="193">
        <v>2.1</v>
      </c>
      <c r="H4357" s="193">
        <v>348.6</v>
      </c>
    </row>
    <row r="4358" spans="2:8" x14ac:dyDescent="0.25">
      <c r="B4358" s="271">
        <v>44011.875</v>
      </c>
      <c r="C4358" s="244">
        <v>491.3</v>
      </c>
      <c r="D4358" s="244">
        <v>0</v>
      </c>
      <c r="E4358" s="244">
        <v>6.1</v>
      </c>
      <c r="F4358" s="244">
        <v>63.2</v>
      </c>
      <c r="G4358" s="193">
        <v>2</v>
      </c>
      <c r="H4358" s="193">
        <v>354</v>
      </c>
    </row>
    <row r="4359" spans="2:8" x14ac:dyDescent="0.25">
      <c r="B4359" s="271">
        <v>44011.916666666664</v>
      </c>
      <c r="C4359" s="244">
        <v>491.4</v>
      </c>
      <c r="D4359" s="244">
        <v>0</v>
      </c>
      <c r="E4359" s="244">
        <v>5.3</v>
      </c>
      <c r="F4359" s="244">
        <v>63.9</v>
      </c>
      <c r="G4359" s="193">
        <v>1.6</v>
      </c>
      <c r="H4359" s="193">
        <v>337.6</v>
      </c>
    </row>
    <row r="4360" spans="2:8" x14ac:dyDescent="0.25">
      <c r="B4360" s="271">
        <v>44011.958333333336</v>
      </c>
      <c r="C4360" s="244">
        <v>491.5</v>
      </c>
      <c r="D4360" s="244">
        <v>0</v>
      </c>
      <c r="E4360" s="244">
        <v>4.4000000000000004</v>
      </c>
      <c r="F4360" s="244">
        <v>70</v>
      </c>
      <c r="G4360" s="193">
        <v>0.9</v>
      </c>
      <c r="H4360" s="193">
        <v>315.8</v>
      </c>
    </row>
    <row r="4361" spans="2:8" x14ac:dyDescent="0.25">
      <c r="B4361" s="271">
        <v>44012</v>
      </c>
      <c r="C4361" s="244">
        <v>491.5</v>
      </c>
      <c r="D4361" s="244">
        <v>0</v>
      </c>
      <c r="E4361" s="244">
        <v>3.8</v>
      </c>
      <c r="F4361" s="244">
        <v>70.900000000000006</v>
      </c>
      <c r="G4361" s="193">
        <v>0.7</v>
      </c>
      <c r="H4361" s="193">
        <v>336.8</v>
      </c>
    </row>
    <row r="4362" spans="2:8" x14ac:dyDescent="0.25">
      <c r="B4362" s="271">
        <v>44012.041666666664</v>
      </c>
      <c r="C4362" s="244">
        <v>491.3</v>
      </c>
      <c r="D4362" s="244">
        <v>0</v>
      </c>
      <c r="E4362" s="244">
        <v>2.8</v>
      </c>
      <c r="F4362" s="244">
        <v>80.5</v>
      </c>
      <c r="G4362" s="193">
        <v>0.7</v>
      </c>
      <c r="H4362" s="193">
        <v>275.10000000000002</v>
      </c>
    </row>
    <row r="4363" spans="2:8" x14ac:dyDescent="0.25">
      <c r="B4363" s="271">
        <v>44012.083333333336</v>
      </c>
      <c r="C4363" s="244">
        <v>491</v>
      </c>
      <c r="D4363" s="244">
        <v>0</v>
      </c>
      <c r="E4363" s="244">
        <v>2.1</v>
      </c>
      <c r="F4363" s="244">
        <v>82.3</v>
      </c>
      <c r="G4363" s="193">
        <v>0.8</v>
      </c>
      <c r="H4363" s="193">
        <v>284.60000000000002</v>
      </c>
    </row>
    <row r="4364" spans="2:8" x14ac:dyDescent="0.25">
      <c r="B4364" s="271">
        <v>44012.125</v>
      </c>
      <c r="C4364" s="244">
        <v>490.8</v>
      </c>
      <c r="D4364" s="244">
        <v>0</v>
      </c>
      <c r="E4364" s="244">
        <v>1.4</v>
      </c>
      <c r="F4364" s="244">
        <v>83.8</v>
      </c>
      <c r="G4364" s="193">
        <v>0.9</v>
      </c>
      <c r="H4364" s="193">
        <v>291.7</v>
      </c>
    </row>
    <row r="4365" spans="2:8" x14ac:dyDescent="0.25">
      <c r="B4365" s="271">
        <v>44012.166666666664</v>
      </c>
      <c r="C4365" s="244">
        <v>490.9</v>
      </c>
      <c r="D4365" s="244">
        <v>0</v>
      </c>
      <c r="E4365" s="244">
        <v>0.7</v>
      </c>
      <c r="F4365" s="244">
        <v>84.2</v>
      </c>
      <c r="G4365" s="193">
        <v>0.9</v>
      </c>
      <c r="H4365" s="193">
        <v>287</v>
      </c>
    </row>
    <row r="4366" spans="2:8" x14ac:dyDescent="0.25">
      <c r="B4366" s="271">
        <v>44012.208333333336</v>
      </c>
      <c r="C4366" s="244">
        <v>491.1</v>
      </c>
      <c r="D4366" s="244">
        <v>0</v>
      </c>
      <c r="E4366" s="244">
        <v>0.1</v>
      </c>
      <c r="F4366" s="244">
        <v>84.1</v>
      </c>
      <c r="G4366" s="193">
        <v>1</v>
      </c>
      <c r="H4366" s="193">
        <v>289.39999999999998</v>
      </c>
    </row>
    <row r="4367" spans="2:8" x14ac:dyDescent="0.25">
      <c r="B4367" s="271">
        <v>44012.25</v>
      </c>
      <c r="C4367" s="244">
        <v>491.3</v>
      </c>
      <c r="D4367" s="244">
        <v>0</v>
      </c>
      <c r="E4367" s="244">
        <v>-0.5</v>
      </c>
      <c r="F4367" s="244">
        <v>84.2</v>
      </c>
      <c r="G4367" s="193">
        <v>1</v>
      </c>
      <c r="H4367" s="193">
        <v>280.60000000000002</v>
      </c>
    </row>
    <row r="4368" spans="2:8" x14ac:dyDescent="0.25">
      <c r="B4368" s="271">
        <v>44012.291666666664</v>
      </c>
      <c r="C4368" s="244">
        <v>491.8</v>
      </c>
      <c r="D4368" s="244">
        <v>0</v>
      </c>
      <c r="E4368" s="244">
        <v>-0.8</v>
      </c>
      <c r="F4368" s="244">
        <v>84.3</v>
      </c>
      <c r="G4368" s="193">
        <v>1.2</v>
      </c>
      <c r="H4368" s="193">
        <v>274.60000000000002</v>
      </c>
    </row>
    <row r="4369" spans="2:8" x14ac:dyDescent="0.25">
      <c r="B4369" s="271">
        <v>44012.333333333336</v>
      </c>
      <c r="C4369" s="244">
        <v>492</v>
      </c>
      <c r="D4369" s="244">
        <v>0</v>
      </c>
      <c r="E4369" s="244">
        <v>2.1</v>
      </c>
      <c r="F4369" s="244">
        <v>70.599999999999994</v>
      </c>
      <c r="G4369" s="193">
        <v>0.5</v>
      </c>
      <c r="H4369" s="193">
        <v>296.2</v>
      </c>
    </row>
    <row r="4370" spans="2:8" x14ac:dyDescent="0.25">
      <c r="B4370" s="271">
        <v>44012.375</v>
      </c>
      <c r="C4370" s="244">
        <v>491.7</v>
      </c>
      <c r="D4370" s="244">
        <v>0</v>
      </c>
      <c r="E4370" s="244">
        <v>5.9</v>
      </c>
      <c r="F4370" s="244">
        <v>52.3</v>
      </c>
      <c r="G4370" s="193">
        <v>0.7</v>
      </c>
      <c r="H4370" s="193">
        <v>272.8</v>
      </c>
    </row>
    <row r="4371" spans="2:8" x14ac:dyDescent="0.25">
      <c r="B4371" s="271">
        <v>44012.416666666664</v>
      </c>
      <c r="C4371" s="244">
        <v>491.3</v>
      </c>
      <c r="D4371" s="244">
        <v>0</v>
      </c>
      <c r="E4371" s="244">
        <v>9.5</v>
      </c>
      <c r="F4371" s="244">
        <v>33.299999999999997</v>
      </c>
      <c r="G4371" s="193">
        <v>0.7</v>
      </c>
      <c r="H4371" s="193">
        <v>118.8</v>
      </c>
    </row>
    <row r="4372" spans="2:8" x14ac:dyDescent="0.25">
      <c r="B4372" s="271">
        <v>44012.458333333336</v>
      </c>
      <c r="C4372" s="244">
        <v>490.7</v>
      </c>
      <c r="D4372" s="244">
        <v>0</v>
      </c>
      <c r="E4372" s="244">
        <v>13.1</v>
      </c>
      <c r="F4372" s="244">
        <v>23.3</v>
      </c>
      <c r="G4372" s="193">
        <v>1</v>
      </c>
      <c r="H4372" s="193">
        <v>124.5</v>
      </c>
    </row>
    <row r="4373" spans="2:8" x14ac:dyDescent="0.25">
      <c r="B4373" s="271">
        <v>44012.5</v>
      </c>
      <c r="C4373" s="244">
        <v>490</v>
      </c>
      <c r="D4373" s="244">
        <v>0</v>
      </c>
      <c r="E4373" s="244">
        <v>15.9</v>
      </c>
      <c r="F4373" s="244">
        <v>13.2</v>
      </c>
      <c r="G4373" s="193">
        <v>1.4</v>
      </c>
      <c r="H4373" s="193">
        <v>142.9</v>
      </c>
    </row>
    <row r="4374" spans="2:8" x14ac:dyDescent="0.25">
      <c r="B4374" s="271">
        <v>44012.541666666664</v>
      </c>
      <c r="C4374" s="244">
        <v>489.3</v>
      </c>
      <c r="D4374" s="244">
        <v>0</v>
      </c>
      <c r="E4374" s="244">
        <v>17.7</v>
      </c>
      <c r="F4374" s="244">
        <v>5.7</v>
      </c>
      <c r="G4374" s="193">
        <v>1.6</v>
      </c>
      <c r="H4374" s="193">
        <v>193.1</v>
      </c>
    </row>
    <row r="4375" spans="2:8" x14ac:dyDescent="0.25">
      <c r="B4375" s="271">
        <v>44012.583333333336</v>
      </c>
      <c r="C4375" s="244">
        <v>488.8</v>
      </c>
      <c r="D4375" s="244">
        <v>0</v>
      </c>
      <c r="E4375" s="244">
        <v>17.899999999999999</v>
      </c>
      <c r="F4375" s="244">
        <v>4.5</v>
      </c>
      <c r="G4375" s="193">
        <v>2</v>
      </c>
      <c r="H4375" s="193">
        <v>181.3</v>
      </c>
    </row>
    <row r="4376" spans="2:8" x14ac:dyDescent="0.25">
      <c r="B4376" s="271">
        <v>44012.625</v>
      </c>
      <c r="C4376" s="244">
        <v>488.7</v>
      </c>
      <c r="D4376" s="244">
        <v>0</v>
      </c>
      <c r="E4376" s="244">
        <v>16.899999999999999</v>
      </c>
      <c r="F4376" s="244">
        <v>13.9</v>
      </c>
      <c r="G4376" s="193">
        <v>2.2999999999999998</v>
      </c>
      <c r="H4376" s="193">
        <v>38.299999999999997</v>
      </c>
    </row>
    <row r="4377" spans="2:8" x14ac:dyDescent="0.25">
      <c r="B4377" s="271">
        <v>44012.666666666664</v>
      </c>
      <c r="C4377" s="244">
        <v>488.8</v>
      </c>
      <c r="D4377" s="244">
        <v>0</v>
      </c>
      <c r="E4377" s="244">
        <v>14.8</v>
      </c>
      <c r="F4377" s="244">
        <v>17</v>
      </c>
      <c r="G4377" s="193">
        <v>2.5</v>
      </c>
      <c r="H4377" s="193">
        <v>32.1</v>
      </c>
    </row>
    <row r="4378" spans="2:8" x14ac:dyDescent="0.25">
      <c r="B4378" s="271">
        <v>44012.708333333336</v>
      </c>
      <c r="C4378" s="244">
        <v>489</v>
      </c>
      <c r="D4378" s="244">
        <v>0</v>
      </c>
      <c r="E4378" s="244">
        <v>13.4</v>
      </c>
      <c r="F4378" s="244">
        <v>16.899999999999999</v>
      </c>
      <c r="G4378" s="193">
        <v>2.1</v>
      </c>
      <c r="H4378" s="193">
        <v>63.6</v>
      </c>
    </row>
    <row r="4379" spans="2:8" x14ac:dyDescent="0.25">
      <c r="B4379" s="271">
        <v>44012.75</v>
      </c>
      <c r="C4379" s="244">
        <v>489.5</v>
      </c>
      <c r="D4379" s="244">
        <v>0</v>
      </c>
      <c r="E4379" s="244">
        <v>11.8</v>
      </c>
      <c r="F4379" s="244">
        <v>20.399999999999999</v>
      </c>
      <c r="G4379" s="193">
        <v>1.5</v>
      </c>
      <c r="H4379" s="193">
        <v>74.3</v>
      </c>
    </row>
    <row r="4380" spans="2:8" x14ac:dyDescent="0.25">
      <c r="B4380" s="271">
        <v>44012.791666666664</v>
      </c>
      <c r="C4380" s="244">
        <v>489.9</v>
      </c>
      <c r="D4380" s="244">
        <v>0</v>
      </c>
      <c r="E4380" s="244">
        <v>10.199999999999999</v>
      </c>
      <c r="F4380" s="244">
        <v>24.8</v>
      </c>
      <c r="G4380" s="193">
        <v>0.6</v>
      </c>
      <c r="H4380" s="193">
        <v>52.5</v>
      </c>
    </row>
    <row r="4381" spans="2:8" x14ac:dyDescent="0.25">
      <c r="B4381" s="271">
        <v>44012.833333333336</v>
      </c>
      <c r="C4381" s="244">
        <v>490.4</v>
      </c>
      <c r="D4381" s="244">
        <v>0</v>
      </c>
      <c r="E4381" s="244">
        <v>8.1999999999999993</v>
      </c>
      <c r="F4381" s="244">
        <v>27.9</v>
      </c>
      <c r="G4381" s="193">
        <v>2.1</v>
      </c>
      <c r="H4381" s="193">
        <v>346.9</v>
      </c>
    </row>
    <row r="4382" spans="2:8" x14ac:dyDescent="0.25">
      <c r="B4382" s="271">
        <v>44012.875</v>
      </c>
      <c r="C4382" s="244">
        <v>490.8</v>
      </c>
      <c r="D4382" s="244">
        <v>0</v>
      </c>
      <c r="E4382" s="244">
        <v>6.7</v>
      </c>
      <c r="F4382" s="244">
        <v>28.8</v>
      </c>
      <c r="G4382" s="193">
        <v>1.3</v>
      </c>
      <c r="H4382" s="193">
        <v>328</v>
      </c>
    </row>
    <row r="4383" spans="2:8" x14ac:dyDescent="0.25">
      <c r="B4383" s="271">
        <v>44012.916666666664</v>
      </c>
      <c r="C4383" s="244">
        <v>491</v>
      </c>
      <c r="D4383" s="244">
        <v>0</v>
      </c>
      <c r="E4383" s="244">
        <v>5.0999999999999996</v>
      </c>
      <c r="F4383" s="244">
        <v>32.1</v>
      </c>
      <c r="G4383" s="193">
        <v>0.9</v>
      </c>
      <c r="H4383" s="193">
        <v>283.8</v>
      </c>
    </row>
    <row r="4384" spans="2:8" x14ac:dyDescent="0.25">
      <c r="B4384" s="271">
        <v>44012.958333333336</v>
      </c>
      <c r="C4384" s="244">
        <v>491.3</v>
      </c>
      <c r="D4384" s="244">
        <v>0</v>
      </c>
      <c r="E4384" s="244">
        <v>3.4</v>
      </c>
      <c r="F4384" s="244">
        <v>36.1</v>
      </c>
      <c r="G4384" s="193">
        <v>1.2</v>
      </c>
      <c r="H4384" s="193">
        <v>275.5</v>
      </c>
    </row>
    <row r="4385" spans="2:8" x14ac:dyDescent="0.25">
      <c r="B4385" s="271">
        <v>44013</v>
      </c>
      <c r="C4385" s="244">
        <v>491.2</v>
      </c>
      <c r="D4385" s="244">
        <v>0</v>
      </c>
      <c r="E4385" s="244">
        <v>2.2999999999999998</v>
      </c>
      <c r="F4385" s="244">
        <v>39.1</v>
      </c>
      <c r="G4385" s="193">
        <v>1.3</v>
      </c>
      <c r="H4385" s="193">
        <v>279.2</v>
      </c>
    </row>
    <row r="4386" spans="2:8" x14ac:dyDescent="0.25">
      <c r="B4386" s="271">
        <v>44013.041666666664</v>
      </c>
      <c r="C4386" s="244">
        <v>491.3</v>
      </c>
      <c r="D4386" s="244">
        <v>0</v>
      </c>
      <c r="E4386" s="244">
        <v>1.1000000000000001</v>
      </c>
      <c r="F4386" s="244">
        <v>44.1</v>
      </c>
      <c r="G4386" s="193">
        <v>1.2</v>
      </c>
      <c r="H4386" s="193">
        <v>277</v>
      </c>
    </row>
    <row r="4387" spans="2:8" x14ac:dyDescent="0.25">
      <c r="B4387" s="271">
        <v>44013.083333333336</v>
      </c>
      <c r="C4387" s="244">
        <v>491.2</v>
      </c>
      <c r="D4387" s="244">
        <v>0</v>
      </c>
      <c r="E4387" s="244">
        <v>0.3</v>
      </c>
      <c r="F4387" s="244">
        <v>48.5</v>
      </c>
      <c r="G4387" s="193">
        <v>1</v>
      </c>
      <c r="H4387" s="193">
        <v>282</v>
      </c>
    </row>
    <row r="4388" spans="2:8" x14ac:dyDescent="0.25">
      <c r="B4388" s="271">
        <v>44013.125</v>
      </c>
      <c r="C4388" s="244">
        <v>491.1</v>
      </c>
      <c r="D4388" s="244">
        <v>0</v>
      </c>
      <c r="E4388" s="244">
        <v>-0.4</v>
      </c>
      <c r="F4388" s="244">
        <v>51.9</v>
      </c>
      <c r="G4388" s="193">
        <v>1</v>
      </c>
      <c r="H4388" s="193">
        <v>283.39999999999998</v>
      </c>
    </row>
    <row r="4389" spans="2:8" x14ac:dyDescent="0.25">
      <c r="B4389" s="271">
        <v>44013.166666666664</v>
      </c>
      <c r="C4389" s="244">
        <v>491.3</v>
      </c>
      <c r="D4389" s="244">
        <v>0</v>
      </c>
      <c r="E4389" s="244">
        <v>-1.1000000000000001</v>
      </c>
      <c r="F4389" s="244">
        <v>55.5</v>
      </c>
      <c r="G4389" s="193">
        <v>1</v>
      </c>
      <c r="H4389" s="193">
        <v>274.2</v>
      </c>
    </row>
    <row r="4390" spans="2:8" x14ac:dyDescent="0.25">
      <c r="B4390" s="271">
        <v>44013.208333333336</v>
      </c>
      <c r="C4390" s="244">
        <v>491.6</v>
      </c>
      <c r="D4390" s="244">
        <v>0</v>
      </c>
      <c r="E4390" s="244">
        <v>-1.9</v>
      </c>
      <c r="F4390" s="244">
        <v>58.2</v>
      </c>
      <c r="G4390" s="193">
        <v>1.2</v>
      </c>
      <c r="H4390" s="193">
        <v>272</v>
      </c>
    </row>
    <row r="4391" spans="2:8" x14ac:dyDescent="0.25">
      <c r="B4391" s="271">
        <v>44013.25</v>
      </c>
      <c r="C4391" s="244">
        <v>491.9</v>
      </c>
      <c r="D4391" s="244">
        <v>0</v>
      </c>
      <c r="E4391" s="244">
        <v>-2.4</v>
      </c>
      <c r="F4391" s="244">
        <v>61.4</v>
      </c>
      <c r="G4391" s="193">
        <v>1.3</v>
      </c>
      <c r="H4391" s="193">
        <v>274.8</v>
      </c>
    </row>
    <row r="4392" spans="2:8" x14ac:dyDescent="0.25">
      <c r="B4392" s="271">
        <v>44013.291666666664</v>
      </c>
      <c r="C4392" s="244">
        <v>492.2</v>
      </c>
      <c r="D4392" s="244">
        <v>0</v>
      </c>
      <c r="E4392" s="244">
        <v>-2.6</v>
      </c>
      <c r="F4392" s="244">
        <v>62.6</v>
      </c>
      <c r="G4392" s="193">
        <v>1.2</v>
      </c>
      <c r="H4392" s="193">
        <v>265.5</v>
      </c>
    </row>
    <row r="4393" spans="2:8" x14ac:dyDescent="0.25">
      <c r="B4393" s="271">
        <v>44013.333333333336</v>
      </c>
      <c r="C4393" s="244">
        <v>492.5</v>
      </c>
      <c r="D4393" s="244">
        <v>0</v>
      </c>
      <c r="E4393" s="244">
        <v>0.8</v>
      </c>
      <c r="F4393" s="244">
        <v>48.7</v>
      </c>
      <c r="G4393" s="193">
        <v>0.5</v>
      </c>
      <c r="H4393" s="193">
        <v>323.10000000000002</v>
      </c>
    </row>
    <row r="4394" spans="2:8" x14ac:dyDescent="0.25">
      <c r="B4394" s="271">
        <v>44013.375</v>
      </c>
      <c r="C4394" s="244">
        <v>492.2</v>
      </c>
      <c r="D4394" s="244">
        <v>0</v>
      </c>
      <c r="E4394" s="244">
        <v>4.9000000000000004</v>
      </c>
      <c r="F4394" s="244">
        <v>35.5</v>
      </c>
      <c r="G4394" s="193">
        <v>0.6</v>
      </c>
      <c r="H4394" s="193">
        <v>152.6</v>
      </c>
    </row>
    <row r="4395" spans="2:8" x14ac:dyDescent="0.25">
      <c r="B4395" s="271">
        <v>44013.416666666664</v>
      </c>
      <c r="C4395" s="244">
        <v>491.6</v>
      </c>
      <c r="D4395" s="244">
        <v>0</v>
      </c>
      <c r="E4395" s="244">
        <v>9.3000000000000007</v>
      </c>
      <c r="F4395" s="244">
        <v>26.9</v>
      </c>
      <c r="G4395" s="193">
        <v>0.7</v>
      </c>
      <c r="H4395" s="193">
        <v>120.9</v>
      </c>
    </row>
    <row r="4396" spans="2:8" x14ac:dyDescent="0.25">
      <c r="B4396" s="271">
        <v>44013.458333333336</v>
      </c>
      <c r="C4396" s="244">
        <v>490.9</v>
      </c>
      <c r="D4396" s="244">
        <v>0</v>
      </c>
      <c r="E4396" s="244">
        <v>13.2</v>
      </c>
      <c r="F4396" s="244">
        <v>17.3</v>
      </c>
      <c r="G4396" s="193">
        <v>0.8</v>
      </c>
      <c r="H4396" s="193">
        <v>126.1</v>
      </c>
    </row>
    <row r="4397" spans="2:8" x14ac:dyDescent="0.25">
      <c r="B4397" s="271">
        <v>44013.5</v>
      </c>
      <c r="C4397" s="244">
        <v>490.2</v>
      </c>
      <c r="D4397" s="244">
        <v>0</v>
      </c>
      <c r="E4397" s="244">
        <v>16.100000000000001</v>
      </c>
      <c r="F4397" s="244">
        <v>8.1</v>
      </c>
      <c r="G4397" s="193">
        <v>2.2000000000000002</v>
      </c>
      <c r="H4397" s="193">
        <v>15.9</v>
      </c>
    </row>
    <row r="4398" spans="2:8" x14ac:dyDescent="0.25">
      <c r="B4398" s="271">
        <v>44013.541666666664</v>
      </c>
      <c r="C4398" s="244">
        <v>489.7</v>
      </c>
      <c r="D4398" s="244">
        <v>0</v>
      </c>
      <c r="E4398" s="244">
        <v>16.5</v>
      </c>
      <c r="F4398" s="244">
        <v>7.2</v>
      </c>
      <c r="G4398" s="193">
        <v>2</v>
      </c>
      <c r="H4398" s="193">
        <v>13.7</v>
      </c>
    </row>
    <row r="4399" spans="2:8" x14ac:dyDescent="0.25">
      <c r="B4399" s="271">
        <v>44013.583333333336</v>
      </c>
      <c r="C4399" s="244">
        <v>489.2</v>
      </c>
      <c r="D4399" s="244">
        <v>0</v>
      </c>
      <c r="E4399" s="244">
        <v>16.600000000000001</v>
      </c>
      <c r="F4399" s="244">
        <v>8.1</v>
      </c>
      <c r="G4399" s="193">
        <v>1.9</v>
      </c>
      <c r="H4399" s="193">
        <v>22.1</v>
      </c>
    </row>
    <row r="4400" spans="2:8" x14ac:dyDescent="0.25">
      <c r="B4400" s="271">
        <v>44013.625</v>
      </c>
      <c r="C4400" s="244">
        <v>489</v>
      </c>
      <c r="D4400" s="244">
        <v>0</v>
      </c>
      <c r="E4400" s="244">
        <v>15.9</v>
      </c>
      <c r="F4400" s="244">
        <v>11.3</v>
      </c>
      <c r="G4400" s="193">
        <v>2.2999999999999998</v>
      </c>
      <c r="H4400" s="193">
        <v>23.8</v>
      </c>
    </row>
    <row r="4401" spans="2:8" x14ac:dyDescent="0.25">
      <c r="B4401" s="271">
        <v>44013.666666666664</v>
      </c>
      <c r="C4401" s="244">
        <v>489.1</v>
      </c>
      <c r="D4401" s="244">
        <v>0</v>
      </c>
      <c r="E4401" s="244">
        <v>13.9</v>
      </c>
      <c r="F4401" s="244">
        <v>14.4</v>
      </c>
      <c r="G4401" s="193">
        <v>1.8</v>
      </c>
      <c r="H4401" s="193">
        <v>39.4</v>
      </c>
    </row>
    <row r="4402" spans="2:8" x14ac:dyDescent="0.25">
      <c r="B4402" s="271">
        <v>44013.708333333336</v>
      </c>
      <c r="C4402" s="244">
        <v>489.4</v>
      </c>
      <c r="D4402" s="244">
        <v>0</v>
      </c>
      <c r="E4402" s="244">
        <v>12.5</v>
      </c>
      <c r="F4402" s="244">
        <v>18.2</v>
      </c>
      <c r="G4402" s="193">
        <v>1.5</v>
      </c>
      <c r="H4402" s="193">
        <v>45</v>
      </c>
    </row>
    <row r="4403" spans="2:8" x14ac:dyDescent="0.25">
      <c r="B4403" s="271">
        <v>44013.75</v>
      </c>
      <c r="C4403" s="244">
        <v>489.8</v>
      </c>
      <c r="D4403" s="244">
        <v>0</v>
      </c>
      <c r="E4403" s="244">
        <v>10.7</v>
      </c>
      <c r="F4403" s="244">
        <v>23.6</v>
      </c>
      <c r="G4403" s="193">
        <v>1.4</v>
      </c>
      <c r="H4403" s="193">
        <v>47.9</v>
      </c>
    </row>
    <row r="4404" spans="2:8" x14ac:dyDescent="0.25">
      <c r="B4404" s="271">
        <v>44013.791666666664</v>
      </c>
      <c r="C4404" s="244">
        <v>490.2</v>
      </c>
      <c r="D4404" s="244">
        <v>0</v>
      </c>
      <c r="E4404" s="244">
        <v>9.1</v>
      </c>
      <c r="F4404" s="244">
        <v>24.5</v>
      </c>
      <c r="G4404" s="193">
        <v>0.8</v>
      </c>
      <c r="H4404" s="193">
        <v>291.5</v>
      </c>
    </row>
    <row r="4405" spans="2:8" x14ac:dyDescent="0.25">
      <c r="B4405" s="271">
        <v>44013.833333333336</v>
      </c>
      <c r="C4405" s="244">
        <v>490.7</v>
      </c>
      <c r="D4405" s="244">
        <v>0</v>
      </c>
      <c r="E4405" s="244">
        <v>6.9</v>
      </c>
      <c r="F4405" s="244">
        <v>26.7</v>
      </c>
      <c r="G4405" s="193">
        <v>1.6</v>
      </c>
      <c r="H4405" s="193">
        <v>345.5</v>
      </c>
    </row>
    <row r="4406" spans="2:8" x14ac:dyDescent="0.25">
      <c r="B4406" s="271">
        <v>44013.875</v>
      </c>
      <c r="C4406" s="244">
        <v>491.1</v>
      </c>
      <c r="D4406" s="244">
        <v>0</v>
      </c>
      <c r="E4406" s="244">
        <v>5.4</v>
      </c>
      <c r="F4406" s="244">
        <v>28.9</v>
      </c>
      <c r="G4406" s="193">
        <v>1.7</v>
      </c>
      <c r="H4406" s="193">
        <v>339.5</v>
      </c>
    </row>
    <row r="4407" spans="2:8" x14ac:dyDescent="0.25">
      <c r="B4407" s="271">
        <v>44013.916666666664</v>
      </c>
      <c r="C4407" s="244">
        <v>491.3</v>
      </c>
      <c r="D4407" s="244">
        <v>0</v>
      </c>
      <c r="E4407" s="244">
        <v>3.8</v>
      </c>
      <c r="F4407" s="244">
        <v>40.5</v>
      </c>
      <c r="G4407" s="193">
        <v>1.3</v>
      </c>
      <c r="H4407" s="193">
        <v>287.3</v>
      </c>
    </row>
    <row r="4408" spans="2:8" x14ac:dyDescent="0.25">
      <c r="B4408" s="271">
        <v>44013.958333333336</v>
      </c>
      <c r="C4408" s="244">
        <v>491.3</v>
      </c>
      <c r="D4408" s="244">
        <v>0</v>
      </c>
      <c r="E4408" s="244">
        <v>2.2000000000000002</v>
      </c>
      <c r="F4408" s="244">
        <v>47.9</v>
      </c>
      <c r="G4408" s="193">
        <v>1.2</v>
      </c>
      <c r="H4408" s="193">
        <v>278.5</v>
      </c>
    </row>
    <row r="4409" spans="2:8" x14ac:dyDescent="0.25">
      <c r="B4409" s="271">
        <v>44014</v>
      </c>
      <c r="C4409" s="244">
        <v>491.4</v>
      </c>
      <c r="D4409" s="244">
        <v>0</v>
      </c>
      <c r="E4409" s="244">
        <v>1.1000000000000001</v>
      </c>
      <c r="F4409" s="244">
        <v>51.8</v>
      </c>
      <c r="G4409" s="193">
        <v>1.1000000000000001</v>
      </c>
      <c r="H4409" s="193">
        <v>272.3</v>
      </c>
    </row>
    <row r="4410" spans="2:8" x14ac:dyDescent="0.25">
      <c r="B4410" s="271">
        <v>44014.041666666664</v>
      </c>
      <c r="C4410" s="244">
        <v>491.2</v>
      </c>
      <c r="D4410" s="244">
        <v>0</v>
      </c>
      <c r="E4410" s="244">
        <v>0.2</v>
      </c>
      <c r="F4410" s="244">
        <v>55.5</v>
      </c>
      <c r="G4410" s="193">
        <v>1.2</v>
      </c>
      <c r="H4410" s="193">
        <v>277.5</v>
      </c>
    </row>
    <row r="4411" spans="2:8" x14ac:dyDescent="0.25">
      <c r="B4411" s="271">
        <v>44014.083333333336</v>
      </c>
      <c r="C4411" s="244">
        <v>491.1</v>
      </c>
      <c r="D4411" s="244">
        <v>0</v>
      </c>
      <c r="E4411" s="244">
        <v>-0.3</v>
      </c>
      <c r="F4411" s="244">
        <v>58</v>
      </c>
      <c r="G4411" s="193">
        <v>0.9</v>
      </c>
      <c r="H4411" s="193">
        <v>282.5</v>
      </c>
    </row>
    <row r="4412" spans="2:8" x14ac:dyDescent="0.25">
      <c r="B4412" s="271">
        <v>44014.125</v>
      </c>
      <c r="C4412" s="244">
        <v>491</v>
      </c>
      <c r="D4412" s="244">
        <v>0</v>
      </c>
      <c r="E4412" s="244">
        <v>-1</v>
      </c>
      <c r="F4412" s="244">
        <v>60.7</v>
      </c>
      <c r="G4412" s="193">
        <v>1.1000000000000001</v>
      </c>
      <c r="H4412" s="193">
        <v>274.3</v>
      </c>
    </row>
    <row r="4413" spans="2:8" x14ac:dyDescent="0.25">
      <c r="B4413" s="271">
        <v>44014.166666666664</v>
      </c>
      <c r="C4413" s="244">
        <v>491.2</v>
      </c>
      <c r="D4413" s="244">
        <v>0</v>
      </c>
      <c r="E4413" s="244">
        <v>-1.6</v>
      </c>
      <c r="F4413" s="244">
        <v>62.9</v>
      </c>
      <c r="G4413" s="193">
        <v>1</v>
      </c>
      <c r="H4413" s="193">
        <v>280.10000000000002</v>
      </c>
    </row>
    <row r="4414" spans="2:8" x14ac:dyDescent="0.25">
      <c r="B4414" s="271">
        <v>44014.208333333336</v>
      </c>
      <c r="C4414" s="244">
        <v>491.3</v>
      </c>
      <c r="D4414" s="244">
        <v>0</v>
      </c>
      <c r="E4414" s="244">
        <v>-2.2000000000000002</v>
      </c>
      <c r="F4414" s="244">
        <v>65.5</v>
      </c>
      <c r="G4414" s="193">
        <v>1.1000000000000001</v>
      </c>
      <c r="H4414" s="193">
        <v>273.10000000000002</v>
      </c>
    </row>
    <row r="4415" spans="2:8" x14ac:dyDescent="0.25">
      <c r="B4415" s="271">
        <v>44014.25</v>
      </c>
      <c r="C4415" s="244">
        <v>491.5</v>
      </c>
      <c r="D4415" s="244">
        <v>0</v>
      </c>
      <c r="E4415" s="244">
        <v>-2.6</v>
      </c>
      <c r="F4415" s="244">
        <v>66.7</v>
      </c>
      <c r="G4415" s="193">
        <v>1</v>
      </c>
      <c r="H4415" s="193">
        <v>276.39999999999998</v>
      </c>
    </row>
    <row r="4416" spans="2:8" x14ac:dyDescent="0.25">
      <c r="B4416" s="271">
        <v>44014.291666666664</v>
      </c>
      <c r="C4416" s="244">
        <v>491.7</v>
      </c>
      <c r="D4416" s="244">
        <v>0</v>
      </c>
      <c r="E4416" s="244">
        <v>-2.7</v>
      </c>
      <c r="F4416" s="244">
        <v>67</v>
      </c>
      <c r="G4416" s="193">
        <v>1</v>
      </c>
      <c r="H4416" s="193">
        <v>278.2</v>
      </c>
    </row>
    <row r="4417" spans="2:8" x14ac:dyDescent="0.25">
      <c r="B4417" s="271">
        <v>44014.333333333336</v>
      </c>
      <c r="C4417" s="244">
        <v>491.8</v>
      </c>
      <c r="D4417" s="244">
        <v>0</v>
      </c>
      <c r="E4417" s="244">
        <v>0.2</v>
      </c>
      <c r="F4417" s="244">
        <v>53.3</v>
      </c>
      <c r="G4417" s="193">
        <v>0.6</v>
      </c>
      <c r="H4417" s="193">
        <v>292</v>
      </c>
    </row>
    <row r="4418" spans="2:8" x14ac:dyDescent="0.25">
      <c r="B4418" s="271">
        <v>44014.375</v>
      </c>
      <c r="C4418" s="244">
        <v>491.5</v>
      </c>
      <c r="D4418" s="244">
        <v>0</v>
      </c>
      <c r="E4418" s="244">
        <v>5.0999999999999996</v>
      </c>
      <c r="F4418" s="244">
        <v>36.299999999999997</v>
      </c>
      <c r="G4418" s="193">
        <v>0.3</v>
      </c>
      <c r="H4418" s="193">
        <v>91.4</v>
      </c>
    </row>
    <row r="4419" spans="2:8" x14ac:dyDescent="0.25">
      <c r="B4419" s="271">
        <v>44014.416666666664</v>
      </c>
      <c r="C4419" s="244">
        <v>491</v>
      </c>
      <c r="D4419" s="244">
        <v>0</v>
      </c>
      <c r="E4419" s="244">
        <v>9.4</v>
      </c>
      <c r="F4419" s="244">
        <v>25</v>
      </c>
      <c r="G4419" s="193">
        <v>0.6</v>
      </c>
      <c r="H4419" s="193">
        <v>141.5</v>
      </c>
    </row>
    <row r="4420" spans="2:8" x14ac:dyDescent="0.25">
      <c r="B4420" s="271">
        <v>44014.458333333336</v>
      </c>
      <c r="C4420" s="244">
        <v>490.3</v>
      </c>
      <c r="D4420" s="244">
        <v>0</v>
      </c>
      <c r="E4420" s="244">
        <v>13.2</v>
      </c>
      <c r="F4420" s="244">
        <v>16.7</v>
      </c>
      <c r="G4420" s="193">
        <v>1.3</v>
      </c>
      <c r="H4420" s="193">
        <v>130</v>
      </c>
    </row>
    <row r="4421" spans="2:8" x14ac:dyDescent="0.25">
      <c r="B4421" s="271">
        <v>44014.5</v>
      </c>
      <c r="C4421" s="244">
        <v>489.6</v>
      </c>
      <c r="D4421" s="244">
        <v>0</v>
      </c>
      <c r="E4421" s="244">
        <v>16.100000000000001</v>
      </c>
      <c r="F4421" s="244">
        <v>11</v>
      </c>
      <c r="G4421" s="193">
        <v>1.4</v>
      </c>
      <c r="H4421" s="193">
        <v>163.4</v>
      </c>
    </row>
    <row r="4422" spans="2:8" x14ac:dyDescent="0.25">
      <c r="B4422" s="271">
        <v>44014.541666666664</v>
      </c>
      <c r="C4422" s="244">
        <v>489</v>
      </c>
      <c r="D4422" s="244">
        <v>0</v>
      </c>
      <c r="E4422" s="244">
        <v>17.2</v>
      </c>
      <c r="F4422" s="244">
        <v>9.1999999999999993</v>
      </c>
      <c r="G4422" s="193">
        <v>1.3</v>
      </c>
      <c r="H4422" s="193">
        <v>128.5</v>
      </c>
    </row>
    <row r="4423" spans="2:8" x14ac:dyDescent="0.25">
      <c r="B4423" s="271">
        <v>44014.583333333336</v>
      </c>
      <c r="C4423" s="244">
        <v>488.5</v>
      </c>
      <c r="D4423" s="244">
        <v>0</v>
      </c>
      <c r="E4423" s="244">
        <v>18.7</v>
      </c>
      <c r="F4423" s="244">
        <v>8.9</v>
      </c>
      <c r="G4423" s="193">
        <v>1.3</v>
      </c>
      <c r="H4423" s="193">
        <v>26.5</v>
      </c>
    </row>
    <row r="4424" spans="2:8" x14ac:dyDescent="0.25">
      <c r="B4424" s="271">
        <v>44014.625</v>
      </c>
      <c r="C4424" s="244">
        <v>488.4</v>
      </c>
      <c r="D4424" s="244">
        <v>0</v>
      </c>
      <c r="E4424" s="244">
        <v>17.2</v>
      </c>
      <c r="F4424" s="244">
        <v>10.3</v>
      </c>
      <c r="G4424" s="193">
        <v>2</v>
      </c>
      <c r="H4424" s="193">
        <v>38.299999999999997</v>
      </c>
    </row>
    <row r="4425" spans="2:8" x14ac:dyDescent="0.25">
      <c r="B4425" s="271">
        <v>44014.666666666664</v>
      </c>
      <c r="C4425" s="244">
        <v>488.5</v>
      </c>
      <c r="D4425" s="244">
        <v>0</v>
      </c>
      <c r="E4425" s="244">
        <v>15.1</v>
      </c>
      <c r="F4425" s="244">
        <v>15</v>
      </c>
      <c r="G4425" s="193">
        <v>1.9</v>
      </c>
      <c r="H4425" s="193">
        <v>46.6</v>
      </c>
    </row>
    <row r="4426" spans="2:8" x14ac:dyDescent="0.25">
      <c r="B4426" s="271">
        <v>44014.708333333336</v>
      </c>
      <c r="C4426" s="244">
        <v>488.9</v>
      </c>
      <c r="D4426" s="244">
        <v>0</v>
      </c>
      <c r="E4426" s="244">
        <v>13.1</v>
      </c>
      <c r="F4426" s="244">
        <v>25.5</v>
      </c>
      <c r="G4426" s="193">
        <v>1.6</v>
      </c>
      <c r="H4426" s="193">
        <v>53.7</v>
      </c>
    </row>
    <row r="4427" spans="2:8" x14ac:dyDescent="0.25">
      <c r="B4427" s="271">
        <v>44014.75</v>
      </c>
      <c r="C4427" s="244">
        <v>489.4</v>
      </c>
      <c r="D4427" s="244">
        <v>0</v>
      </c>
      <c r="E4427" s="244">
        <v>11</v>
      </c>
      <c r="F4427" s="244">
        <v>32.4</v>
      </c>
      <c r="G4427" s="193">
        <v>2.2999999999999998</v>
      </c>
      <c r="H4427" s="193">
        <v>69.7</v>
      </c>
    </row>
    <row r="4428" spans="2:8" x14ac:dyDescent="0.25">
      <c r="B4428" s="271">
        <v>44014.791666666664</v>
      </c>
      <c r="C4428" s="244">
        <v>489.8</v>
      </c>
      <c r="D4428" s="244">
        <v>0</v>
      </c>
      <c r="E4428" s="244">
        <v>9.6999999999999993</v>
      </c>
      <c r="F4428" s="244">
        <v>38.700000000000003</v>
      </c>
      <c r="G4428" s="193">
        <v>2.9</v>
      </c>
      <c r="H4428" s="193">
        <v>57.3</v>
      </c>
    </row>
    <row r="4429" spans="2:8" x14ac:dyDescent="0.25">
      <c r="B4429" s="271">
        <v>44014.833333333336</v>
      </c>
      <c r="C4429" s="244">
        <v>490.3</v>
      </c>
      <c r="D4429" s="244">
        <v>0</v>
      </c>
      <c r="E4429" s="244">
        <v>8.1</v>
      </c>
      <c r="F4429" s="244">
        <v>44.6</v>
      </c>
      <c r="G4429" s="193">
        <v>1.6</v>
      </c>
      <c r="H4429" s="193">
        <v>307.39999999999998</v>
      </c>
    </row>
    <row r="4430" spans="2:8" x14ac:dyDescent="0.25">
      <c r="B4430" s="271">
        <v>44014.875</v>
      </c>
      <c r="C4430" s="244">
        <v>490.8</v>
      </c>
      <c r="D4430" s="244">
        <v>0</v>
      </c>
      <c r="E4430" s="244">
        <v>6</v>
      </c>
      <c r="F4430" s="244">
        <v>52.3</v>
      </c>
      <c r="G4430" s="193">
        <v>1.1000000000000001</v>
      </c>
      <c r="H4430" s="193">
        <v>321.89999999999998</v>
      </c>
    </row>
    <row r="4431" spans="2:8" x14ac:dyDescent="0.25">
      <c r="B4431" s="271">
        <v>44014.916666666664</v>
      </c>
      <c r="C4431" s="244">
        <v>491.1</v>
      </c>
      <c r="D4431" s="244">
        <v>0</v>
      </c>
      <c r="E4431" s="244">
        <v>4.7</v>
      </c>
      <c r="F4431" s="244">
        <v>54.6</v>
      </c>
      <c r="G4431" s="193">
        <v>0.9</v>
      </c>
      <c r="H4431" s="193">
        <v>302.8</v>
      </c>
    </row>
    <row r="4432" spans="2:8" x14ac:dyDescent="0.25">
      <c r="B4432" s="271">
        <v>44014.958333333336</v>
      </c>
      <c r="C4432" s="244">
        <v>491.1</v>
      </c>
      <c r="D4432" s="244">
        <v>0</v>
      </c>
      <c r="E4432" s="244">
        <v>3.2</v>
      </c>
      <c r="F4432" s="244">
        <v>60.7</v>
      </c>
      <c r="G4432" s="193">
        <v>1.2</v>
      </c>
      <c r="H4432" s="193">
        <v>284</v>
      </c>
    </row>
    <row r="4433" spans="2:8" x14ac:dyDescent="0.25">
      <c r="B4433" s="271">
        <v>44015</v>
      </c>
      <c r="C4433" s="244">
        <v>491</v>
      </c>
      <c r="D4433" s="244">
        <v>0</v>
      </c>
      <c r="E4433" s="244">
        <v>2.1</v>
      </c>
      <c r="F4433" s="244">
        <v>64.400000000000006</v>
      </c>
      <c r="G4433" s="193">
        <v>1.1000000000000001</v>
      </c>
      <c r="H4433" s="193">
        <v>284</v>
      </c>
    </row>
    <row r="4434" spans="2:8" x14ac:dyDescent="0.25">
      <c r="B4434" s="271">
        <v>44015.041666666664</v>
      </c>
      <c r="C4434" s="244">
        <v>490.8</v>
      </c>
      <c r="D4434" s="244">
        <v>0</v>
      </c>
      <c r="E4434" s="244">
        <v>1.4</v>
      </c>
      <c r="F4434" s="244">
        <v>65.400000000000006</v>
      </c>
      <c r="G4434" s="193">
        <v>1.2</v>
      </c>
      <c r="H4434" s="193">
        <v>281.2</v>
      </c>
    </row>
    <row r="4435" spans="2:8" x14ac:dyDescent="0.25">
      <c r="B4435" s="271">
        <v>44015.083333333336</v>
      </c>
      <c r="C4435" s="244">
        <v>490.6</v>
      </c>
      <c r="D4435" s="244">
        <v>0</v>
      </c>
      <c r="E4435" s="244">
        <v>0.7</v>
      </c>
      <c r="F4435" s="244">
        <v>68.2</v>
      </c>
      <c r="G4435" s="193">
        <v>0.8</v>
      </c>
      <c r="H4435" s="193">
        <v>267.89999999999998</v>
      </c>
    </row>
    <row r="4436" spans="2:8" x14ac:dyDescent="0.25">
      <c r="B4436" s="271">
        <v>44015.125</v>
      </c>
      <c r="C4436" s="244">
        <v>490.5</v>
      </c>
      <c r="D4436" s="244">
        <v>0</v>
      </c>
      <c r="E4436" s="244">
        <v>0</v>
      </c>
      <c r="F4436" s="244">
        <v>70.400000000000006</v>
      </c>
      <c r="G4436" s="193">
        <v>0.9</v>
      </c>
      <c r="H4436" s="193">
        <v>280</v>
      </c>
    </row>
    <row r="4437" spans="2:8" x14ac:dyDescent="0.25">
      <c r="B4437" s="271">
        <v>44015.166666666664</v>
      </c>
      <c r="C4437" s="244">
        <v>490.7</v>
      </c>
      <c r="D4437" s="244">
        <v>0</v>
      </c>
      <c r="E4437" s="244">
        <v>-0.6</v>
      </c>
      <c r="F4437" s="244">
        <v>72.7</v>
      </c>
      <c r="G4437" s="193">
        <v>0.9</v>
      </c>
      <c r="H4437" s="193">
        <v>284</v>
      </c>
    </row>
    <row r="4438" spans="2:8" x14ac:dyDescent="0.25">
      <c r="B4438" s="271">
        <v>44015.208333333336</v>
      </c>
      <c r="C4438" s="244">
        <v>491</v>
      </c>
      <c r="D4438" s="244">
        <v>0</v>
      </c>
      <c r="E4438" s="244">
        <v>-1</v>
      </c>
      <c r="F4438" s="244">
        <v>74.5</v>
      </c>
      <c r="G4438" s="193">
        <v>0.9</v>
      </c>
      <c r="H4438" s="193">
        <v>288.39999999999998</v>
      </c>
    </row>
    <row r="4439" spans="2:8" x14ac:dyDescent="0.25">
      <c r="B4439" s="271">
        <v>44015.25</v>
      </c>
      <c r="C4439" s="244">
        <v>491.2</v>
      </c>
      <c r="D4439" s="244">
        <v>0</v>
      </c>
      <c r="E4439" s="244">
        <v>-1.6</v>
      </c>
      <c r="F4439" s="244">
        <v>76.7</v>
      </c>
      <c r="G4439" s="193">
        <v>1.1000000000000001</v>
      </c>
      <c r="H4439" s="193">
        <v>276.5</v>
      </c>
    </row>
    <row r="4440" spans="2:8" x14ac:dyDescent="0.25">
      <c r="B4440" s="271">
        <v>44015.291666666664</v>
      </c>
      <c r="C4440" s="244">
        <v>491.6</v>
      </c>
      <c r="D4440" s="244">
        <v>0</v>
      </c>
      <c r="E4440" s="244">
        <v>-1.7</v>
      </c>
      <c r="F4440" s="244">
        <v>77.3</v>
      </c>
      <c r="G4440" s="193">
        <v>0.9</v>
      </c>
      <c r="H4440" s="193">
        <v>280.7</v>
      </c>
    </row>
    <row r="4441" spans="2:8" x14ac:dyDescent="0.25">
      <c r="B4441" s="271">
        <v>44015.333333333336</v>
      </c>
      <c r="C4441" s="244">
        <v>491.6</v>
      </c>
      <c r="D4441" s="244">
        <v>0</v>
      </c>
      <c r="E4441" s="244">
        <v>1.3</v>
      </c>
      <c r="F4441" s="244">
        <v>63.5</v>
      </c>
      <c r="G4441" s="193">
        <v>0.5</v>
      </c>
      <c r="H4441" s="193">
        <v>244.8</v>
      </c>
    </row>
    <row r="4442" spans="2:8" x14ac:dyDescent="0.25">
      <c r="B4442" s="271">
        <v>44015.375</v>
      </c>
      <c r="C4442" s="244">
        <v>491.3</v>
      </c>
      <c r="D4442" s="244">
        <v>0</v>
      </c>
      <c r="E4442" s="244">
        <v>5.3</v>
      </c>
      <c r="F4442" s="244">
        <v>47.1</v>
      </c>
      <c r="G4442" s="193">
        <v>0.5</v>
      </c>
      <c r="H4442" s="193">
        <v>105.2</v>
      </c>
    </row>
    <row r="4443" spans="2:8" x14ac:dyDescent="0.25">
      <c r="B4443" s="271">
        <v>44015.416666666664</v>
      </c>
      <c r="C4443" s="244">
        <v>490.8</v>
      </c>
      <c r="D4443" s="244">
        <v>0</v>
      </c>
      <c r="E4443" s="244">
        <v>10.1</v>
      </c>
      <c r="F4443" s="244">
        <v>30</v>
      </c>
      <c r="G4443" s="193">
        <v>0.6</v>
      </c>
      <c r="H4443" s="193">
        <v>101.8</v>
      </c>
    </row>
    <row r="4444" spans="2:8" x14ac:dyDescent="0.25">
      <c r="B4444" s="271">
        <v>44015.458333333336</v>
      </c>
      <c r="C4444" s="244">
        <v>490.2</v>
      </c>
      <c r="D4444" s="244">
        <v>0</v>
      </c>
      <c r="E4444" s="244">
        <v>13.5</v>
      </c>
      <c r="F4444" s="244">
        <v>19.2</v>
      </c>
      <c r="G4444" s="193">
        <v>1.1000000000000001</v>
      </c>
      <c r="H4444" s="193">
        <v>128.4</v>
      </c>
    </row>
    <row r="4445" spans="2:8" x14ac:dyDescent="0.25">
      <c r="B4445" s="271">
        <v>44015.5</v>
      </c>
      <c r="C4445" s="244">
        <v>489.6</v>
      </c>
      <c r="D4445" s="244">
        <v>0</v>
      </c>
      <c r="E4445" s="244">
        <v>16.3</v>
      </c>
      <c r="F4445" s="244">
        <v>14.6</v>
      </c>
      <c r="G4445" s="193">
        <v>0.9</v>
      </c>
      <c r="H4445" s="193">
        <v>106.9</v>
      </c>
    </row>
    <row r="4446" spans="2:8" x14ac:dyDescent="0.25">
      <c r="B4446" s="271">
        <v>44015.541666666664</v>
      </c>
      <c r="C4446" s="244">
        <v>489</v>
      </c>
      <c r="D4446" s="244">
        <v>0</v>
      </c>
      <c r="E4446" s="244">
        <v>17.5</v>
      </c>
      <c r="F4446" s="244">
        <v>8.1999999999999993</v>
      </c>
      <c r="G4446" s="193">
        <v>1.9</v>
      </c>
      <c r="H4446" s="193">
        <v>354.8</v>
      </c>
    </row>
    <row r="4447" spans="2:8" x14ac:dyDescent="0.25">
      <c r="B4447" s="271">
        <v>44015.583333333336</v>
      </c>
      <c r="C4447" s="244">
        <v>488.5</v>
      </c>
      <c r="D4447" s="244">
        <v>0</v>
      </c>
      <c r="E4447" s="244">
        <v>17.399999999999999</v>
      </c>
      <c r="F4447" s="244">
        <v>8.6</v>
      </c>
      <c r="G4447" s="193">
        <v>1.9</v>
      </c>
      <c r="H4447" s="193">
        <v>22.1</v>
      </c>
    </row>
    <row r="4448" spans="2:8" x14ac:dyDescent="0.25">
      <c r="B4448" s="271">
        <v>44015.625</v>
      </c>
      <c r="C4448" s="244">
        <v>488.3</v>
      </c>
      <c r="D4448" s="244">
        <v>0</v>
      </c>
      <c r="E4448" s="244">
        <v>16.899999999999999</v>
      </c>
      <c r="F4448" s="244">
        <v>8.5</v>
      </c>
      <c r="G4448" s="193">
        <v>2.2000000000000002</v>
      </c>
      <c r="H4448" s="193">
        <v>7.2</v>
      </c>
    </row>
    <row r="4449" spans="2:8" x14ac:dyDescent="0.25">
      <c r="B4449" s="271">
        <v>44015.666666666664</v>
      </c>
      <c r="C4449" s="244">
        <v>488.2</v>
      </c>
      <c r="D4449" s="244">
        <v>0</v>
      </c>
      <c r="E4449" s="244">
        <v>15.1</v>
      </c>
      <c r="F4449" s="244">
        <v>12.2</v>
      </c>
      <c r="G4449" s="193">
        <v>1.6</v>
      </c>
      <c r="H4449" s="193">
        <v>43.4</v>
      </c>
    </row>
    <row r="4450" spans="2:8" x14ac:dyDescent="0.25">
      <c r="B4450" s="271">
        <v>44015.708333333336</v>
      </c>
      <c r="C4450" s="244">
        <v>488.4</v>
      </c>
      <c r="D4450" s="244">
        <v>0</v>
      </c>
      <c r="E4450" s="244">
        <v>13.6</v>
      </c>
      <c r="F4450" s="244">
        <v>23</v>
      </c>
      <c r="G4450" s="193">
        <v>1.3</v>
      </c>
      <c r="H4450" s="193">
        <v>45.8</v>
      </c>
    </row>
    <row r="4451" spans="2:8" x14ac:dyDescent="0.25">
      <c r="B4451" s="271">
        <v>44015.75</v>
      </c>
      <c r="C4451" s="244">
        <v>488.8</v>
      </c>
      <c r="D4451" s="244">
        <v>0</v>
      </c>
      <c r="E4451" s="244">
        <v>11.6</v>
      </c>
      <c r="F4451" s="244">
        <v>35</v>
      </c>
      <c r="G4451" s="193">
        <v>1.6</v>
      </c>
      <c r="H4451" s="193">
        <v>42.2</v>
      </c>
    </row>
    <row r="4452" spans="2:8" x14ac:dyDescent="0.25">
      <c r="B4452" s="271">
        <v>44015.791666666664</v>
      </c>
      <c r="C4452" s="244">
        <v>489.4</v>
      </c>
      <c r="D4452" s="244">
        <v>0</v>
      </c>
      <c r="E4452" s="244">
        <v>10.199999999999999</v>
      </c>
      <c r="F4452" s="244">
        <v>40.9</v>
      </c>
      <c r="G4452" s="193">
        <v>1.3</v>
      </c>
      <c r="H4452" s="193">
        <v>348.8</v>
      </c>
    </row>
    <row r="4453" spans="2:8" x14ac:dyDescent="0.25">
      <c r="B4453" s="271">
        <v>44015.833333333336</v>
      </c>
      <c r="C4453" s="244">
        <v>489.9</v>
      </c>
      <c r="D4453" s="244">
        <v>0</v>
      </c>
      <c r="E4453" s="244">
        <v>8.1</v>
      </c>
      <c r="F4453" s="244">
        <v>46.4</v>
      </c>
      <c r="G4453" s="193">
        <v>1.7</v>
      </c>
      <c r="H4453" s="193">
        <v>331</v>
      </c>
    </row>
    <row r="4454" spans="2:8" x14ac:dyDescent="0.25">
      <c r="B4454" s="271">
        <v>44015.875</v>
      </c>
      <c r="C4454" s="244">
        <v>490.6</v>
      </c>
      <c r="D4454" s="244">
        <v>0</v>
      </c>
      <c r="E4454" s="244">
        <v>6.7</v>
      </c>
      <c r="F4454" s="244">
        <v>50.4</v>
      </c>
      <c r="G4454" s="193">
        <v>1.3</v>
      </c>
      <c r="H4454" s="193">
        <v>317.3</v>
      </c>
    </row>
    <row r="4455" spans="2:8" x14ac:dyDescent="0.25">
      <c r="B4455" s="271">
        <v>44015.916666666664</v>
      </c>
      <c r="C4455" s="244">
        <v>490.8</v>
      </c>
      <c r="D4455" s="244">
        <v>0</v>
      </c>
      <c r="E4455" s="244">
        <v>5.4</v>
      </c>
      <c r="F4455" s="244">
        <v>54.6</v>
      </c>
      <c r="G4455" s="193">
        <v>0.8</v>
      </c>
      <c r="H4455" s="193">
        <v>288.7</v>
      </c>
    </row>
    <row r="4456" spans="2:8" x14ac:dyDescent="0.25">
      <c r="B4456" s="271">
        <v>44015.958333333336</v>
      </c>
      <c r="C4456" s="244">
        <v>491</v>
      </c>
      <c r="D4456" s="244">
        <v>0</v>
      </c>
      <c r="E4456" s="244">
        <v>4</v>
      </c>
      <c r="F4456" s="244">
        <v>60.8</v>
      </c>
      <c r="G4456" s="193">
        <v>1.2</v>
      </c>
      <c r="H4456" s="193">
        <v>288.3</v>
      </c>
    </row>
    <row r="4457" spans="2:8" x14ac:dyDescent="0.25">
      <c r="B4457" s="271">
        <v>44016</v>
      </c>
      <c r="C4457" s="244">
        <v>491</v>
      </c>
      <c r="D4457" s="244">
        <v>0</v>
      </c>
      <c r="E4457" s="244">
        <v>3</v>
      </c>
      <c r="F4457" s="244">
        <v>65.400000000000006</v>
      </c>
      <c r="G4457" s="193">
        <v>0.9</v>
      </c>
      <c r="H4457" s="193">
        <v>276.5</v>
      </c>
    </row>
    <row r="4458" spans="2:8" x14ac:dyDescent="0.25">
      <c r="B4458" s="271">
        <v>44016.041666666664</v>
      </c>
      <c r="C4458" s="244">
        <v>491</v>
      </c>
      <c r="D4458" s="244">
        <v>0</v>
      </c>
      <c r="E4458" s="244">
        <v>2</v>
      </c>
      <c r="F4458" s="244">
        <v>66.7</v>
      </c>
      <c r="G4458" s="193">
        <v>1.2</v>
      </c>
      <c r="H4458" s="193">
        <v>278.8</v>
      </c>
    </row>
    <row r="4459" spans="2:8" x14ac:dyDescent="0.25">
      <c r="B4459" s="271">
        <v>44016.083333333336</v>
      </c>
      <c r="C4459" s="244">
        <v>490.8</v>
      </c>
      <c r="D4459" s="244">
        <v>0</v>
      </c>
      <c r="E4459" s="244">
        <v>1.2</v>
      </c>
      <c r="F4459" s="244">
        <v>66.2</v>
      </c>
      <c r="G4459" s="193">
        <v>1</v>
      </c>
      <c r="H4459" s="193">
        <v>283.89999999999998</v>
      </c>
    </row>
    <row r="4460" spans="2:8" x14ac:dyDescent="0.25">
      <c r="B4460" s="271">
        <v>44016.125</v>
      </c>
      <c r="C4460" s="244">
        <v>490.6</v>
      </c>
      <c r="D4460" s="244">
        <v>0</v>
      </c>
      <c r="E4460" s="244">
        <v>0.5</v>
      </c>
      <c r="F4460" s="244">
        <v>67</v>
      </c>
      <c r="G4460" s="193">
        <v>0.8</v>
      </c>
      <c r="H4460" s="193">
        <v>285</v>
      </c>
    </row>
    <row r="4461" spans="2:8" x14ac:dyDescent="0.25">
      <c r="B4461" s="271">
        <v>44016.166666666664</v>
      </c>
      <c r="C4461" s="244">
        <v>490.6</v>
      </c>
      <c r="D4461" s="244">
        <v>0</v>
      </c>
      <c r="E4461" s="244">
        <v>0.1</v>
      </c>
      <c r="F4461" s="244">
        <v>67.3</v>
      </c>
      <c r="G4461" s="193">
        <v>0.8</v>
      </c>
      <c r="H4461" s="193">
        <v>282.60000000000002</v>
      </c>
    </row>
    <row r="4462" spans="2:8" x14ac:dyDescent="0.25">
      <c r="B4462" s="271">
        <v>44016.208333333336</v>
      </c>
      <c r="C4462" s="244">
        <v>490.8</v>
      </c>
      <c r="D4462" s="244">
        <v>0</v>
      </c>
      <c r="E4462" s="244">
        <v>-0.6</v>
      </c>
      <c r="F4462" s="244">
        <v>68.3</v>
      </c>
      <c r="G4462" s="193">
        <v>0.9</v>
      </c>
      <c r="H4462" s="193">
        <v>283.39999999999998</v>
      </c>
    </row>
    <row r="4463" spans="2:8" x14ac:dyDescent="0.25">
      <c r="B4463" s="271">
        <v>44016.25</v>
      </c>
      <c r="C4463" s="244">
        <v>491.1</v>
      </c>
      <c r="D4463" s="244">
        <v>0</v>
      </c>
      <c r="E4463" s="244">
        <v>-1.1000000000000001</v>
      </c>
      <c r="F4463" s="244">
        <v>69.599999999999994</v>
      </c>
      <c r="G4463" s="193">
        <v>0.9</v>
      </c>
      <c r="H4463" s="193">
        <v>278.89999999999998</v>
      </c>
    </row>
    <row r="4464" spans="2:8" x14ac:dyDescent="0.25">
      <c r="B4464" s="271">
        <v>44016.291666666664</v>
      </c>
      <c r="C4464" s="244">
        <v>491.5</v>
      </c>
      <c r="D4464" s="244">
        <v>0</v>
      </c>
      <c r="E4464" s="244">
        <v>-1.2</v>
      </c>
      <c r="F4464" s="244">
        <v>69</v>
      </c>
      <c r="G4464" s="193">
        <v>1.1000000000000001</v>
      </c>
      <c r="H4464" s="193">
        <v>275.89999999999998</v>
      </c>
    </row>
    <row r="4465" spans="2:8" x14ac:dyDescent="0.25">
      <c r="B4465" s="271">
        <v>44016.333333333336</v>
      </c>
      <c r="C4465" s="244">
        <v>491.6</v>
      </c>
      <c r="D4465" s="244">
        <v>0</v>
      </c>
      <c r="E4465" s="244">
        <v>1.7</v>
      </c>
      <c r="F4465" s="244">
        <v>56.2</v>
      </c>
      <c r="G4465" s="193">
        <v>0.7</v>
      </c>
      <c r="H4465" s="193">
        <v>307.8</v>
      </c>
    </row>
    <row r="4466" spans="2:8" x14ac:dyDescent="0.25">
      <c r="B4466" s="271">
        <v>44016.375</v>
      </c>
      <c r="C4466" s="244">
        <v>491.4</v>
      </c>
      <c r="D4466" s="244">
        <v>0</v>
      </c>
      <c r="E4466" s="244">
        <v>5.7</v>
      </c>
      <c r="F4466" s="244">
        <v>41.3</v>
      </c>
      <c r="G4466" s="193">
        <v>0.5</v>
      </c>
      <c r="H4466" s="193">
        <v>95.2</v>
      </c>
    </row>
    <row r="4467" spans="2:8" x14ac:dyDescent="0.25">
      <c r="B4467" s="271">
        <v>44016.416666666664</v>
      </c>
      <c r="C4467" s="244">
        <v>490.9</v>
      </c>
      <c r="D4467" s="244">
        <v>0</v>
      </c>
      <c r="E4467" s="244">
        <v>9.9</v>
      </c>
      <c r="F4467" s="244">
        <v>32.1</v>
      </c>
      <c r="G4467" s="193">
        <v>0.8</v>
      </c>
      <c r="H4467" s="193">
        <v>89.6</v>
      </c>
    </row>
    <row r="4468" spans="2:8" x14ac:dyDescent="0.25">
      <c r="B4468" s="271">
        <v>44016.458333333336</v>
      </c>
      <c r="C4468" s="244">
        <v>490.3</v>
      </c>
      <c r="D4468" s="244">
        <v>0</v>
      </c>
      <c r="E4468" s="244">
        <v>13</v>
      </c>
      <c r="F4468" s="244">
        <v>23.2</v>
      </c>
      <c r="G4468" s="193">
        <v>0.6</v>
      </c>
      <c r="H4468" s="193">
        <v>140.4</v>
      </c>
    </row>
    <row r="4469" spans="2:8" x14ac:dyDescent="0.25">
      <c r="B4469" s="271">
        <v>44016.5</v>
      </c>
      <c r="C4469" s="244">
        <v>489.6</v>
      </c>
      <c r="D4469" s="244">
        <v>0</v>
      </c>
      <c r="E4469" s="244">
        <v>15.3</v>
      </c>
      <c r="F4469" s="244">
        <v>17.8</v>
      </c>
      <c r="G4469" s="193">
        <v>1</v>
      </c>
      <c r="H4469" s="193">
        <v>138.69999999999999</v>
      </c>
    </row>
    <row r="4470" spans="2:8" x14ac:dyDescent="0.25">
      <c r="B4470" s="271">
        <v>44016.541666666664</v>
      </c>
      <c r="C4470" s="244">
        <v>488.9</v>
      </c>
      <c r="D4470" s="244">
        <v>0</v>
      </c>
      <c r="E4470" s="244">
        <v>17.5</v>
      </c>
      <c r="F4470" s="244">
        <v>15.4</v>
      </c>
      <c r="G4470" s="193">
        <v>1.4</v>
      </c>
      <c r="H4470" s="193">
        <v>164.3</v>
      </c>
    </row>
    <row r="4471" spans="2:8" x14ac:dyDescent="0.25">
      <c r="B4471" s="271">
        <v>44016.583333333336</v>
      </c>
      <c r="C4471" s="244">
        <v>488.4</v>
      </c>
      <c r="D4471" s="244">
        <v>0</v>
      </c>
      <c r="E4471" s="244">
        <v>17.7</v>
      </c>
      <c r="F4471" s="244">
        <v>13.4</v>
      </c>
      <c r="G4471" s="193">
        <v>1.4</v>
      </c>
      <c r="H4471" s="193">
        <v>179.2</v>
      </c>
    </row>
    <row r="4472" spans="2:8" x14ac:dyDescent="0.25">
      <c r="B4472" s="271">
        <v>44016.625</v>
      </c>
      <c r="C4472" s="244">
        <v>488.3</v>
      </c>
      <c r="D4472" s="244">
        <v>0</v>
      </c>
      <c r="E4472" s="244">
        <v>16.399999999999999</v>
      </c>
      <c r="F4472" s="244">
        <v>19.8</v>
      </c>
      <c r="G4472" s="193">
        <v>2.4</v>
      </c>
      <c r="H4472" s="193">
        <v>79.2</v>
      </c>
    </row>
    <row r="4473" spans="2:8" x14ac:dyDescent="0.25">
      <c r="B4473" s="271">
        <v>44016.666666666664</v>
      </c>
      <c r="C4473" s="244">
        <v>488.4</v>
      </c>
      <c r="D4473" s="244">
        <v>0</v>
      </c>
      <c r="E4473" s="244">
        <v>14.4</v>
      </c>
      <c r="F4473" s="244">
        <v>32.5</v>
      </c>
      <c r="G4473" s="193">
        <v>2.2000000000000002</v>
      </c>
      <c r="H4473" s="193">
        <v>79.2</v>
      </c>
    </row>
    <row r="4474" spans="2:8" x14ac:dyDescent="0.25">
      <c r="B4474" s="271">
        <v>44016.708333333336</v>
      </c>
      <c r="C4474" s="244">
        <v>488.6</v>
      </c>
      <c r="D4474" s="244">
        <v>0</v>
      </c>
      <c r="E4474" s="244">
        <v>12.2</v>
      </c>
      <c r="F4474" s="244">
        <v>39.700000000000003</v>
      </c>
      <c r="G4474" s="193">
        <v>2.6</v>
      </c>
      <c r="H4474" s="193">
        <v>40.4</v>
      </c>
    </row>
    <row r="4475" spans="2:8" x14ac:dyDescent="0.25">
      <c r="B4475" s="271">
        <v>44016.75</v>
      </c>
      <c r="C4475" s="244">
        <v>489.1</v>
      </c>
      <c r="D4475" s="244">
        <v>0</v>
      </c>
      <c r="E4475" s="244">
        <v>10.5</v>
      </c>
      <c r="F4475" s="244">
        <v>49.7</v>
      </c>
      <c r="G4475" s="193">
        <v>2.9</v>
      </c>
      <c r="H4475" s="193">
        <v>88.1</v>
      </c>
    </row>
    <row r="4476" spans="2:8" x14ac:dyDescent="0.25">
      <c r="B4476" s="271">
        <v>44016.791666666664</v>
      </c>
      <c r="C4476" s="244">
        <v>489.7</v>
      </c>
      <c r="D4476" s="244">
        <v>0</v>
      </c>
      <c r="E4476" s="244">
        <v>10</v>
      </c>
      <c r="F4476" s="244">
        <v>50.8</v>
      </c>
      <c r="G4476" s="193">
        <v>1.5</v>
      </c>
      <c r="H4476" s="193">
        <v>43.2</v>
      </c>
    </row>
    <row r="4477" spans="2:8" x14ac:dyDescent="0.25">
      <c r="B4477" s="271">
        <v>44016.833333333336</v>
      </c>
      <c r="C4477" s="244">
        <v>490</v>
      </c>
      <c r="D4477" s="244">
        <v>0</v>
      </c>
      <c r="E4477" s="244">
        <v>9</v>
      </c>
      <c r="F4477" s="244">
        <v>53.2</v>
      </c>
      <c r="G4477" s="193">
        <v>1.7</v>
      </c>
      <c r="H4477" s="193">
        <v>346.3</v>
      </c>
    </row>
    <row r="4478" spans="2:8" x14ac:dyDescent="0.25">
      <c r="B4478" s="271">
        <v>44016.875</v>
      </c>
      <c r="C4478" s="244">
        <v>490.5</v>
      </c>
      <c r="D4478" s="244">
        <v>0</v>
      </c>
      <c r="E4478" s="244">
        <v>7.2</v>
      </c>
      <c r="F4478" s="244">
        <v>58.6</v>
      </c>
      <c r="G4478" s="193">
        <v>2</v>
      </c>
      <c r="H4478" s="193">
        <v>347.6</v>
      </c>
    </row>
    <row r="4479" spans="2:8" x14ac:dyDescent="0.25">
      <c r="B4479" s="271">
        <v>44016.916666666664</v>
      </c>
      <c r="C4479" s="244">
        <v>490.6</v>
      </c>
      <c r="D4479" s="244">
        <v>0</v>
      </c>
      <c r="E4479" s="244">
        <v>6.1</v>
      </c>
      <c r="F4479" s="244">
        <v>65</v>
      </c>
      <c r="G4479" s="193">
        <v>0.9</v>
      </c>
      <c r="H4479" s="193">
        <v>312.10000000000002</v>
      </c>
    </row>
    <row r="4480" spans="2:8" x14ac:dyDescent="0.25">
      <c r="B4480" s="271">
        <v>44016.958333333336</v>
      </c>
      <c r="C4480" s="244">
        <v>490.6</v>
      </c>
      <c r="D4480" s="244">
        <v>0</v>
      </c>
      <c r="E4480" s="244">
        <v>5.2</v>
      </c>
      <c r="F4480" s="244">
        <v>66.099999999999994</v>
      </c>
      <c r="G4480" s="193">
        <v>1.2</v>
      </c>
      <c r="H4480" s="193">
        <v>312.3</v>
      </c>
    </row>
    <row r="4481" spans="2:8" x14ac:dyDescent="0.25">
      <c r="B4481" s="271">
        <v>44017</v>
      </c>
      <c r="C4481" s="244">
        <v>490.7</v>
      </c>
      <c r="D4481" s="244">
        <v>0</v>
      </c>
      <c r="E4481" s="244">
        <v>3.8</v>
      </c>
      <c r="F4481" s="244">
        <v>76.2</v>
      </c>
      <c r="G4481" s="193">
        <v>0.9</v>
      </c>
      <c r="H4481" s="193">
        <v>271.39999999999998</v>
      </c>
    </row>
    <row r="4482" spans="2:8" x14ac:dyDescent="0.25">
      <c r="B4482" s="271">
        <v>44017.041666666664</v>
      </c>
      <c r="C4482" s="244">
        <v>490.7</v>
      </c>
      <c r="D4482" s="244">
        <v>0</v>
      </c>
      <c r="E4482" s="244">
        <v>3.2</v>
      </c>
      <c r="F4482" s="244">
        <v>79</v>
      </c>
      <c r="G4482" s="193">
        <v>0.9</v>
      </c>
      <c r="H4482" s="193">
        <v>276.5</v>
      </c>
    </row>
    <row r="4483" spans="2:8" x14ac:dyDescent="0.25">
      <c r="B4483" s="271">
        <v>44017.083333333336</v>
      </c>
      <c r="C4483" s="244">
        <v>490.5</v>
      </c>
      <c r="D4483" s="244">
        <v>0</v>
      </c>
      <c r="E4483" s="244">
        <v>3.4</v>
      </c>
      <c r="F4483" s="244">
        <v>78</v>
      </c>
      <c r="G4483" s="193">
        <v>0.8</v>
      </c>
      <c r="H4483" s="193">
        <v>274.3</v>
      </c>
    </row>
    <row r="4484" spans="2:8" x14ac:dyDescent="0.25">
      <c r="B4484" s="271">
        <v>44017.125</v>
      </c>
      <c r="C4484" s="244">
        <v>490.3</v>
      </c>
      <c r="D4484" s="244">
        <v>0</v>
      </c>
      <c r="E4484" s="244">
        <v>3.6</v>
      </c>
      <c r="F4484" s="244">
        <v>67.099999999999994</v>
      </c>
      <c r="G4484" s="193">
        <v>0.8</v>
      </c>
      <c r="H4484" s="193">
        <v>285.89999999999998</v>
      </c>
    </row>
    <row r="4485" spans="2:8" x14ac:dyDescent="0.25">
      <c r="B4485" s="271">
        <v>44017.166666666664</v>
      </c>
      <c r="C4485" s="244">
        <v>490.2</v>
      </c>
      <c r="D4485" s="244">
        <v>0</v>
      </c>
      <c r="E4485" s="244">
        <v>3.3</v>
      </c>
      <c r="F4485" s="244">
        <v>62.2</v>
      </c>
      <c r="G4485" s="193">
        <v>1.1000000000000001</v>
      </c>
      <c r="H4485" s="193">
        <v>278.10000000000002</v>
      </c>
    </row>
    <row r="4486" spans="2:8" x14ac:dyDescent="0.25">
      <c r="B4486" s="271">
        <v>44017.208333333336</v>
      </c>
      <c r="C4486" s="244">
        <v>490.4</v>
      </c>
      <c r="D4486" s="244">
        <v>0</v>
      </c>
      <c r="E4486" s="244">
        <v>2.9</v>
      </c>
      <c r="F4486" s="244">
        <v>62</v>
      </c>
      <c r="G4486" s="193">
        <v>1.1000000000000001</v>
      </c>
      <c r="H4486" s="193">
        <v>284.2</v>
      </c>
    </row>
    <row r="4487" spans="2:8" x14ac:dyDescent="0.25">
      <c r="B4487" s="271">
        <v>44017.25</v>
      </c>
      <c r="C4487" s="244">
        <v>490.7</v>
      </c>
      <c r="D4487" s="244">
        <v>0</v>
      </c>
      <c r="E4487" s="244">
        <v>2.5</v>
      </c>
      <c r="F4487" s="244">
        <v>62.8</v>
      </c>
      <c r="G4487" s="193">
        <v>1</v>
      </c>
      <c r="H4487" s="193">
        <v>290.7</v>
      </c>
    </row>
    <row r="4488" spans="2:8" x14ac:dyDescent="0.25">
      <c r="B4488" s="271">
        <v>44017.291666666664</v>
      </c>
      <c r="C4488" s="244">
        <v>491.2</v>
      </c>
      <c r="D4488" s="244">
        <v>0</v>
      </c>
      <c r="E4488" s="244">
        <v>2.8</v>
      </c>
      <c r="F4488" s="244">
        <v>61.3</v>
      </c>
      <c r="G4488" s="193">
        <v>0.7</v>
      </c>
      <c r="H4488" s="193">
        <v>286.2</v>
      </c>
    </row>
    <row r="4489" spans="2:8" x14ac:dyDescent="0.25">
      <c r="B4489" s="271">
        <v>44017.333333333336</v>
      </c>
      <c r="C4489" s="244">
        <v>491.5</v>
      </c>
      <c r="D4489" s="244">
        <v>0</v>
      </c>
      <c r="E4489" s="244">
        <v>4.5999999999999996</v>
      </c>
      <c r="F4489" s="244">
        <v>55.5</v>
      </c>
      <c r="G4489" s="193">
        <v>0.3</v>
      </c>
      <c r="H4489" s="193">
        <v>244.1</v>
      </c>
    </row>
    <row r="4490" spans="2:8" x14ac:dyDescent="0.25">
      <c r="B4490" s="271">
        <v>44017.375</v>
      </c>
      <c r="C4490" s="244">
        <v>491.6</v>
      </c>
      <c r="D4490" s="244">
        <v>0</v>
      </c>
      <c r="E4490" s="244">
        <v>6.7</v>
      </c>
      <c r="F4490" s="244">
        <v>57.9</v>
      </c>
      <c r="G4490" s="193">
        <v>0.4</v>
      </c>
      <c r="H4490" s="193">
        <v>151.6</v>
      </c>
    </row>
    <row r="4491" spans="2:8" x14ac:dyDescent="0.25">
      <c r="B4491" s="271">
        <v>44017.416666666664</v>
      </c>
      <c r="C4491" s="244">
        <v>491.1</v>
      </c>
      <c r="D4491" s="244">
        <v>0</v>
      </c>
      <c r="E4491" s="244">
        <v>10.1</v>
      </c>
      <c r="F4491" s="244">
        <v>47.7</v>
      </c>
      <c r="G4491" s="193">
        <v>0.8</v>
      </c>
      <c r="H4491" s="193">
        <v>139.80000000000001</v>
      </c>
    </row>
    <row r="4492" spans="2:8" x14ac:dyDescent="0.25">
      <c r="B4492" s="271">
        <v>44017.458333333336</v>
      </c>
      <c r="C4492" s="244">
        <v>490.4</v>
      </c>
      <c r="D4492" s="244">
        <v>0</v>
      </c>
      <c r="E4492" s="244">
        <v>13.1</v>
      </c>
      <c r="F4492" s="244">
        <v>39</v>
      </c>
      <c r="G4492" s="193">
        <v>1.1000000000000001</v>
      </c>
      <c r="H4492" s="193">
        <v>136.6</v>
      </c>
    </row>
    <row r="4493" spans="2:8" x14ac:dyDescent="0.25">
      <c r="B4493" s="271">
        <v>44017.5</v>
      </c>
      <c r="C4493" s="244">
        <v>489.7</v>
      </c>
      <c r="D4493" s="244">
        <v>0</v>
      </c>
      <c r="E4493" s="244">
        <v>14.5</v>
      </c>
      <c r="F4493" s="244">
        <v>33.700000000000003</v>
      </c>
      <c r="G4493" s="193">
        <v>1.2</v>
      </c>
      <c r="H4493" s="193">
        <v>139.5</v>
      </c>
    </row>
    <row r="4494" spans="2:8" x14ac:dyDescent="0.25">
      <c r="B4494" s="271">
        <v>44017.541666666664</v>
      </c>
      <c r="C4494" s="244">
        <v>489.1</v>
      </c>
      <c r="D4494" s="244">
        <v>0</v>
      </c>
      <c r="E4494" s="244">
        <v>15.3</v>
      </c>
      <c r="F4494" s="244">
        <v>29.2</v>
      </c>
      <c r="G4494" s="193">
        <v>1.1000000000000001</v>
      </c>
      <c r="H4494" s="193">
        <v>138.9</v>
      </c>
    </row>
    <row r="4495" spans="2:8" x14ac:dyDescent="0.25">
      <c r="B4495" s="271">
        <v>44017.583333333336</v>
      </c>
      <c r="C4495" s="244">
        <v>488.7</v>
      </c>
      <c r="D4495" s="244">
        <v>0</v>
      </c>
      <c r="E4495" s="244">
        <v>15.3</v>
      </c>
      <c r="F4495" s="244">
        <v>30.9</v>
      </c>
      <c r="G4495" s="193">
        <v>1.6</v>
      </c>
      <c r="H4495" s="193">
        <v>4.9000000000000004</v>
      </c>
    </row>
    <row r="4496" spans="2:8" x14ac:dyDescent="0.25">
      <c r="B4496" s="271">
        <v>44017.625</v>
      </c>
      <c r="C4496" s="244">
        <v>488.6</v>
      </c>
      <c r="D4496" s="244">
        <v>0</v>
      </c>
      <c r="E4496" s="244">
        <v>14.5</v>
      </c>
      <c r="F4496" s="244">
        <v>36.1</v>
      </c>
      <c r="G4496" s="193">
        <v>2.1</v>
      </c>
      <c r="H4496" s="193">
        <v>34.4</v>
      </c>
    </row>
    <row r="4497" spans="2:8" x14ac:dyDescent="0.25">
      <c r="B4497" s="271">
        <v>44017.666666666664</v>
      </c>
      <c r="C4497" s="244">
        <v>488.8</v>
      </c>
      <c r="D4497" s="244">
        <v>0</v>
      </c>
      <c r="E4497" s="244">
        <v>13</v>
      </c>
      <c r="F4497" s="244">
        <v>45.3</v>
      </c>
      <c r="G4497" s="193">
        <v>1.9</v>
      </c>
      <c r="H4497" s="193">
        <v>80.099999999999994</v>
      </c>
    </row>
    <row r="4498" spans="2:8" x14ac:dyDescent="0.25">
      <c r="B4498" s="271">
        <v>44017.708333333336</v>
      </c>
      <c r="C4498" s="244">
        <v>489.2</v>
      </c>
      <c r="D4498" s="244">
        <v>0</v>
      </c>
      <c r="E4498" s="244">
        <v>11.1</v>
      </c>
      <c r="F4498" s="244">
        <v>57.5</v>
      </c>
      <c r="G4498" s="193">
        <v>1.7</v>
      </c>
      <c r="H4498" s="193">
        <v>67.3</v>
      </c>
    </row>
    <row r="4499" spans="2:8" x14ac:dyDescent="0.25">
      <c r="B4499" s="271">
        <v>44017.75</v>
      </c>
      <c r="C4499" s="244">
        <v>489.8</v>
      </c>
      <c r="D4499" s="244">
        <v>0</v>
      </c>
      <c r="E4499" s="244">
        <v>9.8000000000000007</v>
      </c>
      <c r="F4499" s="244">
        <v>64.2</v>
      </c>
      <c r="G4499" s="193">
        <v>1.9</v>
      </c>
      <c r="H4499" s="193">
        <v>77.099999999999994</v>
      </c>
    </row>
    <row r="4500" spans="2:8" x14ac:dyDescent="0.25">
      <c r="B4500" s="271">
        <v>44017.791666666664</v>
      </c>
      <c r="C4500" s="244">
        <v>490.1</v>
      </c>
      <c r="D4500" s="244">
        <v>0</v>
      </c>
      <c r="E4500" s="244">
        <v>9.5</v>
      </c>
      <c r="F4500" s="244">
        <v>63.4</v>
      </c>
      <c r="G4500" s="193">
        <v>1.8</v>
      </c>
      <c r="H4500" s="193">
        <v>69.3</v>
      </c>
    </row>
    <row r="4501" spans="2:8" x14ac:dyDescent="0.25">
      <c r="B4501" s="271">
        <v>44017.833333333336</v>
      </c>
      <c r="C4501" s="244">
        <v>490.5</v>
      </c>
      <c r="D4501" s="244">
        <v>0</v>
      </c>
      <c r="E4501" s="244">
        <v>9.4</v>
      </c>
      <c r="F4501" s="244">
        <v>58.9</v>
      </c>
      <c r="G4501" s="193">
        <v>1.2</v>
      </c>
      <c r="H4501" s="193">
        <v>287.7</v>
      </c>
    </row>
    <row r="4502" spans="2:8" x14ac:dyDescent="0.25">
      <c r="B4502" s="271">
        <v>44017.875</v>
      </c>
      <c r="C4502" s="244">
        <v>490.7</v>
      </c>
      <c r="D4502" s="244">
        <v>0</v>
      </c>
      <c r="E4502" s="244">
        <v>8.6999999999999993</v>
      </c>
      <c r="F4502" s="244">
        <v>60.3</v>
      </c>
      <c r="G4502" s="193">
        <v>1.6</v>
      </c>
      <c r="H4502" s="193">
        <v>276.2</v>
      </c>
    </row>
    <row r="4503" spans="2:8" x14ac:dyDescent="0.25">
      <c r="B4503" s="271">
        <v>44017.916666666664</v>
      </c>
      <c r="C4503" s="244">
        <v>490.7</v>
      </c>
      <c r="D4503" s="244">
        <v>0</v>
      </c>
      <c r="E4503" s="244">
        <v>8.1999999999999993</v>
      </c>
      <c r="F4503" s="244">
        <v>63.6</v>
      </c>
      <c r="G4503" s="193">
        <v>1.2</v>
      </c>
      <c r="H4503" s="193">
        <v>270.8</v>
      </c>
    </row>
    <row r="4504" spans="2:8" x14ac:dyDescent="0.25">
      <c r="B4504" s="271">
        <v>44017.958333333336</v>
      </c>
      <c r="C4504" s="244">
        <v>490.8</v>
      </c>
      <c r="D4504" s="244">
        <v>0</v>
      </c>
      <c r="E4504" s="244">
        <v>7.5</v>
      </c>
      <c r="F4504" s="244">
        <v>66.900000000000006</v>
      </c>
      <c r="G4504" s="193">
        <v>0.7</v>
      </c>
      <c r="H4504" s="193">
        <v>262.5</v>
      </c>
    </row>
    <row r="4505" spans="2:8" x14ac:dyDescent="0.25">
      <c r="B4505" s="271">
        <v>44018</v>
      </c>
      <c r="C4505" s="244">
        <v>491</v>
      </c>
      <c r="D4505" s="244">
        <v>0</v>
      </c>
      <c r="E4505" s="244">
        <v>7.3</v>
      </c>
      <c r="F4505" s="244">
        <v>68.599999999999994</v>
      </c>
      <c r="G4505" s="193">
        <v>1.2</v>
      </c>
      <c r="H4505" s="193">
        <v>274.3</v>
      </c>
    </row>
    <row r="4506" spans="2:8" x14ac:dyDescent="0.25">
      <c r="B4506" s="271">
        <v>44018.041666666664</v>
      </c>
      <c r="C4506" s="244">
        <v>490.8</v>
      </c>
      <c r="D4506" s="244">
        <v>0</v>
      </c>
      <c r="E4506" s="244">
        <v>6.8</v>
      </c>
      <c r="F4506" s="244">
        <v>70.599999999999994</v>
      </c>
      <c r="G4506" s="193">
        <v>1.4</v>
      </c>
      <c r="H4506" s="193">
        <v>274.39999999999998</v>
      </c>
    </row>
    <row r="4507" spans="2:8" x14ac:dyDescent="0.25">
      <c r="B4507" s="271">
        <v>44018.083333333336</v>
      </c>
      <c r="C4507" s="244">
        <v>490.6</v>
      </c>
      <c r="D4507" s="244">
        <v>0</v>
      </c>
      <c r="E4507" s="244">
        <v>6.6</v>
      </c>
      <c r="F4507" s="244">
        <v>70.8</v>
      </c>
      <c r="G4507" s="193">
        <v>0.5</v>
      </c>
      <c r="H4507" s="193">
        <v>325.3</v>
      </c>
    </row>
    <row r="4508" spans="2:8" x14ac:dyDescent="0.25">
      <c r="B4508" s="271">
        <v>44018.125</v>
      </c>
      <c r="C4508" s="244">
        <v>490.3</v>
      </c>
      <c r="D4508" s="244">
        <v>0</v>
      </c>
      <c r="E4508" s="244">
        <v>6.6</v>
      </c>
      <c r="F4508" s="244">
        <v>70.900000000000006</v>
      </c>
      <c r="G4508" s="193">
        <v>0.3</v>
      </c>
      <c r="H4508" s="193">
        <v>273.2</v>
      </c>
    </row>
    <row r="4509" spans="2:8" x14ac:dyDescent="0.25">
      <c r="B4509" s="271">
        <v>44018.166666666664</v>
      </c>
      <c r="C4509" s="244">
        <v>490.2</v>
      </c>
      <c r="D4509" s="244">
        <v>0</v>
      </c>
      <c r="E4509" s="244">
        <v>6.2</v>
      </c>
      <c r="F4509" s="244">
        <v>70.400000000000006</v>
      </c>
      <c r="G4509" s="193">
        <v>0.4</v>
      </c>
      <c r="H4509" s="193">
        <v>297.5</v>
      </c>
    </row>
    <row r="4510" spans="2:8" x14ac:dyDescent="0.25">
      <c r="B4510" s="271">
        <v>44018.208333333336</v>
      </c>
      <c r="C4510" s="244">
        <v>490.3</v>
      </c>
      <c r="D4510" s="244">
        <v>0</v>
      </c>
      <c r="E4510" s="244">
        <v>5.7</v>
      </c>
      <c r="F4510" s="244">
        <v>71</v>
      </c>
      <c r="G4510" s="193">
        <v>0.6</v>
      </c>
      <c r="H4510" s="193">
        <v>345.6</v>
      </c>
    </row>
    <row r="4511" spans="2:8" x14ac:dyDescent="0.25">
      <c r="B4511" s="271">
        <v>44018.25</v>
      </c>
      <c r="C4511" s="244">
        <v>490.5</v>
      </c>
      <c r="D4511" s="244">
        <v>0</v>
      </c>
      <c r="E4511" s="244">
        <v>5.0999999999999996</v>
      </c>
      <c r="F4511" s="244">
        <v>74</v>
      </c>
      <c r="G4511" s="193">
        <v>0.7</v>
      </c>
      <c r="H4511" s="193">
        <v>330.2</v>
      </c>
    </row>
    <row r="4512" spans="2:8" x14ac:dyDescent="0.25">
      <c r="B4512" s="271">
        <v>44018.291666666664</v>
      </c>
      <c r="C4512" s="244">
        <v>491.1</v>
      </c>
      <c r="D4512" s="244">
        <v>0</v>
      </c>
      <c r="E4512" s="244">
        <v>5</v>
      </c>
      <c r="F4512" s="244">
        <v>75.099999999999994</v>
      </c>
      <c r="G4512" s="193">
        <v>0.4</v>
      </c>
      <c r="H4512" s="193">
        <v>321.89999999999998</v>
      </c>
    </row>
    <row r="4513" spans="2:8" x14ac:dyDescent="0.25">
      <c r="B4513" s="271">
        <v>44018.333333333336</v>
      </c>
      <c r="C4513" s="244">
        <v>491.4</v>
      </c>
      <c r="D4513" s="244">
        <v>0</v>
      </c>
      <c r="E4513" s="244">
        <v>7.8</v>
      </c>
      <c r="F4513" s="244">
        <v>64.2</v>
      </c>
      <c r="G4513" s="193">
        <v>0.5</v>
      </c>
      <c r="H4513" s="193">
        <v>96.8</v>
      </c>
    </row>
    <row r="4514" spans="2:8" x14ac:dyDescent="0.25">
      <c r="B4514" s="271">
        <v>44018.375</v>
      </c>
      <c r="C4514" s="244">
        <v>491.3</v>
      </c>
      <c r="D4514" s="244">
        <v>0</v>
      </c>
      <c r="E4514" s="244">
        <v>9.8000000000000007</v>
      </c>
      <c r="F4514" s="244">
        <v>56.9</v>
      </c>
      <c r="G4514" s="193">
        <v>0.7</v>
      </c>
      <c r="H4514" s="193">
        <v>93.2</v>
      </c>
    </row>
    <row r="4515" spans="2:8" x14ac:dyDescent="0.25">
      <c r="B4515" s="271">
        <v>44018.416666666664</v>
      </c>
      <c r="C4515" s="244">
        <v>491.1</v>
      </c>
      <c r="D4515" s="244">
        <v>0</v>
      </c>
      <c r="E4515" s="244">
        <v>11.7</v>
      </c>
      <c r="F4515" s="244">
        <v>50.1</v>
      </c>
      <c r="G4515" s="193">
        <v>0.5</v>
      </c>
      <c r="H4515" s="193">
        <v>257.60000000000002</v>
      </c>
    </row>
    <row r="4516" spans="2:8" x14ac:dyDescent="0.25">
      <c r="B4516" s="271">
        <v>44018.458333333336</v>
      </c>
      <c r="C4516" s="244">
        <v>490.7</v>
      </c>
      <c r="D4516" s="244">
        <v>0</v>
      </c>
      <c r="E4516" s="244">
        <v>13.7</v>
      </c>
      <c r="F4516" s="244">
        <v>42</v>
      </c>
      <c r="G4516" s="193">
        <v>0.8</v>
      </c>
      <c r="H4516" s="193">
        <v>79.599999999999994</v>
      </c>
    </row>
    <row r="4517" spans="2:8" x14ac:dyDescent="0.25">
      <c r="B4517" s="271">
        <v>44018.5</v>
      </c>
      <c r="C4517" s="244">
        <v>490.1</v>
      </c>
      <c r="D4517" s="244">
        <v>0</v>
      </c>
      <c r="E4517" s="244">
        <v>15.3</v>
      </c>
      <c r="F4517" s="244">
        <v>36.799999999999997</v>
      </c>
      <c r="G4517" s="193">
        <v>2</v>
      </c>
      <c r="H4517" s="193">
        <v>35.700000000000003</v>
      </c>
    </row>
    <row r="4518" spans="2:8" x14ac:dyDescent="0.25">
      <c r="B4518" s="271">
        <v>44018.541666666664</v>
      </c>
      <c r="C4518" s="244">
        <v>489.6</v>
      </c>
      <c r="D4518" s="244">
        <v>0</v>
      </c>
      <c r="E4518" s="244">
        <v>16</v>
      </c>
      <c r="F4518" s="244">
        <v>33.1</v>
      </c>
      <c r="G4518" s="193">
        <v>2.1</v>
      </c>
      <c r="H4518" s="193">
        <v>9.1999999999999993</v>
      </c>
    </row>
    <row r="4519" spans="2:8" x14ac:dyDescent="0.25">
      <c r="B4519" s="271">
        <v>44018.583333333336</v>
      </c>
      <c r="C4519" s="244">
        <v>489.2</v>
      </c>
      <c r="D4519" s="244">
        <v>0</v>
      </c>
      <c r="E4519" s="244">
        <v>14.8</v>
      </c>
      <c r="F4519" s="244">
        <v>32</v>
      </c>
      <c r="G4519" s="193">
        <v>1.9</v>
      </c>
      <c r="H4519" s="193">
        <v>275.10000000000002</v>
      </c>
    </row>
    <row r="4520" spans="2:8" x14ac:dyDescent="0.25">
      <c r="B4520" s="271">
        <v>44018.625</v>
      </c>
      <c r="C4520" s="244">
        <v>488.9</v>
      </c>
      <c r="D4520" s="244">
        <v>0</v>
      </c>
      <c r="E4520" s="244">
        <v>14.8</v>
      </c>
      <c r="F4520" s="244">
        <v>31.2</v>
      </c>
      <c r="G4520" s="193">
        <v>1.3</v>
      </c>
      <c r="H4520" s="193">
        <v>279.10000000000002</v>
      </c>
    </row>
    <row r="4521" spans="2:8" x14ac:dyDescent="0.25">
      <c r="B4521" s="271">
        <v>44018.666666666664</v>
      </c>
      <c r="C4521" s="244">
        <v>489</v>
      </c>
      <c r="D4521" s="244">
        <v>0</v>
      </c>
      <c r="E4521" s="244">
        <v>14.5</v>
      </c>
      <c r="F4521" s="244">
        <v>36.1</v>
      </c>
      <c r="G4521" s="193">
        <v>0.8</v>
      </c>
      <c r="H4521" s="193">
        <v>28.4</v>
      </c>
    </row>
    <row r="4522" spans="2:8" x14ac:dyDescent="0.25">
      <c r="B4522" s="271">
        <v>44018.708333333336</v>
      </c>
      <c r="C4522" s="244">
        <v>489.5</v>
      </c>
      <c r="D4522" s="244">
        <v>0</v>
      </c>
      <c r="E4522" s="244">
        <v>12.2</v>
      </c>
      <c r="F4522" s="244">
        <v>58.3</v>
      </c>
      <c r="G4522" s="193">
        <v>2.1</v>
      </c>
      <c r="H4522" s="193">
        <v>59.7</v>
      </c>
    </row>
    <row r="4523" spans="2:8" x14ac:dyDescent="0.25">
      <c r="B4523" s="271">
        <v>44018.75</v>
      </c>
      <c r="C4523" s="244">
        <v>489.8</v>
      </c>
      <c r="D4523" s="244">
        <v>0</v>
      </c>
      <c r="E4523" s="244">
        <v>10.9</v>
      </c>
      <c r="F4523" s="244">
        <v>62.2</v>
      </c>
      <c r="G4523" s="193">
        <v>2.7</v>
      </c>
      <c r="H4523" s="193">
        <v>55.7</v>
      </c>
    </row>
    <row r="4524" spans="2:8" x14ac:dyDescent="0.25">
      <c r="B4524" s="271">
        <v>44018.791666666664</v>
      </c>
      <c r="C4524" s="244">
        <v>490.3</v>
      </c>
      <c r="D4524" s="244">
        <v>0</v>
      </c>
      <c r="E4524" s="244">
        <v>9.9</v>
      </c>
      <c r="F4524" s="244">
        <v>64.2</v>
      </c>
      <c r="G4524" s="193">
        <v>2.4</v>
      </c>
      <c r="H4524" s="193">
        <v>42.3</v>
      </c>
    </row>
    <row r="4525" spans="2:8" x14ac:dyDescent="0.25">
      <c r="B4525" s="271">
        <v>44018.833333333336</v>
      </c>
      <c r="C4525" s="244">
        <v>490.7</v>
      </c>
      <c r="D4525" s="244">
        <v>0</v>
      </c>
      <c r="E4525" s="244">
        <v>8.8000000000000007</v>
      </c>
      <c r="F4525" s="244">
        <v>66</v>
      </c>
      <c r="G4525" s="193">
        <v>1.5</v>
      </c>
      <c r="H4525" s="193">
        <v>337.6</v>
      </c>
    </row>
    <row r="4526" spans="2:8" x14ac:dyDescent="0.25">
      <c r="B4526" s="271">
        <v>44018.875</v>
      </c>
      <c r="C4526" s="244">
        <v>491</v>
      </c>
      <c r="D4526" s="244">
        <v>0</v>
      </c>
      <c r="E4526" s="244">
        <v>8.1</v>
      </c>
      <c r="F4526" s="244">
        <v>68.2</v>
      </c>
      <c r="G4526" s="193">
        <v>1.6</v>
      </c>
      <c r="H4526" s="193">
        <v>9.5</v>
      </c>
    </row>
    <row r="4527" spans="2:8" x14ac:dyDescent="0.25">
      <c r="B4527" s="271">
        <v>44018.916666666664</v>
      </c>
      <c r="C4527" s="244">
        <v>491.2</v>
      </c>
      <c r="D4527" s="244">
        <v>0</v>
      </c>
      <c r="E4527" s="244">
        <v>6.4</v>
      </c>
      <c r="F4527" s="244">
        <v>63.5</v>
      </c>
      <c r="G4527" s="193">
        <v>2</v>
      </c>
      <c r="H4527" s="193">
        <v>278.10000000000002</v>
      </c>
    </row>
    <row r="4528" spans="2:8" x14ac:dyDescent="0.25">
      <c r="B4528" s="271">
        <v>44018.958333333336</v>
      </c>
      <c r="C4528" s="244">
        <v>491.4</v>
      </c>
      <c r="D4528" s="244">
        <v>0</v>
      </c>
      <c r="E4528" s="244">
        <v>5.2</v>
      </c>
      <c r="F4528" s="244">
        <v>61</v>
      </c>
      <c r="G4528" s="193">
        <v>1.5</v>
      </c>
      <c r="H4528" s="193">
        <v>281.5</v>
      </c>
    </row>
    <row r="4529" spans="2:8" x14ac:dyDescent="0.25">
      <c r="B4529" s="271">
        <v>44019</v>
      </c>
      <c r="C4529" s="244">
        <v>491.3</v>
      </c>
      <c r="D4529" s="244">
        <v>0</v>
      </c>
      <c r="E4529" s="244">
        <v>4.3</v>
      </c>
      <c r="F4529" s="244">
        <v>60.5</v>
      </c>
      <c r="G4529" s="193">
        <v>0.8</v>
      </c>
      <c r="H4529" s="193">
        <v>281.2</v>
      </c>
    </row>
    <row r="4530" spans="2:8" x14ac:dyDescent="0.25">
      <c r="B4530" s="271">
        <v>44019.041666666664</v>
      </c>
      <c r="C4530" s="244">
        <v>491</v>
      </c>
      <c r="D4530" s="244">
        <v>0</v>
      </c>
      <c r="E4530" s="244">
        <v>3.5</v>
      </c>
      <c r="F4530" s="244">
        <v>66.099999999999994</v>
      </c>
      <c r="G4530" s="193">
        <v>1.1000000000000001</v>
      </c>
      <c r="H4530" s="193">
        <v>275.2</v>
      </c>
    </row>
    <row r="4531" spans="2:8" x14ac:dyDescent="0.25">
      <c r="B4531" s="271">
        <v>44019.083333333336</v>
      </c>
      <c r="C4531" s="244">
        <v>491</v>
      </c>
      <c r="D4531" s="244">
        <v>0</v>
      </c>
      <c r="E4531" s="244">
        <v>3</v>
      </c>
      <c r="F4531" s="244">
        <v>72.599999999999994</v>
      </c>
      <c r="G4531" s="193">
        <v>0.7</v>
      </c>
      <c r="H4531" s="193">
        <v>270.39999999999998</v>
      </c>
    </row>
    <row r="4532" spans="2:8" x14ac:dyDescent="0.25">
      <c r="B4532" s="271">
        <v>44019.125</v>
      </c>
      <c r="C4532" s="244">
        <v>491.1</v>
      </c>
      <c r="D4532" s="244">
        <v>0</v>
      </c>
      <c r="E4532" s="244">
        <v>3.1</v>
      </c>
      <c r="F4532" s="244">
        <v>68.400000000000006</v>
      </c>
      <c r="G4532" s="193">
        <v>1</v>
      </c>
      <c r="H4532" s="193">
        <v>270.5</v>
      </c>
    </row>
    <row r="4533" spans="2:8" x14ac:dyDescent="0.25">
      <c r="B4533" s="271">
        <v>44019.166666666664</v>
      </c>
      <c r="C4533" s="244">
        <v>491.1</v>
      </c>
      <c r="D4533" s="244">
        <v>0</v>
      </c>
      <c r="E4533" s="244">
        <v>2.6</v>
      </c>
      <c r="F4533" s="244">
        <v>67</v>
      </c>
      <c r="G4533" s="193">
        <v>1.7</v>
      </c>
      <c r="H4533" s="193">
        <v>265</v>
      </c>
    </row>
    <row r="4534" spans="2:8" x14ac:dyDescent="0.25">
      <c r="B4534" s="271">
        <v>44019.208333333336</v>
      </c>
      <c r="C4534" s="244">
        <v>491.3</v>
      </c>
      <c r="D4534" s="244">
        <v>0</v>
      </c>
      <c r="E4534" s="244">
        <v>1.7</v>
      </c>
      <c r="F4534" s="244">
        <v>68.7</v>
      </c>
      <c r="G4534" s="193">
        <v>1.7</v>
      </c>
      <c r="H4534" s="193">
        <v>265.60000000000002</v>
      </c>
    </row>
    <row r="4535" spans="2:8" x14ac:dyDescent="0.25">
      <c r="B4535" s="271">
        <v>44019.25</v>
      </c>
      <c r="C4535" s="244">
        <v>491.5</v>
      </c>
      <c r="D4535" s="244">
        <v>0</v>
      </c>
      <c r="E4535" s="244">
        <v>1.4</v>
      </c>
      <c r="F4535" s="244">
        <v>65.8</v>
      </c>
      <c r="G4535" s="193">
        <v>1.3</v>
      </c>
      <c r="H4535" s="193">
        <v>284.8</v>
      </c>
    </row>
    <row r="4536" spans="2:8" x14ac:dyDescent="0.25">
      <c r="B4536" s="271">
        <v>44019.291666666664</v>
      </c>
      <c r="C4536" s="244">
        <v>491.9</v>
      </c>
      <c r="D4536" s="244">
        <v>0</v>
      </c>
      <c r="E4536" s="244">
        <v>2.2000000000000002</v>
      </c>
      <c r="F4536" s="244">
        <v>62.9</v>
      </c>
      <c r="G4536" s="193">
        <v>0.6</v>
      </c>
      <c r="H4536" s="193">
        <v>277</v>
      </c>
    </row>
    <row r="4537" spans="2:8" x14ac:dyDescent="0.25">
      <c r="B4537" s="271">
        <v>44019.333333333336</v>
      </c>
      <c r="C4537" s="244">
        <v>492.2</v>
      </c>
      <c r="D4537" s="244">
        <v>0</v>
      </c>
      <c r="E4537" s="244">
        <v>4.7</v>
      </c>
      <c r="F4537" s="244">
        <v>60.5</v>
      </c>
      <c r="G4537" s="193">
        <v>0.5</v>
      </c>
      <c r="H4537" s="193">
        <v>255</v>
      </c>
    </row>
    <row r="4538" spans="2:8" x14ac:dyDescent="0.25">
      <c r="B4538" s="271">
        <v>44019.375</v>
      </c>
      <c r="C4538" s="244">
        <v>491.9</v>
      </c>
      <c r="D4538" s="244">
        <v>0</v>
      </c>
      <c r="E4538" s="244">
        <v>6.5</v>
      </c>
      <c r="F4538" s="244">
        <v>56.9</v>
      </c>
      <c r="G4538" s="193">
        <v>0.9</v>
      </c>
      <c r="H4538" s="193">
        <v>159.30000000000001</v>
      </c>
    </row>
    <row r="4539" spans="2:8" x14ac:dyDescent="0.25">
      <c r="B4539" s="271">
        <v>44019.416666666664</v>
      </c>
      <c r="C4539" s="244">
        <v>491.2</v>
      </c>
      <c r="D4539" s="244">
        <v>0</v>
      </c>
      <c r="E4539" s="244">
        <v>8.8000000000000007</v>
      </c>
      <c r="F4539" s="244">
        <v>49.1</v>
      </c>
      <c r="G4539" s="193">
        <v>1.2</v>
      </c>
      <c r="H4539" s="193">
        <v>119.3</v>
      </c>
    </row>
    <row r="4540" spans="2:8" x14ac:dyDescent="0.25">
      <c r="B4540" s="271">
        <v>44019.458333333336</v>
      </c>
      <c r="C4540" s="244">
        <v>490.4</v>
      </c>
      <c r="D4540" s="244">
        <v>0</v>
      </c>
      <c r="E4540" s="244">
        <v>12.3</v>
      </c>
      <c r="F4540" s="244">
        <v>36.9</v>
      </c>
      <c r="G4540" s="193">
        <v>0.9</v>
      </c>
      <c r="H4540" s="193">
        <v>108.3</v>
      </c>
    </row>
    <row r="4541" spans="2:8" x14ac:dyDescent="0.25">
      <c r="B4541" s="271">
        <v>44019.5</v>
      </c>
      <c r="C4541" s="244">
        <v>489.5</v>
      </c>
      <c r="D4541" s="244">
        <v>0</v>
      </c>
      <c r="E4541" s="244">
        <v>16.399999999999999</v>
      </c>
      <c r="F4541" s="244">
        <v>20.3</v>
      </c>
      <c r="G4541" s="193">
        <v>0.9</v>
      </c>
      <c r="H4541" s="193">
        <v>140.19999999999999</v>
      </c>
    </row>
    <row r="4542" spans="2:8" x14ac:dyDescent="0.25">
      <c r="B4542" s="271">
        <v>44019.541666666664</v>
      </c>
      <c r="C4542" s="244">
        <v>488.7</v>
      </c>
      <c r="D4542" s="244">
        <v>0</v>
      </c>
      <c r="E4542" s="244">
        <v>18.399999999999999</v>
      </c>
      <c r="F4542" s="244">
        <v>15.8</v>
      </c>
      <c r="G4542" s="193">
        <v>1.2</v>
      </c>
      <c r="H4542" s="193">
        <v>337.5</v>
      </c>
    </row>
    <row r="4543" spans="2:8" x14ac:dyDescent="0.25">
      <c r="B4543" s="271">
        <v>44019.583333333336</v>
      </c>
      <c r="C4543" s="244">
        <v>488.2</v>
      </c>
      <c r="D4543" s="244">
        <v>0</v>
      </c>
      <c r="E4543" s="244">
        <v>16.2</v>
      </c>
      <c r="F4543" s="244">
        <v>31.9</v>
      </c>
      <c r="G4543" s="193">
        <v>2.6</v>
      </c>
      <c r="H4543" s="193">
        <v>72.599999999999994</v>
      </c>
    </row>
    <row r="4544" spans="2:8" x14ac:dyDescent="0.25">
      <c r="B4544" s="271">
        <v>44019.625</v>
      </c>
      <c r="C4544" s="244">
        <v>488.3</v>
      </c>
      <c r="D4544" s="244">
        <v>0</v>
      </c>
      <c r="E4544" s="244">
        <v>13.9</v>
      </c>
      <c r="F4544" s="244">
        <v>46</v>
      </c>
      <c r="G4544" s="193">
        <v>2.5</v>
      </c>
      <c r="H4544" s="193">
        <v>60.4</v>
      </c>
    </row>
    <row r="4545" spans="2:8" x14ac:dyDescent="0.25">
      <c r="B4545" s="271">
        <v>44019.666666666664</v>
      </c>
      <c r="C4545" s="244">
        <v>488.4</v>
      </c>
      <c r="D4545" s="244">
        <v>0</v>
      </c>
      <c r="E4545" s="244">
        <v>12.2</v>
      </c>
      <c r="F4545" s="244">
        <v>52.9</v>
      </c>
      <c r="G4545" s="193">
        <v>2.6</v>
      </c>
      <c r="H4545" s="193">
        <v>51.4</v>
      </c>
    </row>
    <row r="4546" spans="2:8" x14ac:dyDescent="0.25">
      <c r="B4546" s="271">
        <v>44019.708333333336</v>
      </c>
      <c r="C4546" s="244">
        <v>488.9</v>
      </c>
      <c r="D4546" s="244">
        <v>0</v>
      </c>
      <c r="E4546" s="244">
        <v>10.7</v>
      </c>
      <c r="F4546" s="244">
        <v>58.7</v>
      </c>
      <c r="G4546" s="193">
        <v>2.6</v>
      </c>
      <c r="H4546" s="193">
        <v>75.2</v>
      </c>
    </row>
    <row r="4547" spans="2:8" x14ac:dyDescent="0.25">
      <c r="B4547" s="271">
        <v>44019.75</v>
      </c>
      <c r="C4547" s="244">
        <v>489.3</v>
      </c>
      <c r="D4547" s="244">
        <v>0</v>
      </c>
      <c r="E4547" s="244">
        <v>9.6999999999999993</v>
      </c>
      <c r="F4547" s="244">
        <v>61.9</v>
      </c>
      <c r="G4547" s="193">
        <v>1.7</v>
      </c>
      <c r="H4547" s="193">
        <v>54.2</v>
      </c>
    </row>
    <row r="4548" spans="2:8" x14ac:dyDescent="0.25">
      <c r="B4548" s="271">
        <v>44019.791666666664</v>
      </c>
      <c r="C4548" s="244">
        <v>489.8</v>
      </c>
      <c r="D4548" s="244">
        <v>0</v>
      </c>
      <c r="E4548" s="244">
        <v>9.1</v>
      </c>
      <c r="F4548" s="244">
        <v>64.099999999999994</v>
      </c>
      <c r="G4548" s="193">
        <v>1.2</v>
      </c>
      <c r="H4548" s="193">
        <v>33.5</v>
      </c>
    </row>
    <row r="4549" spans="2:8" x14ac:dyDescent="0.25">
      <c r="B4549" s="271">
        <v>44019.833333333336</v>
      </c>
      <c r="C4549" s="244">
        <v>490.2</v>
      </c>
      <c r="D4549" s="244">
        <v>0</v>
      </c>
      <c r="E4549" s="244">
        <v>8.1999999999999993</v>
      </c>
      <c r="F4549" s="244">
        <v>65</v>
      </c>
      <c r="G4549" s="193">
        <v>1.4</v>
      </c>
      <c r="H4549" s="193">
        <v>330.7</v>
      </c>
    </row>
    <row r="4550" spans="2:8" x14ac:dyDescent="0.25">
      <c r="B4550" s="271">
        <v>44019.875</v>
      </c>
      <c r="C4550" s="244">
        <v>490.6</v>
      </c>
      <c r="D4550" s="244">
        <v>0</v>
      </c>
      <c r="E4550" s="244">
        <v>7.3</v>
      </c>
      <c r="F4550" s="244">
        <v>66.099999999999994</v>
      </c>
      <c r="G4550" s="193">
        <v>1.4</v>
      </c>
      <c r="H4550" s="193">
        <v>338.1</v>
      </c>
    </row>
    <row r="4551" spans="2:8" x14ac:dyDescent="0.25">
      <c r="B4551" s="271">
        <v>44019.916666666664</v>
      </c>
      <c r="C4551" s="244">
        <v>490.9</v>
      </c>
      <c r="D4551" s="244">
        <v>0</v>
      </c>
      <c r="E4551" s="244">
        <v>5.9</v>
      </c>
      <c r="F4551" s="244">
        <v>63.6</v>
      </c>
      <c r="G4551" s="193">
        <v>0.9</v>
      </c>
      <c r="H4551" s="193">
        <v>283.89999999999998</v>
      </c>
    </row>
    <row r="4552" spans="2:8" x14ac:dyDescent="0.25">
      <c r="B4552" s="271">
        <v>44019.958333333336</v>
      </c>
      <c r="C4552" s="244">
        <v>491.1</v>
      </c>
      <c r="D4552" s="244">
        <v>0</v>
      </c>
      <c r="E4552" s="244">
        <v>4.7</v>
      </c>
      <c r="F4552" s="244">
        <v>70.599999999999994</v>
      </c>
      <c r="G4552" s="193">
        <v>1</v>
      </c>
      <c r="H4552" s="193">
        <v>281.7</v>
      </c>
    </row>
    <row r="4553" spans="2:8" x14ac:dyDescent="0.25">
      <c r="B4553" s="271">
        <v>44020</v>
      </c>
      <c r="C4553" s="244">
        <v>490.9</v>
      </c>
      <c r="D4553" s="244">
        <v>0</v>
      </c>
      <c r="E4553" s="244">
        <v>4</v>
      </c>
      <c r="F4553" s="244">
        <v>73.7</v>
      </c>
      <c r="G4553" s="193">
        <v>0.8</v>
      </c>
      <c r="H4553" s="193">
        <v>305.39999999999998</v>
      </c>
    </row>
    <row r="4554" spans="2:8" x14ac:dyDescent="0.25">
      <c r="B4554" s="271">
        <v>44020.041666666664</v>
      </c>
      <c r="C4554" s="244">
        <v>490.7</v>
      </c>
      <c r="D4554" s="244">
        <v>0</v>
      </c>
      <c r="E4554" s="244">
        <v>3.7</v>
      </c>
      <c r="F4554" s="244">
        <v>57.9</v>
      </c>
      <c r="G4554" s="193">
        <v>1.3</v>
      </c>
      <c r="H4554" s="193">
        <v>297.7</v>
      </c>
    </row>
    <row r="4555" spans="2:8" x14ac:dyDescent="0.25">
      <c r="B4555" s="271">
        <v>44020.083333333336</v>
      </c>
      <c r="C4555" s="244">
        <v>490.7</v>
      </c>
      <c r="D4555" s="244">
        <v>0</v>
      </c>
      <c r="E4555" s="244">
        <v>2.6</v>
      </c>
      <c r="F4555" s="244">
        <v>50.7</v>
      </c>
      <c r="G4555" s="193">
        <v>1.9</v>
      </c>
      <c r="H4555" s="193">
        <v>295.8</v>
      </c>
    </row>
    <row r="4556" spans="2:8" x14ac:dyDescent="0.25">
      <c r="B4556" s="271">
        <v>44020.125</v>
      </c>
      <c r="C4556" s="244">
        <v>490.6</v>
      </c>
      <c r="D4556" s="244">
        <v>0</v>
      </c>
      <c r="E4556" s="244">
        <v>1.9</v>
      </c>
      <c r="F4556" s="244">
        <v>54.8</v>
      </c>
      <c r="G4556" s="193">
        <v>1.6</v>
      </c>
      <c r="H4556" s="193">
        <v>299.39999999999998</v>
      </c>
    </row>
    <row r="4557" spans="2:8" x14ac:dyDescent="0.25">
      <c r="B4557" s="271">
        <v>44020.166666666664</v>
      </c>
      <c r="C4557" s="244">
        <v>490.9</v>
      </c>
      <c r="D4557" s="244">
        <v>0</v>
      </c>
      <c r="E4557" s="244">
        <v>1.1000000000000001</v>
      </c>
      <c r="F4557" s="244">
        <v>60.1</v>
      </c>
      <c r="G4557" s="193">
        <v>1.4</v>
      </c>
      <c r="H4557" s="193">
        <v>285.89999999999998</v>
      </c>
    </row>
    <row r="4558" spans="2:8" x14ac:dyDescent="0.25">
      <c r="B4558" s="271">
        <v>44020.208333333336</v>
      </c>
      <c r="C4558" s="244">
        <v>491.2</v>
      </c>
      <c r="D4558" s="244">
        <v>0</v>
      </c>
      <c r="E4558" s="244">
        <v>0.1</v>
      </c>
      <c r="F4558" s="244">
        <v>66.8</v>
      </c>
      <c r="G4558" s="193">
        <v>1.7</v>
      </c>
      <c r="H4558" s="193">
        <v>274.60000000000002</v>
      </c>
    </row>
    <row r="4559" spans="2:8" x14ac:dyDescent="0.25">
      <c r="B4559" s="271">
        <v>44020.25</v>
      </c>
      <c r="C4559" s="244">
        <v>491.4</v>
      </c>
      <c r="D4559" s="244">
        <v>0</v>
      </c>
      <c r="E4559" s="244">
        <v>-0.9</v>
      </c>
      <c r="F4559" s="244">
        <v>71.5</v>
      </c>
      <c r="G4559" s="193">
        <v>1.4</v>
      </c>
      <c r="H4559" s="193">
        <v>269.39999999999998</v>
      </c>
    </row>
    <row r="4560" spans="2:8" x14ac:dyDescent="0.25">
      <c r="B4560" s="271">
        <v>44020.291666666664</v>
      </c>
      <c r="C4560" s="244">
        <v>491.8</v>
      </c>
      <c r="D4560" s="244">
        <v>0</v>
      </c>
      <c r="E4560" s="244">
        <v>-1.3</v>
      </c>
      <c r="F4560" s="244">
        <v>70.5</v>
      </c>
      <c r="G4560" s="193">
        <v>1.3</v>
      </c>
      <c r="H4560" s="193">
        <v>266</v>
      </c>
    </row>
    <row r="4561" spans="2:8" x14ac:dyDescent="0.25">
      <c r="B4561" s="271">
        <v>44020.333333333336</v>
      </c>
      <c r="C4561" s="244">
        <v>491.9</v>
      </c>
      <c r="D4561" s="244">
        <v>0</v>
      </c>
      <c r="E4561" s="244">
        <v>1.8</v>
      </c>
      <c r="F4561" s="244">
        <v>58</v>
      </c>
      <c r="G4561" s="193">
        <v>0.5</v>
      </c>
      <c r="H4561" s="193">
        <v>304.5</v>
      </c>
    </row>
    <row r="4562" spans="2:8" x14ac:dyDescent="0.25">
      <c r="B4562" s="271">
        <v>44020.375</v>
      </c>
      <c r="C4562" s="244">
        <v>491.6</v>
      </c>
      <c r="D4562" s="244">
        <v>0</v>
      </c>
      <c r="E4562" s="244">
        <v>5</v>
      </c>
      <c r="F4562" s="244">
        <v>47.2</v>
      </c>
      <c r="G4562" s="193">
        <v>0.7</v>
      </c>
      <c r="H4562" s="193">
        <v>84.8</v>
      </c>
    </row>
    <row r="4563" spans="2:8" x14ac:dyDescent="0.25">
      <c r="B4563" s="271">
        <v>44020.416666666664</v>
      </c>
      <c r="C4563" s="244">
        <v>491.1</v>
      </c>
      <c r="D4563" s="244">
        <v>0</v>
      </c>
      <c r="E4563" s="244">
        <v>8.3000000000000007</v>
      </c>
      <c r="F4563" s="244">
        <v>36.1</v>
      </c>
      <c r="G4563" s="193">
        <v>1</v>
      </c>
      <c r="H4563" s="193">
        <v>130.9</v>
      </c>
    </row>
    <row r="4564" spans="2:8" x14ac:dyDescent="0.25">
      <c r="B4564" s="271">
        <v>44020.458333333336</v>
      </c>
      <c r="C4564" s="244">
        <v>490.5</v>
      </c>
      <c r="D4564" s="244">
        <v>0</v>
      </c>
      <c r="E4564" s="244">
        <v>12.4</v>
      </c>
      <c r="F4564" s="244">
        <v>21</v>
      </c>
      <c r="G4564" s="193">
        <v>1</v>
      </c>
      <c r="H4564" s="193">
        <v>135.19999999999999</v>
      </c>
    </row>
    <row r="4565" spans="2:8" x14ac:dyDescent="0.25">
      <c r="B4565" s="271">
        <v>44020.5</v>
      </c>
      <c r="C4565" s="244">
        <v>489.8</v>
      </c>
      <c r="D4565" s="244">
        <v>0</v>
      </c>
      <c r="E4565" s="244">
        <v>16</v>
      </c>
      <c r="F4565" s="244">
        <v>13.3</v>
      </c>
      <c r="G4565" s="193">
        <v>0.9</v>
      </c>
      <c r="H4565" s="193">
        <v>262.10000000000002</v>
      </c>
    </row>
    <row r="4566" spans="2:8" x14ac:dyDescent="0.25">
      <c r="B4566" s="271">
        <v>44020.541666666664</v>
      </c>
      <c r="C4566" s="244">
        <v>489</v>
      </c>
      <c r="D4566" s="244">
        <v>0</v>
      </c>
      <c r="E4566" s="244">
        <v>17.3</v>
      </c>
      <c r="F4566" s="244">
        <v>12.1</v>
      </c>
      <c r="G4566" s="193">
        <v>1</v>
      </c>
      <c r="H4566" s="193">
        <v>313.7</v>
      </c>
    </row>
    <row r="4567" spans="2:8" x14ac:dyDescent="0.25">
      <c r="B4567" s="271">
        <v>44020.583333333336</v>
      </c>
      <c r="C4567" s="244">
        <v>488.4</v>
      </c>
      <c r="D4567" s="244">
        <v>0</v>
      </c>
      <c r="E4567" s="244">
        <v>17.2</v>
      </c>
      <c r="F4567" s="244">
        <v>14.9</v>
      </c>
      <c r="G4567" s="193">
        <v>0.8</v>
      </c>
      <c r="H4567" s="193">
        <v>336.2</v>
      </c>
    </row>
    <row r="4568" spans="2:8" x14ac:dyDescent="0.25">
      <c r="B4568" s="271">
        <v>44020.625</v>
      </c>
      <c r="C4568" s="244">
        <v>488</v>
      </c>
      <c r="D4568" s="244">
        <v>0</v>
      </c>
      <c r="E4568" s="244">
        <v>15.4</v>
      </c>
      <c r="F4568" s="244">
        <v>28.9</v>
      </c>
      <c r="G4568" s="193">
        <v>2.2000000000000002</v>
      </c>
      <c r="H4568" s="193">
        <v>51.3</v>
      </c>
    </row>
    <row r="4569" spans="2:8" x14ac:dyDescent="0.25">
      <c r="B4569" s="271">
        <v>44020.666666666664</v>
      </c>
      <c r="C4569" s="244">
        <v>488.3</v>
      </c>
      <c r="D4569" s="244">
        <v>0</v>
      </c>
      <c r="E4569" s="244">
        <v>12.5</v>
      </c>
      <c r="F4569" s="244">
        <v>46.2</v>
      </c>
      <c r="G4569" s="193">
        <v>2.6</v>
      </c>
      <c r="H4569" s="193">
        <v>43.1</v>
      </c>
    </row>
    <row r="4570" spans="2:8" x14ac:dyDescent="0.25">
      <c r="B4570" s="271">
        <v>44020.708333333336</v>
      </c>
      <c r="C4570" s="244">
        <v>488.8</v>
      </c>
      <c r="D4570" s="244">
        <v>0</v>
      </c>
      <c r="E4570" s="244">
        <v>10.199999999999999</v>
      </c>
      <c r="F4570" s="244">
        <v>58</v>
      </c>
      <c r="G4570" s="193">
        <v>2.2000000000000002</v>
      </c>
      <c r="H4570" s="193">
        <v>45.9</v>
      </c>
    </row>
    <row r="4571" spans="2:8" x14ac:dyDescent="0.25">
      <c r="B4571" s="271">
        <v>44020.75</v>
      </c>
      <c r="C4571" s="244">
        <v>489.4</v>
      </c>
      <c r="D4571" s="244">
        <v>0</v>
      </c>
      <c r="E4571" s="244">
        <v>8.6999999999999993</v>
      </c>
      <c r="F4571" s="244">
        <v>61.8</v>
      </c>
      <c r="G4571" s="193">
        <v>1.6</v>
      </c>
      <c r="H4571" s="193">
        <v>68.7</v>
      </c>
    </row>
    <row r="4572" spans="2:8" x14ac:dyDescent="0.25">
      <c r="B4572" s="271">
        <v>44020.791666666664</v>
      </c>
      <c r="C4572" s="244">
        <v>489.9</v>
      </c>
      <c r="D4572" s="244">
        <v>0</v>
      </c>
      <c r="E4572" s="244">
        <v>8.1</v>
      </c>
      <c r="F4572" s="244">
        <v>64.099999999999994</v>
      </c>
      <c r="G4572" s="193">
        <v>1.2</v>
      </c>
      <c r="H4572" s="193">
        <v>58.6</v>
      </c>
    </row>
    <row r="4573" spans="2:8" x14ac:dyDescent="0.25">
      <c r="B4573" s="271">
        <v>44020.833333333336</v>
      </c>
      <c r="C4573" s="244">
        <v>490.4</v>
      </c>
      <c r="D4573" s="244">
        <v>0</v>
      </c>
      <c r="E4573" s="244">
        <v>7.5</v>
      </c>
      <c r="F4573" s="244">
        <v>67.400000000000006</v>
      </c>
      <c r="G4573" s="193">
        <v>1.2</v>
      </c>
      <c r="H4573" s="193">
        <v>25.4</v>
      </c>
    </row>
    <row r="4574" spans="2:8" x14ac:dyDescent="0.25">
      <c r="B4574" s="271">
        <v>44020.875</v>
      </c>
      <c r="C4574" s="244">
        <v>490.8</v>
      </c>
      <c r="D4574" s="244">
        <v>0</v>
      </c>
      <c r="E4574" s="244">
        <v>6.6</v>
      </c>
      <c r="F4574" s="244">
        <v>69.599999999999994</v>
      </c>
      <c r="G4574" s="193">
        <v>1</v>
      </c>
      <c r="H4574" s="193">
        <v>341</v>
      </c>
    </row>
    <row r="4575" spans="2:8" x14ac:dyDescent="0.25">
      <c r="B4575" s="271">
        <v>44020.916666666664</v>
      </c>
      <c r="C4575" s="244">
        <v>491</v>
      </c>
      <c r="D4575" s="244">
        <v>0</v>
      </c>
      <c r="E4575" s="244">
        <v>5.7</v>
      </c>
      <c r="F4575" s="244">
        <v>71.400000000000006</v>
      </c>
      <c r="G4575" s="193">
        <v>2.1</v>
      </c>
      <c r="H4575" s="193">
        <v>358.8</v>
      </c>
    </row>
    <row r="4576" spans="2:8" x14ac:dyDescent="0.25">
      <c r="B4576" s="271">
        <v>44020.958333333336</v>
      </c>
      <c r="C4576" s="244">
        <v>490.9</v>
      </c>
      <c r="D4576" s="244">
        <v>0</v>
      </c>
      <c r="E4576" s="244">
        <v>5.0999999999999996</v>
      </c>
      <c r="F4576" s="244">
        <v>70.7</v>
      </c>
      <c r="G4576" s="193">
        <v>1.8</v>
      </c>
      <c r="H4576" s="193">
        <v>356.7</v>
      </c>
    </row>
    <row r="4577" spans="2:8" x14ac:dyDescent="0.25">
      <c r="B4577" s="271">
        <v>44021</v>
      </c>
      <c r="C4577" s="244">
        <v>491</v>
      </c>
      <c r="D4577" s="244">
        <v>0</v>
      </c>
      <c r="E4577" s="244">
        <v>4.8</v>
      </c>
      <c r="F4577" s="244">
        <v>72.099999999999994</v>
      </c>
      <c r="G4577" s="193">
        <v>1.4</v>
      </c>
      <c r="H4577" s="193">
        <v>347.2</v>
      </c>
    </row>
    <row r="4578" spans="2:8" x14ac:dyDescent="0.25">
      <c r="B4578" s="271">
        <v>44021.041666666664</v>
      </c>
      <c r="C4578" s="244">
        <v>490.8</v>
      </c>
      <c r="D4578" s="244">
        <v>0</v>
      </c>
      <c r="E4578" s="244">
        <v>4.5999999999999996</v>
      </c>
      <c r="F4578" s="244">
        <v>71.400000000000006</v>
      </c>
      <c r="G4578" s="193">
        <v>1</v>
      </c>
      <c r="H4578" s="193">
        <v>326.10000000000002</v>
      </c>
    </row>
    <row r="4579" spans="2:8" x14ac:dyDescent="0.25">
      <c r="B4579" s="271">
        <v>44021.083333333336</v>
      </c>
      <c r="C4579" s="244">
        <v>490.5</v>
      </c>
      <c r="D4579" s="244">
        <v>0</v>
      </c>
      <c r="E4579" s="244">
        <v>4.5</v>
      </c>
      <c r="F4579" s="244">
        <v>71.099999999999994</v>
      </c>
      <c r="G4579" s="193">
        <v>0.7</v>
      </c>
      <c r="H4579" s="193">
        <v>284.60000000000002</v>
      </c>
    </row>
    <row r="4580" spans="2:8" x14ac:dyDescent="0.25">
      <c r="B4580" s="271">
        <v>44021.125</v>
      </c>
      <c r="C4580" s="244">
        <v>490.4</v>
      </c>
      <c r="D4580" s="244">
        <v>0</v>
      </c>
      <c r="E4580" s="244">
        <v>4.4000000000000004</v>
      </c>
      <c r="F4580" s="244">
        <v>68</v>
      </c>
      <c r="G4580" s="193">
        <v>0.8</v>
      </c>
      <c r="H4580" s="193">
        <v>279.3</v>
      </c>
    </row>
    <row r="4581" spans="2:8" x14ac:dyDescent="0.25">
      <c r="B4581" s="271">
        <v>44021.166666666664</v>
      </c>
      <c r="C4581" s="244">
        <v>490.4</v>
      </c>
      <c r="D4581" s="244">
        <v>0</v>
      </c>
      <c r="E4581" s="244">
        <v>3.9</v>
      </c>
      <c r="F4581" s="244">
        <v>75.099999999999994</v>
      </c>
      <c r="G4581" s="193">
        <v>0.8</v>
      </c>
      <c r="H4581" s="193">
        <v>98.5</v>
      </c>
    </row>
    <row r="4582" spans="2:8" x14ac:dyDescent="0.25">
      <c r="B4582" s="271">
        <v>44021.208333333336</v>
      </c>
      <c r="C4582" s="244">
        <v>490.4</v>
      </c>
      <c r="D4582" s="244">
        <v>0</v>
      </c>
      <c r="E4582" s="244">
        <v>3.1</v>
      </c>
      <c r="F4582" s="244">
        <v>77.8</v>
      </c>
      <c r="G4582" s="193">
        <v>0.9</v>
      </c>
      <c r="H4582" s="193">
        <v>105.9</v>
      </c>
    </row>
    <row r="4583" spans="2:8" x14ac:dyDescent="0.25">
      <c r="B4583" s="271">
        <v>44021.25</v>
      </c>
      <c r="C4583" s="244">
        <v>490.8</v>
      </c>
      <c r="D4583" s="244">
        <v>0</v>
      </c>
      <c r="E4583" s="244">
        <v>2.6</v>
      </c>
      <c r="F4583" s="244">
        <v>79.3</v>
      </c>
      <c r="G4583" s="193">
        <v>0.6</v>
      </c>
      <c r="H4583" s="193">
        <v>102.6</v>
      </c>
    </row>
    <row r="4584" spans="2:8" x14ac:dyDescent="0.25">
      <c r="B4584" s="271">
        <v>44021.291666666664</v>
      </c>
      <c r="C4584" s="244">
        <v>491.3</v>
      </c>
      <c r="D4584" s="244">
        <v>0</v>
      </c>
      <c r="E4584" s="244">
        <v>2.9</v>
      </c>
      <c r="F4584" s="244">
        <v>74.400000000000006</v>
      </c>
      <c r="G4584" s="193">
        <v>0.7</v>
      </c>
      <c r="H4584" s="193">
        <v>27</v>
      </c>
    </row>
    <row r="4585" spans="2:8" x14ac:dyDescent="0.25">
      <c r="B4585" s="271">
        <v>44021.333333333336</v>
      </c>
      <c r="C4585" s="244">
        <v>491.5</v>
      </c>
      <c r="D4585" s="244">
        <v>0</v>
      </c>
      <c r="E4585" s="244">
        <v>4.4000000000000004</v>
      </c>
      <c r="F4585" s="244">
        <v>68</v>
      </c>
      <c r="G4585" s="193">
        <v>0.4</v>
      </c>
      <c r="H4585" s="193">
        <v>210</v>
      </c>
    </row>
    <row r="4586" spans="2:8" x14ac:dyDescent="0.25">
      <c r="B4586" s="271">
        <v>44021.375</v>
      </c>
      <c r="C4586" s="244">
        <v>491.5</v>
      </c>
      <c r="D4586" s="244">
        <v>0</v>
      </c>
      <c r="E4586" s="244">
        <v>5.7</v>
      </c>
      <c r="F4586" s="244">
        <v>62</v>
      </c>
      <c r="G4586" s="193">
        <v>0.7</v>
      </c>
      <c r="H4586" s="193">
        <v>147.19999999999999</v>
      </c>
    </row>
    <row r="4587" spans="2:8" x14ac:dyDescent="0.25">
      <c r="B4587" s="271">
        <v>44021.416666666664</v>
      </c>
      <c r="C4587" s="244">
        <v>491.4</v>
      </c>
      <c r="D4587" s="244">
        <v>0</v>
      </c>
      <c r="E4587" s="244">
        <v>7</v>
      </c>
      <c r="F4587" s="244">
        <v>58.6</v>
      </c>
      <c r="G4587" s="193">
        <v>0.8</v>
      </c>
      <c r="H4587" s="193">
        <v>114.2</v>
      </c>
    </row>
    <row r="4588" spans="2:8" x14ac:dyDescent="0.25">
      <c r="B4588" s="271">
        <v>44021.458333333336</v>
      </c>
      <c r="C4588" s="244">
        <v>491.1</v>
      </c>
      <c r="D4588" s="244">
        <v>0</v>
      </c>
      <c r="E4588" s="244">
        <v>9.8000000000000007</v>
      </c>
      <c r="F4588" s="244">
        <v>54</v>
      </c>
      <c r="G4588" s="193">
        <v>1.1000000000000001</v>
      </c>
      <c r="H4588" s="193">
        <v>82.2</v>
      </c>
    </row>
    <row r="4589" spans="2:8" x14ac:dyDescent="0.25">
      <c r="B4589" s="271">
        <v>44021.5</v>
      </c>
      <c r="C4589" s="244">
        <v>490.4</v>
      </c>
      <c r="D4589" s="244">
        <v>0</v>
      </c>
      <c r="E4589" s="244">
        <v>11.5</v>
      </c>
      <c r="F4589" s="244">
        <v>49.4</v>
      </c>
      <c r="G4589" s="193">
        <v>1.8</v>
      </c>
      <c r="H4589" s="193">
        <v>72.8</v>
      </c>
    </row>
    <row r="4590" spans="2:8" x14ac:dyDescent="0.25">
      <c r="B4590" s="271">
        <v>44021.541666666664</v>
      </c>
      <c r="C4590" s="244">
        <v>489.9</v>
      </c>
      <c r="D4590" s="244">
        <v>0</v>
      </c>
      <c r="E4590" s="244">
        <v>11.9</v>
      </c>
      <c r="F4590" s="244">
        <v>48.7</v>
      </c>
      <c r="G4590" s="193">
        <v>2.5</v>
      </c>
      <c r="H4590" s="193">
        <v>44.8</v>
      </c>
    </row>
    <row r="4591" spans="2:8" x14ac:dyDescent="0.25">
      <c r="B4591" s="271">
        <v>44021.583333333336</v>
      </c>
      <c r="C4591" s="244">
        <v>489.2</v>
      </c>
      <c r="D4591" s="244">
        <v>0</v>
      </c>
      <c r="E4591" s="244">
        <v>11.8</v>
      </c>
      <c r="F4591" s="244">
        <v>48</v>
      </c>
      <c r="G4591" s="193">
        <v>1.6</v>
      </c>
      <c r="H4591" s="193">
        <v>69.5</v>
      </c>
    </row>
    <row r="4592" spans="2:8" x14ac:dyDescent="0.25">
      <c r="B4592" s="271">
        <v>44021.625</v>
      </c>
      <c r="C4592" s="244">
        <v>489</v>
      </c>
      <c r="D4592" s="244">
        <v>0</v>
      </c>
      <c r="E4592" s="244">
        <v>12.3</v>
      </c>
      <c r="F4592" s="244">
        <v>45.3</v>
      </c>
      <c r="G4592" s="193">
        <v>1.7</v>
      </c>
      <c r="H4592" s="193">
        <v>67.400000000000006</v>
      </c>
    </row>
    <row r="4593" spans="2:8" x14ac:dyDescent="0.25">
      <c r="B4593" s="271">
        <v>44021.666666666664</v>
      </c>
      <c r="C4593" s="244">
        <v>489.9</v>
      </c>
      <c r="D4593" s="244">
        <v>1.9</v>
      </c>
      <c r="E4593" s="244">
        <v>7.1</v>
      </c>
      <c r="F4593" s="244">
        <v>68.8</v>
      </c>
      <c r="G4593" s="193">
        <v>1.8</v>
      </c>
      <c r="H4593" s="193">
        <v>267.5</v>
      </c>
    </row>
    <row r="4594" spans="2:8" x14ac:dyDescent="0.25">
      <c r="B4594" s="271">
        <v>44021.708333333336</v>
      </c>
      <c r="C4594" s="244">
        <v>490.1</v>
      </c>
      <c r="D4594" s="244">
        <v>0.6</v>
      </c>
      <c r="E4594" s="244">
        <v>5.6</v>
      </c>
      <c r="F4594" s="244">
        <v>80.400000000000006</v>
      </c>
      <c r="G4594" s="193">
        <v>1.4</v>
      </c>
      <c r="H4594" s="193">
        <v>14.6</v>
      </c>
    </row>
    <row r="4595" spans="2:8" x14ac:dyDescent="0.25">
      <c r="B4595" s="271">
        <v>44021.75</v>
      </c>
      <c r="C4595" s="244">
        <v>490.2</v>
      </c>
      <c r="D4595" s="244">
        <v>0</v>
      </c>
      <c r="E4595" s="244">
        <v>6.1</v>
      </c>
      <c r="F4595" s="244">
        <v>76.3</v>
      </c>
      <c r="G4595" s="193">
        <v>1</v>
      </c>
      <c r="H4595" s="193">
        <v>180.7</v>
      </c>
    </row>
    <row r="4596" spans="2:8" x14ac:dyDescent="0.25">
      <c r="B4596" s="271">
        <v>44021.791666666664</v>
      </c>
      <c r="C4596" s="244">
        <v>490.4</v>
      </c>
      <c r="D4596" s="244">
        <v>0</v>
      </c>
      <c r="E4596" s="244">
        <v>6.3</v>
      </c>
      <c r="F4596" s="244">
        <v>75.3</v>
      </c>
      <c r="G4596" s="193">
        <v>0.5</v>
      </c>
      <c r="H4596" s="193">
        <v>127.9</v>
      </c>
    </row>
    <row r="4597" spans="2:8" x14ac:dyDescent="0.25">
      <c r="B4597" s="271">
        <v>44021.833333333336</v>
      </c>
      <c r="C4597" s="244">
        <v>490.8</v>
      </c>
      <c r="D4597" s="244">
        <v>0</v>
      </c>
      <c r="E4597" s="244">
        <v>6.3</v>
      </c>
      <c r="F4597" s="244">
        <v>76.7</v>
      </c>
      <c r="G4597" s="193">
        <v>0.6</v>
      </c>
      <c r="H4597" s="193">
        <v>271.8</v>
      </c>
    </row>
    <row r="4598" spans="2:8" x14ac:dyDescent="0.25">
      <c r="B4598" s="271">
        <v>44021.875</v>
      </c>
      <c r="C4598" s="244">
        <v>491</v>
      </c>
      <c r="D4598" s="244">
        <v>0</v>
      </c>
      <c r="E4598" s="244">
        <v>6.2</v>
      </c>
      <c r="F4598" s="244">
        <v>79.900000000000006</v>
      </c>
      <c r="G4598" s="193">
        <v>0.4</v>
      </c>
      <c r="H4598" s="193">
        <v>280.7</v>
      </c>
    </row>
    <row r="4599" spans="2:8" x14ac:dyDescent="0.25">
      <c r="B4599" s="271">
        <v>44021.916666666664</v>
      </c>
      <c r="C4599" s="244">
        <v>491.1</v>
      </c>
      <c r="D4599" s="244">
        <v>0</v>
      </c>
      <c r="E4599" s="244">
        <v>5.9</v>
      </c>
      <c r="F4599" s="244">
        <v>81.2</v>
      </c>
      <c r="G4599" s="193">
        <v>0.2</v>
      </c>
      <c r="H4599" s="193">
        <v>356.5</v>
      </c>
    </row>
    <row r="4600" spans="2:8" x14ac:dyDescent="0.25">
      <c r="B4600" s="271">
        <v>44021.958333333336</v>
      </c>
      <c r="C4600" s="244">
        <v>491.2</v>
      </c>
      <c r="D4600" s="244">
        <v>0</v>
      </c>
      <c r="E4600" s="244">
        <v>6</v>
      </c>
      <c r="F4600" s="244">
        <v>77.8</v>
      </c>
      <c r="G4600" s="193">
        <v>0.8</v>
      </c>
      <c r="H4600" s="193">
        <v>330.3</v>
      </c>
    </row>
    <row r="4601" spans="2:8" x14ac:dyDescent="0.25">
      <c r="B4601" s="271">
        <v>44022</v>
      </c>
      <c r="C4601" s="244">
        <v>491.2</v>
      </c>
      <c r="D4601" s="244">
        <v>0</v>
      </c>
      <c r="E4601" s="244">
        <v>6</v>
      </c>
      <c r="F4601" s="244">
        <v>77.599999999999994</v>
      </c>
      <c r="G4601" s="193">
        <v>0.6</v>
      </c>
      <c r="H4601" s="193">
        <v>284.8</v>
      </c>
    </row>
    <row r="4602" spans="2:8" x14ac:dyDescent="0.25">
      <c r="B4602" s="271">
        <v>44022.041666666664</v>
      </c>
      <c r="C4602" s="244">
        <v>491</v>
      </c>
      <c r="D4602" s="244">
        <v>0</v>
      </c>
      <c r="E4602" s="244">
        <v>5.9</v>
      </c>
      <c r="F4602" s="244">
        <v>76.5</v>
      </c>
      <c r="G4602" s="193">
        <v>0.7</v>
      </c>
      <c r="H4602" s="193">
        <v>298</v>
      </c>
    </row>
    <row r="4603" spans="2:8" x14ac:dyDescent="0.25">
      <c r="B4603" s="271">
        <v>44022.083333333336</v>
      </c>
      <c r="C4603" s="244">
        <v>490.7</v>
      </c>
      <c r="D4603" s="244">
        <v>0</v>
      </c>
      <c r="E4603" s="244">
        <v>5.7</v>
      </c>
      <c r="F4603" s="244">
        <v>76</v>
      </c>
      <c r="G4603" s="193">
        <v>0.5</v>
      </c>
      <c r="H4603" s="193">
        <v>284.60000000000002</v>
      </c>
    </row>
    <row r="4604" spans="2:8" x14ac:dyDescent="0.25">
      <c r="B4604" s="271">
        <v>44022.125</v>
      </c>
      <c r="C4604" s="244">
        <v>490.5</v>
      </c>
      <c r="D4604" s="244">
        <v>0</v>
      </c>
      <c r="E4604" s="244">
        <v>5.6</v>
      </c>
      <c r="F4604" s="244">
        <v>76.7</v>
      </c>
      <c r="G4604" s="193">
        <v>0.5</v>
      </c>
      <c r="H4604" s="193">
        <v>233.9</v>
      </c>
    </row>
    <row r="4605" spans="2:8" x14ac:dyDescent="0.25">
      <c r="B4605" s="271">
        <v>44022.166666666664</v>
      </c>
      <c r="C4605" s="244">
        <v>490.5</v>
      </c>
      <c r="D4605" s="244">
        <v>0</v>
      </c>
      <c r="E4605" s="244">
        <v>5.4</v>
      </c>
      <c r="F4605" s="244">
        <v>77.900000000000006</v>
      </c>
      <c r="G4605" s="193">
        <v>0.4</v>
      </c>
      <c r="H4605" s="193">
        <v>281.39999999999998</v>
      </c>
    </row>
    <row r="4606" spans="2:8" x14ac:dyDescent="0.25">
      <c r="B4606" s="271">
        <v>44022.208333333336</v>
      </c>
      <c r="C4606" s="244">
        <v>490.6</v>
      </c>
      <c r="D4606" s="244">
        <v>0</v>
      </c>
      <c r="E4606" s="244">
        <v>5</v>
      </c>
      <c r="F4606" s="244">
        <v>79.2</v>
      </c>
      <c r="G4606" s="193">
        <v>0.4</v>
      </c>
      <c r="H4606" s="193">
        <v>233.8</v>
      </c>
    </row>
    <row r="4607" spans="2:8" x14ac:dyDescent="0.25">
      <c r="B4607" s="271">
        <v>44022.25</v>
      </c>
      <c r="C4607" s="244">
        <v>490.9</v>
      </c>
      <c r="D4607" s="244">
        <v>0</v>
      </c>
      <c r="E4607" s="244">
        <v>5</v>
      </c>
      <c r="F4607" s="244">
        <v>79.599999999999994</v>
      </c>
      <c r="G4607" s="193">
        <v>0.2</v>
      </c>
      <c r="H4607" s="193">
        <v>331.6</v>
      </c>
    </row>
    <row r="4608" spans="2:8" x14ac:dyDescent="0.25">
      <c r="B4608" s="271">
        <v>44022.291666666664</v>
      </c>
      <c r="C4608" s="244">
        <v>491.3</v>
      </c>
      <c r="D4608" s="244">
        <v>0</v>
      </c>
      <c r="E4608" s="244">
        <v>5.4</v>
      </c>
      <c r="F4608" s="244">
        <v>77</v>
      </c>
      <c r="G4608" s="193">
        <v>0.6</v>
      </c>
      <c r="H4608" s="193">
        <v>254.5</v>
      </c>
    </row>
    <row r="4609" spans="2:8" x14ac:dyDescent="0.25">
      <c r="B4609" s="271">
        <v>44022.333333333336</v>
      </c>
      <c r="C4609" s="244">
        <v>491.7</v>
      </c>
      <c r="D4609" s="244">
        <v>0</v>
      </c>
      <c r="E4609" s="244">
        <v>6.4</v>
      </c>
      <c r="F4609" s="244">
        <v>71.2</v>
      </c>
      <c r="G4609" s="193">
        <v>0.7</v>
      </c>
      <c r="H4609" s="193">
        <v>200.3</v>
      </c>
    </row>
    <row r="4610" spans="2:8" x14ac:dyDescent="0.25">
      <c r="B4610" s="271">
        <v>44022.375</v>
      </c>
      <c r="C4610" s="244">
        <v>491.6</v>
      </c>
      <c r="D4610" s="244">
        <v>0</v>
      </c>
      <c r="E4610" s="244">
        <v>8.6</v>
      </c>
      <c r="F4610" s="244">
        <v>60.1</v>
      </c>
      <c r="G4610" s="193">
        <v>0.6</v>
      </c>
      <c r="H4610" s="193">
        <v>122.5</v>
      </c>
    </row>
    <row r="4611" spans="2:8" x14ac:dyDescent="0.25">
      <c r="B4611" s="271">
        <v>44022.416666666664</v>
      </c>
      <c r="C4611" s="244">
        <v>491.3</v>
      </c>
      <c r="D4611" s="244">
        <v>0</v>
      </c>
      <c r="E4611" s="244">
        <v>10.4</v>
      </c>
      <c r="F4611" s="244">
        <v>53.1</v>
      </c>
      <c r="G4611" s="193">
        <v>1</v>
      </c>
      <c r="H4611" s="193">
        <v>108.9</v>
      </c>
    </row>
    <row r="4612" spans="2:8" x14ac:dyDescent="0.25">
      <c r="B4612" s="271">
        <v>44022.458333333336</v>
      </c>
      <c r="C4612" s="244">
        <v>490.8</v>
      </c>
      <c r="D4612" s="244">
        <v>0</v>
      </c>
      <c r="E4612" s="244">
        <v>12.3</v>
      </c>
      <c r="F4612" s="244">
        <v>42.4</v>
      </c>
      <c r="G4612" s="193">
        <v>1.5</v>
      </c>
      <c r="H4612" s="193">
        <v>125.2</v>
      </c>
    </row>
    <row r="4613" spans="2:8" x14ac:dyDescent="0.25">
      <c r="B4613" s="271">
        <v>44022.5</v>
      </c>
      <c r="C4613" s="244">
        <v>490.3</v>
      </c>
      <c r="D4613" s="244">
        <v>0</v>
      </c>
      <c r="E4613" s="244">
        <v>13.7</v>
      </c>
      <c r="F4613" s="244">
        <v>37.9</v>
      </c>
      <c r="G4613" s="193">
        <v>1.6</v>
      </c>
      <c r="H4613" s="193">
        <v>49.1</v>
      </c>
    </row>
    <row r="4614" spans="2:8" x14ac:dyDescent="0.25">
      <c r="B4614" s="271">
        <v>44022.541666666664</v>
      </c>
      <c r="C4614" s="244">
        <v>489.9</v>
      </c>
      <c r="D4614" s="244">
        <v>0</v>
      </c>
      <c r="E4614" s="244">
        <v>13.2</v>
      </c>
      <c r="F4614" s="244">
        <v>37.200000000000003</v>
      </c>
      <c r="G4614" s="193">
        <v>2</v>
      </c>
      <c r="H4614" s="193">
        <v>42.7</v>
      </c>
    </row>
    <row r="4615" spans="2:8" x14ac:dyDescent="0.25">
      <c r="B4615" s="271">
        <v>44022.583333333336</v>
      </c>
      <c r="C4615" s="244">
        <v>489.6</v>
      </c>
      <c r="D4615" s="244">
        <v>0</v>
      </c>
      <c r="E4615" s="244">
        <v>12.1</v>
      </c>
      <c r="F4615" s="244">
        <v>44</v>
      </c>
      <c r="G4615" s="193">
        <v>2.4</v>
      </c>
      <c r="H4615" s="193">
        <v>39.4</v>
      </c>
    </row>
    <row r="4616" spans="2:8" x14ac:dyDescent="0.25">
      <c r="B4616" s="271">
        <v>44022.625</v>
      </c>
      <c r="C4616" s="244">
        <v>489.3</v>
      </c>
      <c r="D4616" s="244">
        <v>0</v>
      </c>
      <c r="E4616" s="244">
        <v>12.5</v>
      </c>
      <c r="F4616" s="244">
        <v>43.9</v>
      </c>
      <c r="G4616" s="193">
        <v>2</v>
      </c>
      <c r="H4616" s="193">
        <v>39.200000000000003</v>
      </c>
    </row>
    <row r="4617" spans="2:8" x14ac:dyDescent="0.25">
      <c r="B4617" s="271">
        <v>44022.666666666664</v>
      </c>
      <c r="C4617" s="244">
        <v>489.2</v>
      </c>
      <c r="D4617" s="244">
        <v>0</v>
      </c>
      <c r="E4617" s="244">
        <v>11.9</v>
      </c>
      <c r="F4617" s="244">
        <v>44.2</v>
      </c>
      <c r="G4617" s="193">
        <v>1.9</v>
      </c>
      <c r="H4617" s="193">
        <v>19.3</v>
      </c>
    </row>
    <row r="4618" spans="2:8" x14ac:dyDescent="0.25">
      <c r="B4618" s="271">
        <v>44022.708333333336</v>
      </c>
      <c r="C4618" s="244">
        <v>489.7</v>
      </c>
      <c r="D4618" s="244">
        <v>0</v>
      </c>
      <c r="E4618" s="244">
        <v>10</v>
      </c>
      <c r="F4618" s="244">
        <v>57.8</v>
      </c>
      <c r="G4618" s="193">
        <v>2</v>
      </c>
      <c r="H4618" s="193">
        <v>40.9</v>
      </c>
    </row>
    <row r="4619" spans="2:8" x14ac:dyDescent="0.25">
      <c r="B4619" s="271">
        <v>44022.75</v>
      </c>
      <c r="C4619" s="244">
        <v>490.2</v>
      </c>
      <c r="D4619" s="244">
        <v>0</v>
      </c>
      <c r="E4619" s="244">
        <v>8.6</v>
      </c>
      <c r="F4619" s="244">
        <v>64.3</v>
      </c>
      <c r="G4619" s="193">
        <v>1.9</v>
      </c>
      <c r="H4619" s="193">
        <v>73.599999999999994</v>
      </c>
    </row>
    <row r="4620" spans="2:8" x14ac:dyDescent="0.25">
      <c r="B4620" s="271">
        <v>44022.791666666664</v>
      </c>
      <c r="C4620" s="244">
        <v>490.5</v>
      </c>
      <c r="D4620" s="244">
        <v>0</v>
      </c>
      <c r="E4620" s="244">
        <v>7.9</v>
      </c>
      <c r="F4620" s="244">
        <v>65.599999999999994</v>
      </c>
      <c r="G4620" s="193">
        <v>1.3</v>
      </c>
      <c r="H4620" s="193">
        <v>57.3</v>
      </c>
    </row>
    <row r="4621" spans="2:8" x14ac:dyDescent="0.25">
      <c r="B4621" s="271">
        <v>44022.833333333336</v>
      </c>
      <c r="C4621" s="244">
        <v>490.8</v>
      </c>
      <c r="D4621" s="244">
        <v>0</v>
      </c>
      <c r="E4621" s="244">
        <v>6.9</v>
      </c>
      <c r="F4621" s="244">
        <v>68.599999999999994</v>
      </c>
      <c r="G4621" s="193">
        <v>1.3</v>
      </c>
      <c r="H4621" s="193">
        <v>329.3</v>
      </c>
    </row>
    <row r="4622" spans="2:8" x14ac:dyDescent="0.25">
      <c r="B4622" s="271">
        <v>44022.875</v>
      </c>
      <c r="C4622" s="244">
        <v>491.1</v>
      </c>
      <c r="D4622" s="244">
        <v>0</v>
      </c>
      <c r="E4622" s="244">
        <v>5.7</v>
      </c>
      <c r="F4622" s="244">
        <v>70.8</v>
      </c>
      <c r="G4622" s="193">
        <v>0.9</v>
      </c>
      <c r="H4622" s="193">
        <v>325.39999999999998</v>
      </c>
    </row>
    <row r="4623" spans="2:8" x14ac:dyDescent="0.25">
      <c r="B4623" s="271">
        <v>44022.916666666664</v>
      </c>
      <c r="C4623" s="244">
        <v>491.4</v>
      </c>
      <c r="D4623" s="244">
        <v>0</v>
      </c>
      <c r="E4623" s="244">
        <v>4.7</v>
      </c>
      <c r="F4623" s="244">
        <v>76</v>
      </c>
      <c r="G4623" s="193">
        <v>0.6</v>
      </c>
      <c r="H4623" s="193">
        <v>286.5</v>
      </c>
    </row>
    <row r="4624" spans="2:8" x14ac:dyDescent="0.25">
      <c r="B4624" s="271">
        <v>44022.958333333336</v>
      </c>
      <c r="C4624" s="244">
        <v>491.5</v>
      </c>
      <c r="D4624" s="244">
        <v>0</v>
      </c>
      <c r="E4624" s="244">
        <v>4</v>
      </c>
      <c r="F4624" s="244">
        <v>77.7</v>
      </c>
      <c r="G4624" s="193">
        <v>0.8</v>
      </c>
      <c r="H4624" s="193">
        <v>297.89999999999998</v>
      </c>
    </row>
    <row r="4625" spans="2:8" x14ac:dyDescent="0.25">
      <c r="B4625" s="271">
        <v>44023</v>
      </c>
      <c r="C4625" s="244">
        <v>491.6</v>
      </c>
      <c r="D4625" s="244">
        <v>0</v>
      </c>
      <c r="E4625" s="244">
        <v>3</v>
      </c>
      <c r="F4625" s="244">
        <v>80.7</v>
      </c>
      <c r="G4625" s="193">
        <v>0.9</v>
      </c>
      <c r="H4625" s="193">
        <v>277</v>
      </c>
    </row>
    <row r="4626" spans="2:8" x14ac:dyDescent="0.25">
      <c r="B4626" s="271">
        <v>44023.041666666664</v>
      </c>
      <c r="C4626" s="244">
        <v>491.5</v>
      </c>
      <c r="D4626" s="244">
        <v>0</v>
      </c>
      <c r="E4626" s="244">
        <v>2.2999999999999998</v>
      </c>
      <c r="F4626" s="244">
        <v>81.2</v>
      </c>
      <c r="G4626" s="193">
        <v>0.7</v>
      </c>
      <c r="H4626" s="193">
        <v>281.3</v>
      </c>
    </row>
    <row r="4627" spans="2:8" x14ac:dyDescent="0.25">
      <c r="B4627" s="271">
        <v>44023.083333333336</v>
      </c>
      <c r="C4627" s="244">
        <v>491.2</v>
      </c>
      <c r="D4627" s="244">
        <v>0</v>
      </c>
      <c r="E4627" s="244">
        <v>1.6</v>
      </c>
      <c r="F4627" s="244">
        <v>84.5</v>
      </c>
      <c r="G4627" s="193">
        <v>0.9</v>
      </c>
      <c r="H4627" s="193">
        <v>284.7</v>
      </c>
    </row>
    <row r="4628" spans="2:8" x14ac:dyDescent="0.25">
      <c r="B4628" s="271">
        <v>44023.125</v>
      </c>
      <c r="C4628" s="244">
        <v>491</v>
      </c>
      <c r="D4628" s="244">
        <v>0</v>
      </c>
      <c r="E4628" s="244">
        <v>1</v>
      </c>
      <c r="F4628" s="244">
        <v>84.3</v>
      </c>
      <c r="G4628" s="193">
        <v>1.1000000000000001</v>
      </c>
      <c r="H4628" s="193">
        <v>284.3</v>
      </c>
    </row>
    <row r="4629" spans="2:8" x14ac:dyDescent="0.25">
      <c r="B4629" s="271">
        <v>44023.166666666664</v>
      </c>
      <c r="C4629" s="244">
        <v>491.1</v>
      </c>
      <c r="D4629" s="244">
        <v>0</v>
      </c>
      <c r="E4629" s="244">
        <v>0.5</v>
      </c>
      <c r="F4629" s="244">
        <v>85</v>
      </c>
      <c r="G4629" s="193">
        <v>1</v>
      </c>
      <c r="H4629" s="193">
        <v>276.39999999999998</v>
      </c>
    </row>
    <row r="4630" spans="2:8" x14ac:dyDescent="0.25">
      <c r="B4630" s="271">
        <v>44023.208333333336</v>
      </c>
      <c r="C4630" s="244">
        <v>491.2</v>
      </c>
      <c r="D4630" s="244">
        <v>0</v>
      </c>
      <c r="E4630" s="244">
        <v>0.1</v>
      </c>
      <c r="F4630" s="244">
        <v>84.8</v>
      </c>
      <c r="G4630" s="193">
        <v>0.8</v>
      </c>
      <c r="H4630" s="193">
        <v>287.39999999999998</v>
      </c>
    </row>
    <row r="4631" spans="2:8" x14ac:dyDescent="0.25">
      <c r="B4631" s="271">
        <v>44023.25</v>
      </c>
      <c r="C4631" s="244">
        <v>491.5</v>
      </c>
      <c r="D4631" s="244">
        <v>0</v>
      </c>
      <c r="E4631" s="244">
        <v>-0.2</v>
      </c>
      <c r="F4631" s="244">
        <v>84.2</v>
      </c>
      <c r="G4631" s="193">
        <v>0.9</v>
      </c>
      <c r="H4631" s="193">
        <v>275.89999999999998</v>
      </c>
    </row>
    <row r="4632" spans="2:8" x14ac:dyDescent="0.25">
      <c r="B4632" s="271">
        <v>44023.291666666664</v>
      </c>
      <c r="C4632" s="244">
        <v>492.1</v>
      </c>
      <c r="D4632" s="244">
        <v>0</v>
      </c>
      <c r="E4632" s="244">
        <v>-0.2</v>
      </c>
      <c r="F4632" s="244">
        <v>83.6</v>
      </c>
      <c r="G4632" s="193">
        <v>0.7</v>
      </c>
      <c r="H4632" s="193">
        <v>273.39999999999998</v>
      </c>
    </row>
    <row r="4633" spans="2:8" x14ac:dyDescent="0.25">
      <c r="B4633" s="271">
        <v>44023.333333333336</v>
      </c>
      <c r="C4633" s="244">
        <v>492.3</v>
      </c>
      <c r="D4633" s="244">
        <v>0</v>
      </c>
      <c r="E4633" s="244">
        <v>2.5</v>
      </c>
      <c r="F4633" s="244">
        <v>70.7</v>
      </c>
      <c r="G4633" s="193">
        <v>0.3</v>
      </c>
      <c r="H4633" s="193">
        <v>57.2</v>
      </c>
    </row>
    <row r="4634" spans="2:8" x14ac:dyDescent="0.25">
      <c r="B4634" s="271">
        <v>44023.375</v>
      </c>
      <c r="C4634" s="244">
        <v>492.1</v>
      </c>
      <c r="D4634" s="244">
        <v>0</v>
      </c>
      <c r="E4634" s="244">
        <v>6.1</v>
      </c>
      <c r="F4634" s="244">
        <v>54.6</v>
      </c>
      <c r="G4634" s="193">
        <v>0.5</v>
      </c>
      <c r="H4634" s="193">
        <v>109.8</v>
      </c>
    </row>
    <row r="4635" spans="2:8" x14ac:dyDescent="0.25">
      <c r="B4635" s="271">
        <v>44023.416666666664</v>
      </c>
      <c r="C4635" s="244">
        <v>491.5</v>
      </c>
      <c r="D4635" s="244">
        <v>0</v>
      </c>
      <c r="E4635" s="244">
        <v>9.5</v>
      </c>
      <c r="F4635" s="244">
        <v>43.1</v>
      </c>
      <c r="G4635" s="193">
        <v>0.5</v>
      </c>
      <c r="H4635" s="193">
        <v>152.4</v>
      </c>
    </row>
    <row r="4636" spans="2:8" x14ac:dyDescent="0.25">
      <c r="B4636" s="271">
        <v>44023.458333333336</v>
      </c>
      <c r="C4636" s="244">
        <v>490.7</v>
      </c>
      <c r="D4636" s="244">
        <v>0</v>
      </c>
      <c r="E4636" s="244">
        <v>12.6</v>
      </c>
      <c r="F4636" s="244">
        <v>33.5</v>
      </c>
      <c r="G4636" s="193">
        <v>1.4</v>
      </c>
      <c r="H4636" s="193">
        <v>154.69999999999999</v>
      </c>
    </row>
    <row r="4637" spans="2:8" x14ac:dyDescent="0.25">
      <c r="B4637" s="271">
        <v>44023.5</v>
      </c>
      <c r="C4637" s="244">
        <v>489.9</v>
      </c>
      <c r="D4637" s="244">
        <v>0</v>
      </c>
      <c r="E4637" s="244">
        <v>14.7</v>
      </c>
      <c r="F4637" s="244">
        <v>30.1</v>
      </c>
      <c r="G4637" s="193">
        <v>0.8</v>
      </c>
      <c r="H4637" s="193">
        <v>110.2</v>
      </c>
    </row>
    <row r="4638" spans="2:8" x14ac:dyDescent="0.25">
      <c r="B4638" s="271">
        <v>44023.541666666664</v>
      </c>
      <c r="C4638" s="244">
        <v>489.2</v>
      </c>
      <c r="D4638" s="244">
        <v>0</v>
      </c>
      <c r="E4638" s="244">
        <v>16.100000000000001</v>
      </c>
      <c r="F4638" s="244">
        <v>26.3</v>
      </c>
      <c r="G4638" s="193">
        <v>1.4</v>
      </c>
      <c r="H4638" s="193">
        <v>359.7</v>
      </c>
    </row>
    <row r="4639" spans="2:8" x14ac:dyDescent="0.25">
      <c r="B4639" s="271">
        <v>44023.583333333336</v>
      </c>
      <c r="C4639" s="244">
        <v>488.8</v>
      </c>
      <c r="D4639" s="244">
        <v>0</v>
      </c>
      <c r="E4639" s="244">
        <v>15.7</v>
      </c>
      <c r="F4639" s="244">
        <v>30.3</v>
      </c>
      <c r="G4639" s="193">
        <v>2.6</v>
      </c>
      <c r="H4639" s="193">
        <v>34.1</v>
      </c>
    </row>
    <row r="4640" spans="2:8" x14ac:dyDescent="0.25">
      <c r="B4640" s="271">
        <v>44023.625</v>
      </c>
      <c r="C4640" s="244">
        <v>488.7</v>
      </c>
      <c r="D4640" s="244">
        <v>0</v>
      </c>
      <c r="E4640" s="244">
        <v>15.1</v>
      </c>
      <c r="F4640" s="244">
        <v>35.6</v>
      </c>
      <c r="G4640" s="193">
        <v>2.2999999999999998</v>
      </c>
      <c r="H4640" s="193">
        <v>48.9</v>
      </c>
    </row>
    <row r="4641" spans="2:8" x14ac:dyDescent="0.25">
      <c r="B4641" s="271">
        <v>44023.666666666664</v>
      </c>
      <c r="C4641" s="244">
        <v>488.8</v>
      </c>
      <c r="D4641" s="244">
        <v>0</v>
      </c>
      <c r="E4641" s="244">
        <v>13.2</v>
      </c>
      <c r="F4641" s="244">
        <v>40.9</v>
      </c>
      <c r="G4641" s="193">
        <v>2.2999999999999998</v>
      </c>
      <c r="H4641" s="193">
        <v>39.299999999999997</v>
      </c>
    </row>
    <row r="4642" spans="2:8" x14ac:dyDescent="0.25">
      <c r="B4642" s="271">
        <v>44023.708333333336</v>
      </c>
      <c r="C4642" s="244">
        <v>489.3</v>
      </c>
      <c r="D4642" s="244">
        <v>0</v>
      </c>
      <c r="E4642" s="244">
        <v>11.6</v>
      </c>
      <c r="F4642" s="244">
        <v>53.8</v>
      </c>
      <c r="G4642" s="193">
        <v>1.4</v>
      </c>
      <c r="H4642" s="193">
        <v>37</v>
      </c>
    </row>
    <row r="4643" spans="2:8" x14ac:dyDescent="0.25">
      <c r="B4643" s="271">
        <v>44023.75</v>
      </c>
      <c r="C4643" s="244">
        <v>489.9</v>
      </c>
      <c r="D4643" s="244">
        <v>0</v>
      </c>
      <c r="E4643" s="244">
        <v>9.9</v>
      </c>
      <c r="F4643" s="244">
        <v>65.599999999999994</v>
      </c>
      <c r="G4643" s="193">
        <v>1.2</v>
      </c>
      <c r="H4643" s="193">
        <v>39</v>
      </c>
    </row>
    <row r="4644" spans="2:8" x14ac:dyDescent="0.25">
      <c r="B4644" s="271">
        <v>44023.791666666664</v>
      </c>
      <c r="C4644" s="244">
        <v>490.2</v>
      </c>
      <c r="D4644" s="244">
        <v>0</v>
      </c>
      <c r="E4644" s="244">
        <v>9.3000000000000007</v>
      </c>
      <c r="F4644" s="244">
        <v>66.8</v>
      </c>
      <c r="G4644" s="193">
        <v>1.1000000000000001</v>
      </c>
      <c r="H4644" s="193">
        <v>7.9</v>
      </c>
    </row>
    <row r="4645" spans="2:8" x14ac:dyDescent="0.25">
      <c r="B4645" s="271">
        <v>44023.833333333336</v>
      </c>
      <c r="C4645" s="244">
        <v>490.7</v>
      </c>
      <c r="D4645" s="244">
        <v>0</v>
      </c>
      <c r="E4645" s="244">
        <v>8.4</v>
      </c>
      <c r="F4645" s="244">
        <v>69</v>
      </c>
      <c r="G4645" s="193">
        <v>1</v>
      </c>
      <c r="H4645" s="193">
        <v>22.5</v>
      </c>
    </row>
    <row r="4646" spans="2:8" x14ac:dyDescent="0.25">
      <c r="B4646" s="271">
        <v>44023.875</v>
      </c>
      <c r="C4646" s="244">
        <v>491</v>
      </c>
      <c r="D4646" s="244">
        <v>0</v>
      </c>
      <c r="E4646" s="244">
        <v>7.8</v>
      </c>
      <c r="F4646" s="244">
        <v>69.599999999999994</v>
      </c>
      <c r="G4646" s="193">
        <v>0.9</v>
      </c>
      <c r="H4646" s="193">
        <v>17.5</v>
      </c>
    </row>
    <row r="4647" spans="2:8" x14ac:dyDescent="0.25">
      <c r="B4647" s="271">
        <v>44023.916666666664</v>
      </c>
      <c r="C4647" s="244">
        <v>491.1</v>
      </c>
      <c r="D4647" s="244">
        <v>0</v>
      </c>
      <c r="E4647" s="244">
        <v>6.9</v>
      </c>
      <c r="F4647" s="244">
        <v>71.5</v>
      </c>
      <c r="G4647" s="193">
        <v>0.8</v>
      </c>
      <c r="H4647" s="193">
        <v>338.2</v>
      </c>
    </row>
    <row r="4648" spans="2:8" x14ac:dyDescent="0.25">
      <c r="B4648" s="271">
        <v>44023.958333333336</v>
      </c>
      <c r="C4648" s="244">
        <v>491</v>
      </c>
      <c r="D4648" s="244">
        <v>0</v>
      </c>
      <c r="E4648" s="244">
        <v>6.1</v>
      </c>
      <c r="F4648" s="244">
        <v>71.900000000000006</v>
      </c>
      <c r="G4648" s="193">
        <v>1.1000000000000001</v>
      </c>
      <c r="H4648" s="193">
        <v>328.1</v>
      </c>
    </row>
    <row r="4649" spans="2:8" x14ac:dyDescent="0.25">
      <c r="B4649" s="271">
        <v>44024</v>
      </c>
      <c r="C4649" s="244">
        <v>491</v>
      </c>
      <c r="D4649" s="244">
        <v>0</v>
      </c>
      <c r="E4649" s="244">
        <v>5</v>
      </c>
      <c r="F4649" s="244">
        <v>73.2</v>
      </c>
      <c r="G4649" s="193">
        <v>1.3</v>
      </c>
      <c r="H4649" s="193">
        <v>352.3</v>
      </c>
    </row>
    <row r="4650" spans="2:8" x14ac:dyDescent="0.25">
      <c r="B4650" s="271">
        <v>44024.041666666664</v>
      </c>
      <c r="C4650" s="244">
        <v>491</v>
      </c>
      <c r="D4650" s="244">
        <v>0</v>
      </c>
      <c r="E4650" s="244">
        <v>4.5</v>
      </c>
      <c r="F4650" s="244">
        <v>76.900000000000006</v>
      </c>
      <c r="G4650" s="193">
        <v>0.8</v>
      </c>
      <c r="H4650" s="193">
        <v>338.8</v>
      </c>
    </row>
    <row r="4651" spans="2:8" x14ac:dyDescent="0.25">
      <c r="B4651" s="271">
        <v>44024.083333333336</v>
      </c>
      <c r="C4651" s="244">
        <v>490.9</v>
      </c>
      <c r="D4651" s="244">
        <v>0</v>
      </c>
      <c r="E4651" s="244">
        <v>4.7</v>
      </c>
      <c r="F4651" s="244">
        <v>80.5</v>
      </c>
      <c r="G4651" s="193">
        <v>0.2</v>
      </c>
      <c r="H4651" s="193">
        <v>287.5</v>
      </c>
    </row>
    <row r="4652" spans="2:8" x14ac:dyDescent="0.25">
      <c r="B4652" s="271">
        <v>44024.125</v>
      </c>
      <c r="C4652" s="244">
        <v>490.6</v>
      </c>
      <c r="D4652" s="244">
        <v>0</v>
      </c>
      <c r="E4652" s="244">
        <v>4.9000000000000004</v>
      </c>
      <c r="F4652" s="244">
        <v>79.900000000000006</v>
      </c>
      <c r="G4652" s="193">
        <v>0.4</v>
      </c>
      <c r="H4652" s="193">
        <v>302.8</v>
      </c>
    </row>
    <row r="4653" spans="2:8" x14ac:dyDescent="0.25">
      <c r="B4653" s="271">
        <v>44024.166666666664</v>
      </c>
      <c r="C4653" s="244">
        <v>490.6</v>
      </c>
      <c r="D4653" s="244">
        <v>0</v>
      </c>
      <c r="E4653" s="244">
        <v>4.7</v>
      </c>
      <c r="F4653" s="244">
        <v>81</v>
      </c>
      <c r="G4653" s="193">
        <v>0.7</v>
      </c>
      <c r="H4653" s="193">
        <v>275.5</v>
      </c>
    </row>
    <row r="4654" spans="2:8" x14ac:dyDescent="0.25">
      <c r="B4654" s="271">
        <v>44024.208333333336</v>
      </c>
      <c r="C4654" s="244">
        <v>490.8</v>
      </c>
      <c r="D4654" s="244">
        <v>0</v>
      </c>
      <c r="E4654" s="244">
        <v>4.0999999999999996</v>
      </c>
      <c r="F4654" s="244">
        <v>81</v>
      </c>
      <c r="G4654" s="193">
        <v>0.5</v>
      </c>
      <c r="H4654" s="193">
        <v>325.7</v>
      </c>
    </row>
    <row r="4655" spans="2:8" x14ac:dyDescent="0.25">
      <c r="B4655" s="271">
        <v>44024.25</v>
      </c>
      <c r="C4655" s="244">
        <v>491</v>
      </c>
      <c r="D4655" s="244">
        <v>0</v>
      </c>
      <c r="E4655" s="244">
        <v>3</v>
      </c>
      <c r="F4655" s="244">
        <v>84.7</v>
      </c>
      <c r="G4655" s="193">
        <v>0.8</v>
      </c>
      <c r="H4655" s="193">
        <v>280.89999999999998</v>
      </c>
    </row>
    <row r="4656" spans="2:8" x14ac:dyDescent="0.25">
      <c r="B4656" s="271">
        <v>44024.291666666664</v>
      </c>
      <c r="C4656" s="244">
        <v>491.4</v>
      </c>
      <c r="D4656" s="244">
        <v>0</v>
      </c>
      <c r="E4656" s="244">
        <v>3.3</v>
      </c>
      <c r="F4656" s="244">
        <v>81.3</v>
      </c>
      <c r="G4656" s="193">
        <v>0.7</v>
      </c>
      <c r="H4656" s="193">
        <v>283.3</v>
      </c>
    </row>
    <row r="4657" spans="2:8" x14ac:dyDescent="0.25">
      <c r="B4657" s="271">
        <v>44024.333333333336</v>
      </c>
      <c r="C4657" s="244">
        <v>491.8</v>
      </c>
      <c r="D4657" s="244">
        <v>0</v>
      </c>
      <c r="E4657" s="244">
        <v>5.4</v>
      </c>
      <c r="F4657" s="244">
        <v>72.2</v>
      </c>
      <c r="G4657" s="193">
        <v>0.5</v>
      </c>
      <c r="H4657" s="193">
        <v>110.4</v>
      </c>
    </row>
    <row r="4658" spans="2:8" x14ac:dyDescent="0.25">
      <c r="B4658" s="271">
        <v>44024.375</v>
      </c>
      <c r="C4658" s="244">
        <v>491.6</v>
      </c>
      <c r="D4658" s="244">
        <v>0</v>
      </c>
      <c r="E4658" s="244">
        <v>7.7</v>
      </c>
      <c r="F4658" s="244">
        <v>63.3</v>
      </c>
      <c r="G4658" s="193">
        <v>1.1000000000000001</v>
      </c>
      <c r="H4658" s="193">
        <v>111.9</v>
      </c>
    </row>
    <row r="4659" spans="2:8" x14ac:dyDescent="0.25">
      <c r="B4659" s="271">
        <v>44024.416666666664</v>
      </c>
      <c r="C4659" s="244">
        <v>491.3</v>
      </c>
      <c r="D4659" s="244">
        <v>0</v>
      </c>
      <c r="E4659" s="244">
        <v>10.5</v>
      </c>
      <c r="F4659" s="244">
        <v>52.9</v>
      </c>
      <c r="G4659" s="193">
        <v>1.2</v>
      </c>
      <c r="H4659" s="193">
        <v>115.6</v>
      </c>
    </row>
    <row r="4660" spans="2:8" x14ac:dyDescent="0.25">
      <c r="B4660" s="271">
        <v>44024.458333333336</v>
      </c>
      <c r="C4660" s="244">
        <v>490.6</v>
      </c>
      <c r="D4660" s="244">
        <v>0</v>
      </c>
      <c r="E4660" s="244">
        <v>13.1</v>
      </c>
      <c r="F4660" s="244">
        <v>39.200000000000003</v>
      </c>
      <c r="G4660" s="193">
        <v>1.4</v>
      </c>
      <c r="H4660" s="193">
        <v>121.3</v>
      </c>
    </row>
    <row r="4661" spans="2:8" x14ac:dyDescent="0.25">
      <c r="B4661" s="271">
        <v>44024.5</v>
      </c>
      <c r="C4661" s="244">
        <v>489.9</v>
      </c>
      <c r="D4661" s="244">
        <v>0</v>
      </c>
      <c r="E4661" s="244">
        <v>15.4</v>
      </c>
      <c r="F4661" s="244">
        <v>29.9</v>
      </c>
      <c r="G4661" s="193">
        <v>0.9</v>
      </c>
      <c r="H4661" s="193">
        <v>170.9</v>
      </c>
    </row>
    <row r="4662" spans="2:8" x14ac:dyDescent="0.25">
      <c r="B4662" s="271">
        <v>44024.541666666664</v>
      </c>
      <c r="C4662" s="244">
        <v>489.4</v>
      </c>
      <c r="D4662" s="244">
        <v>0</v>
      </c>
      <c r="E4662" s="244">
        <v>15.9</v>
      </c>
      <c r="F4662" s="244">
        <v>26.6</v>
      </c>
      <c r="G4662" s="193">
        <v>1.8</v>
      </c>
      <c r="H4662" s="193">
        <v>16.7</v>
      </c>
    </row>
    <row r="4663" spans="2:8" x14ac:dyDescent="0.25">
      <c r="B4663" s="271">
        <v>44024.583333333336</v>
      </c>
      <c r="C4663" s="244">
        <v>489.1</v>
      </c>
      <c r="D4663" s="244">
        <v>0</v>
      </c>
      <c r="E4663" s="244">
        <v>14.7</v>
      </c>
      <c r="F4663" s="244">
        <v>38</v>
      </c>
      <c r="G4663" s="193">
        <v>2.2000000000000002</v>
      </c>
      <c r="H4663" s="193">
        <v>49.1</v>
      </c>
    </row>
    <row r="4664" spans="2:8" x14ac:dyDescent="0.25">
      <c r="B4664" s="271">
        <v>44024.625</v>
      </c>
      <c r="C4664" s="244">
        <v>489.1</v>
      </c>
      <c r="D4664" s="244">
        <v>0</v>
      </c>
      <c r="E4664" s="244">
        <v>13.1</v>
      </c>
      <c r="F4664" s="244">
        <v>47.6</v>
      </c>
      <c r="G4664" s="193">
        <v>2.2000000000000002</v>
      </c>
      <c r="H4664" s="193">
        <v>85.7</v>
      </c>
    </row>
    <row r="4665" spans="2:8" x14ac:dyDescent="0.25">
      <c r="B4665" s="271">
        <v>44024.666666666664</v>
      </c>
      <c r="C4665" s="244">
        <v>489.4</v>
      </c>
      <c r="D4665" s="244">
        <v>0</v>
      </c>
      <c r="E4665" s="244">
        <v>11.1</v>
      </c>
      <c r="F4665" s="244">
        <v>57.9</v>
      </c>
      <c r="G4665" s="193">
        <v>2.1</v>
      </c>
      <c r="H4665" s="193">
        <v>53.2</v>
      </c>
    </row>
    <row r="4666" spans="2:8" x14ac:dyDescent="0.25">
      <c r="B4666" s="271">
        <v>44024.708333333336</v>
      </c>
      <c r="C4666" s="244">
        <v>489.9</v>
      </c>
      <c r="D4666" s="244">
        <v>0</v>
      </c>
      <c r="E4666" s="244">
        <v>10.1</v>
      </c>
      <c r="F4666" s="244">
        <v>60.2</v>
      </c>
      <c r="G4666" s="193">
        <v>1.5</v>
      </c>
      <c r="H4666" s="193">
        <v>44.4</v>
      </c>
    </row>
    <row r="4667" spans="2:8" x14ac:dyDescent="0.25">
      <c r="B4667" s="271">
        <v>44024.75</v>
      </c>
      <c r="C4667" s="244">
        <v>490.4</v>
      </c>
      <c r="D4667" s="244">
        <v>0</v>
      </c>
      <c r="E4667" s="244">
        <v>9.4</v>
      </c>
      <c r="F4667" s="244">
        <v>62.6</v>
      </c>
      <c r="G4667" s="193">
        <v>0.8</v>
      </c>
      <c r="H4667" s="193">
        <v>41.1</v>
      </c>
    </row>
    <row r="4668" spans="2:8" x14ac:dyDescent="0.25">
      <c r="B4668" s="271">
        <v>44024.791666666664</v>
      </c>
      <c r="C4668" s="244">
        <v>490.8</v>
      </c>
      <c r="D4668" s="244">
        <v>0</v>
      </c>
      <c r="E4668" s="244">
        <v>9</v>
      </c>
      <c r="F4668" s="244">
        <v>65.599999999999994</v>
      </c>
      <c r="G4668" s="193">
        <v>1.2</v>
      </c>
      <c r="H4668" s="193">
        <v>34.4</v>
      </c>
    </row>
    <row r="4669" spans="2:8" x14ac:dyDescent="0.25">
      <c r="B4669" s="271">
        <v>44024.833333333336</v>
      </c>
      <c r="C4669" s="244">
        <v>491.1</v>
      </c>
      <c r="D4669" s="244">
        <v>0</v>
      </c>
      <c r="E4669" s="244">
        <v>8.6999999999999993</v>
      </c>
      <c r="F4669" s="244">
        <v>65.400000000000006</v>
      </c>
      <c r="G4669" s="193">
        <v>1.5</v>
      </c>
      <c r="H4669" s="193">
        <v>39.200000000000003</v>
      </c>
    </row>
    <row r="4670" spans="2:8" x14ac:dyDescent="0.25">
      <c r="B4670" s="271">
        <v>44024.875</v>
      </c>
      <c r="C4670" s="244">
        <v>491.3</v>
      </c>
      <c r="D4670" s="244">
        <v>0</v>
      </c>
      <c r="E4670" s="244">
        <v>8.6</v>
      </c>
      <c r="F4670" s="244">
        <v>65.400000000000006</v>
      </c>
      <c r="G4670" s="193">
        <v>1</v>
      </c>
      <c r="H4670" s="193">
        <v>346</v>
      </c>
    </row>
    <row r="4671" spans="2:8" x14ac:dyDescent="0.25">
      <c r="B4671" s="271">
        <v>44024.916666666664</v>
      </c>
      <c r="C4671" s="244">
        <v>491.3</v>
      </c>
      <c r="D4671" s="244">
        <v>0</v>
      </c>
      <c r="E4671" s="244">
        <v>8.5</v>
      </c>
      <c r="F4671" s="244">
        <v>66.8</v>
      </c>
      <c r="G4671" s="193">
        <v>0.2</v>
      </c>
      <c r="H4671" s="193">
        <v>95.6</v>
      </c>
    </row>
    <row r="4672" spans="2:8" x14ac:dyDescent="0.25">
      <c r="B4672" s="271">
        <v>44024.958333333336</v>
      </c>
      <c r="C4672" s="244">
        <v>491.2</v>
      </c>
      <c r="D4672" s="244">
        <v>0</v>
      </c>
      <c r="E4672" s="244">
        <v>8.3000000000000007</v>
      </c>
      <c r="F4672" s="244">
        <v>67.900000000000006</v>
      </c>
      <c r="G4672" s="193">
        <v>0.2</v>
      </c>
      <c r="H4672" s="193">
        <v>281.2</v>
      </c>
    </row>
    <row r="4673" spans="2:8" x14ac:dyDescent="0.25">
      <c r="B4673" s="271">
        <v>44025</v>
      </c>
      <c r="C4673" s="244">
        <v>491.1</v>
      </c>
      <c r="D4673" s="244">
        <v>0</v>
      </c>
      <c r="E4673" s="244">
        <v>8.1</v>
      </c>
      <c r="F4673" s="244">
        <v>68.599999999999994</v>
      </c>
      <c r="G4673" s="193">
        <v>0.7</v>
      </c>
      <c r="H4673" s="193">
        <v>318.89999999999998</v>
      </c>
    </row>
    <row r="4674" spans="2:8" x14ac:dyDescent="0.25">
      <c r="B4674" s="271">
        <v>44025.041666666664</v>
      </c>
      <c r="C4674" s="244">
        <v>490.8</v>
      </c>
      <c r="D4674" s="244">
        <v>0</v>
      </c>
      <c r="E4674" s="244">
        <v>7</v>
      </c>
      <c r="F4674" s="244">
        <v>70.8</v>
      </c>
      <c r="G4674" s="193">
        <v>0.8</v>
      </c>
      <c r="H4674" s="193">
        <v>1.2</v>
      </c>
    </row>
    <row r="4675" spans="2:8" x14ac:dyDescent="0.25">
      <c r="B4675" s="271">
        <v>44025.083333333336</v>
      </c>
      <c r="C4675" s="244">
        <v>490.6</v>
      </c>
      <c r="D4675" s="244">
        <v>0</v>
      </c>
      <c r="E4675" s="244">
        <v>5.9</v>
      </c>
      <c r="F4675" s="244">
        <v>71.599999999999994</v>
      </c>
      <c r="G4675" s="193">
        <v>1.8</v>
      </c>
      <c r="H4675" s="193">
        <v>357.2</v>
      </c>
    </row>
    <row r="4676" spans="2:8" x14ac:dyDescent="0.25">
      <c r="B4676" s="271">
        <v>44025.125</v>
      </c>
      <c r="C4676" s="244">
        <v>490.5</v>
      </c>
      <c r="D4676" s="244">
        <v>0</v>
      </c>
      <c r="E4676" s="244">
        <v>5.0999999999999996</v>
      </c>
      <c r="F4676" s="244">
        <v>75.900000000000006</v>
      </c>
      <c r="G4676" s="193">
        <v>0.9</v>
      </c>
      <c r="H4676" s="193">
        <v>333</v>
      </c>
    </row>
    <row r="4677" spans="2:8" x14ac:dyDescent="0.25">
      <c r="B4677" s="271">
        <v>44025.166666666664</v>
      </c>
      <c r="C4677" s="244">
        <v>490.8</v>
      </c>
      <c r="D4677" s="244">
        <v>0</v>
      </c>
      <c r="E4677" s="244">
        <v>4</v>
      </c>
      <c r="F4677" s="244">
        <v>81.400000000000006</v>
      </c>
      <c r="G4677" s="193">
        <v>0.8</v>
      </c>
      <c r="H4677" s="193">
        <v>279.89999999999998</v>
      </c>
    </row>
    <row r="4678" spans="2:8" x14ac:dyDescent="0.25">
      <c r="B4678" s="271">
        <v>44025.208333333336</v>
      </c>
      <c r="C4678" s="244">
        <v>491.2</v>
      </c>
      <c r="D4678" s="244">
        <v>0</v>
      </c>
      <c r="E4678" s="244">
        <v>3.5</v>
      </c>
      <c r="F4678" s="244">
        <v>82.3</v>
      </c>
      <c r="G4678" s="193">
        <v>0.7</v>
      </c>
      <c r="H4678" s="193">
        <v>272.7</v>
      </c>
    </row>
    <row r="4679" spans="2:8" x14ac:dyDescent="0.25">
      <c r="B4679" s="271">
        <v>44025.25</v>
      </c>
      <c r="C4679" s="244">
        <v>491.5</v>
      </c>
      <c r="D4679" s="244">
        <v>0</v>
      </c>
      <c r="E4679" s="244">
        <v>3.8</v>
      </c>
      <c r="F4679" s="244">
        <v>79.900000000000006</v>
      </c>
      <c r="G4679" s="193">
        <v>0.6</v>
      </c>
      <c r="H4679" s="193">
        <v>263.89999999999998</v>
      </c>
    </row>
    <row r="4680" spans="2:8" x14ac:dyDescent="0.25">
      <c r="B4680" s="271">
        <v>44025.291666666664</v>
      </c>
      <c r="C4680" s="244">
        <v>491.9</v>
      </c>
      <c r="D4680" s="244">
        <v>0</v>
      </c>
      <c r="E4680" s="244">
        <v>4.5999999999999996</v>
      </c>
      <c r="F4680" s="244">
        <v>76.7</v>
      </c>
      <c r="G4680" s="193">
        <v>0.5</v>
      </c>
      <c r="H4680" s="193">
        <v>272.10000000000002</v>
      </c>
    </row>
    <row r="4681" spans="2:8" x14ac:dyDescent="0.25">
      <c r="B4681" s="271">
        <v>44025.333333333336</v>
      </c>
      <c r="C4681" s="244">
        <v>492.2</v>
      </c>
      <c r="D4681" s="244">
        <v>0</v>
      </c>
      <c r="E4681" s="244">
        <v>7.4</v>
      </c>
      <c r="F4681" s="244">
        <v>65.3</v>
      </c>
      <c r="G4681" s="193">
        <v>0.6</v>
      </c>
      <c r="H4681" s="193">
        <v>38.700000000000003</v>
      </c>
    </row>
    <row r="4682" spans="2:8" x14ac:dyDescent="0.25">
      <c r="B4682" s="271">
        <v>44025.375</v>
      </c>
      <c r="C4682" s="244">
        <v>492.1</v>
      </c>
      <c r="D4682" s="244">
        <v>0</v>
      </c>
      <c r="E4682" s="244">
        <v>9.6</v>
      </c>
      <c r="F4682" s="244">
        <v>58.8</v>
      </c>
      <c r="G4682" s="193">
        <v>0.8</v>
      </c>
      <c r="H4682" s="193">
        <v>41.8</v>
      </c>
    </row>
    <row r="4683" spans="2:8" x14ac:dyDescent="0.25">
      <c r="B4683" s="271">
        <v>44025.416666666664</v>
      </c>
      <c r="C4683" s="244">
        <v>491.7</v>
      </c>
      <c r="D4683" s="244">
        <v>0</v>
      </c>
      <c r="E4683" s="244">
        <v>11.4</v>
      </c>
      <c r="F4683" s="244">
        <v>49.5</v>
      </c>
      <c r="G4683" s="193">
        <v>0.7</v>
      </c>
      <c r="H4683" s="193">
        <v>148.80000000000001</v>
      </c>
    </row>
    <row r="4684" spans="2:8" x14ac:dyDescent="0.25">
      <c r="B4684" s="271">
        <v>44025.458333333336</v>
      </c>
      <c r="C4684" s="244">
        <v>491.2</v>
      </c>
      <c r="D4684" s="244">
        <v>0</v>
      </c>
      <c r="E4684" s="244">
        <v>13.9</v>
      </c>
      <c r="F4684" s="244">
        <v>35.4</v>
      </c>
      <c r="G4684" s="193">
        <v>0.8</v>
      </c>
      <c r="H4684" s="193">
        <v>273.39999999999998</v>
      </c>
    </row>
    <row r="4685" spans="2:8" x14ac:dyDescent="0.25">
      <c r="B4685" s="271">
        <v>44025.5</v>
      </c>
      <c r="C4685" s="244">
        <v>490.7</v>
      </c>
      <c r="D4685" s="244">
        <v>0</v>
      </c>
      <c r="E4685" s="244">
        <v>14.7</v>
      </c>
      <c r="F4685" s="244">
        <v>24.8</v>
      </c>
      <c r="G4685" s="193">
        <v>1.1000000000000001</v>
      </c>
      <c r="H4685" s="193">
        <v>353.8</v>
      </c>
    </row>
    <row r="4686" spans="2:8" x14ac:dyDescent="0.25">
      <c r="B4686" s="271">
        <v>44025.541666666664</v>
      </c>
      <c r="C4686" s="244">
        <v>490.3</v>
      </c>
      <c r="D4686" s="244">
        <v>0</v>
      </c>
      <c r="E4686" s="244">
        <v>15.3</v>
      </c>
      <c r="F4686" s="244">
        <v>22.6</v>
      </c>
      <c r="G4686" s="193">
        <v>2</v>
      </c>
      <c r="H4686" s="193">
        <v>95.2</v>
      </c>
    </row>
    <row r="4687" spans="2:8" x14ac:dyDescent="0.25">
      <c r="B4687" s="271">
        <v>44025.583333333336</v>
      </c>
      <c r="C4687" s="244">
        <v>489.9</v>
      </c>
      <c r="D4687" s="244">
        <v>0</v>
      </c>
      <c r="E4687" s="244">
        <v>15.9</v>
      </c>
      <c r="F4687" s="244">
        <v>21.5</v>
      </c>
      <c r="G4687" s="193">
        <v>2.2999999999999998</v>
      </c>
      <c r="H4687" s="193">
        <v>27.1</v>
      </c>
    </row>
    <row r="4688" spans="2:8" x14ac:dyDescent="0.25">
      <c r="B4688" s="271">
        <v>44025.625</v>
      </c>
      <c r="C4688" s="244">
        <v>489.8</v>
      </c>
      <c r="D4688" s="244">
        <v>0</v>
      </c>
      <c r="E4688" s="244">
        <v>15.2</v>
      </c>
      <c r="F4688" s="244">
        <v>24.8</v>
      </c>
      <c r="G4688" s="193">
        <v>2</v>
      </c>
      <c r="H4688" s="193">
        <v>53.6</v>
      </c>
    </row>
    <row r="4689" spans="2:8" x14ac:dyDescent="0.25">
      <c r="B4689" s="271">
        <v>44025.666666666664</v>
      </c>
      <c r="C4689" s="244">
        <v>489.7</v>
      </c>
      <c r="D4689" s="244">
        <v>0</v>
      </c>
      <c r="E4689" s="244">
        <v>13.4</v>
      </c>
      <c r="F4689" s="244">
        <v>32.200000000000003</v>
      </c>
      <c r="G4689" s="193">
        <v>2</v>
      </c>
      <c r="H4689" s="193">
        <v>42.8</v>
      </c>
    </row>
    <row r="4690" spans="2:8" x14ac:dyDescent="0.25">
      <c r="B4690" s="271">
        <v>44025.708333333336</v>
      </c>
      <c r="C4690" s="244">
        <v>490</v>
      </c>
      <c r="D4690" s="244">
        <v>0</v>
      </c>
      <c r="E4690" s="244">
        <v>11.5</v>
      </c>
      <c r="F4690" s="244">
        <v>49.5</v>
      </c>
      <c r="G4690" s="193">
        <v>2.2000000000000002</v>
      </c>
      <c r="H4690" s="193">
        <v>42.4</v>
      </c>
    </row>
    <row r="4691" spans="2:8" x14ac:dyDescent="0.25">
      <c r="B4691" s="271">
        <v>44025.75</v>
      </c>
      <c r="C4691" s="244">
        <v>490.5</v>
      </c>
      <c r="D4691" s="244">
        <v>0</v>
      </c>
      <c r="E4691" s="244">
        <v>9.6</v>
      </c>
      <c r="F4691" s="244">
        <v>58</v>
      </c>
      <c r="G4691" s="193">
        <v>1.6</v>
      </c>
      <c r="H4691" s="193">
        <v>16</v>
      </c>
    </row>
    <row r="4692" spans="2:8" x14ac:dyDescent="0.25">
      <c r="B4692" s="271">
        <v>44025.791666666664</v>
      </c>
      <c r="C4692" s="244">
        <v>491.1</v>
      </c>
      <c r="D4692" s="244">
        <v>0</v>
      </c>
      <c r="E4692" s="244">
        <v>8.3000000000000007</v>
      </c>
      <c r="F4692" s="244">
        <v>65.3</v>
      </c>
      <c r="G4692" s="193">
        <v>1</v>
      </c>
      <c r="H4692" s="193">
        <v>22.7</v>
      </c>
    </row>
    <row r="4693" spans="2:8" x14ac:dyDescent="0.25">
      <c r="B4693" s="271">
        <v>44025.833333333336</v>
      </c>
      <c r="C4693" s="244">
        <v>491.7</v>
      </c>
      <c r="D4693" s="244">
        <v>0</v>
      </c>
      <c r="E4693" s="244">
        <v>7.9</v>
      </c>
      <c r="F4693" s="244">
        <v>65</v>
      </c>
      <c r="G4693" s="193">
        <v>1.3</v>
      </c>
      <c r="H4693" s="193">
        <v>336.5</v>
      </c>
    </row>
    <row r="4694" spans="2:8" x14ac:dyDescent="0.25">
      <c r="B4694" s="271">
        <v>44025.875</v>
      </c>
      <c r="C4694" s="244">
        <v>492</v>
      </c>
      <c r="D4694" s="244">
        <v>0</v>
      </c>
      <c r="E4694" s="244">
        <v>7.6</v>
      </c>
      <c r="F4694" s="244">
        <v>63.5</v>
      </c>
      <c r="G4694" s="193">
        <v>0.8</v>
      </c>
      <c r="H4694" s="193">
        <v>341.6</v>
      </c>
    </row>
    <row r="4695" spans="2:8" x14ac:dyDescent="0.25">
      <c r="B4695" s="271">
        <v>44025.916666666664</v>
      </c>
      <c r="C4695" s="244">
        <v>492.1</v>
      </c>
      <c r="D4695" s="244">
        <v>0</v>
      </c>
      <c r="E4695" s="244">
        <v>6.3</v>
      </c>
      <c r="F4695" s="244">
        <v>67.7</v>
      </c>
      <c r="G4695" s="193">
        <v>0.9</v>
      </c>
      <c r="H4695" s="193">
        <v>306</v>
      </c>
    </row>
    <row r="4696" spans="2:8" x14ac:dyDescent="0.25">
      <c r="B4696" s="271">
        <v>44025.958333333336</v>
      </c>
      <c r="C4696" s="244">
        <v>492.2</v>
      </c>
      <c r="D4696" s="244">
        <v>0</v>
      </c>
      <c r="E4696" s="244">
        <v>5.0999999999999996</v>
      </c>
      <c r="F4696" s="244">
        <v>68.599999999999994</v>
      </c>
      <c r="G4696" s="193">
        <v>1.6</v>
      </c>
      <c r="H4696" s="193">
        <v>339.2</v>
      </c>
    </row>
    <row r="4697" spans="2:8" x14ac:dyDescent="0.25">
      <c r="B4697" s="271">
        <v>44026</v>
      </c>
      <c r="C4697" s="244">
        <v>492.2</v>
      </c>
      <c r="D4697" s="244">
        <v>0</v>
      </c>
      <c r="E4697" s="244">
        <v>4.0999999999999996</v>
      </c>
      <c r="F4697" s="244">
        <v>71.599999999999994</v>
      </c>
      <c r="G4697" s="193">
        <v>1.2</v>
      </c>
      <c r="H4697" s="193">
        <v>338.9</v>
      </c>
    </row>
    <row r="4698" spans="2:8" x14ac:dyDescent="0.25">
      <c r="B4698" s="271">
        <v>44026.041666666664</v>
      </c>
      <c r="C4698" s="244">
        <v>491.9</v>
      </c>
      <c r="D4698" s="244">
        <v>0</v>
      </c>
      <c r="E4698" s="244">
        <v>3.1</v>
      </c>
      <c r="F4698" s="244">
        <v>79</v>
      </c>
      <c r="G4698" s="193">
        <v>1.4</v>
      </c>
      <c r="H4698" s="193">
        <v>281.8</v>
      </c>
    </row>
    <row r="4699" spans="2:8" x14ac:dyDescent="0.25">
      <c r="B4699" s="271">
        <v>44026.083333333336</v>
      </c>
      <c r="C4699" s="244">
        <v>491.7</v>
      </c>
      <c r="D4699" s="244">
        <v>0</v>
      </c>
      <c r="E4699" s="244">
        <v>2</v>
      </c>
      <c r="F4699" s="244">
        <v>81.8</v>
      </c>
      <c r="G4699" s="193">
        <v>1.4</v>
      </c>
      <c r="H4699" s="193">
        <v>273.8</v>
      </c>
    </row>
    <row r="4700" spans="2:8" x14ac:dyDescent="0.25">
      <c r="B4700" s="271">
        <v>44026.125</v>
      </c>
      <c r="C4700" s="244">
        <v>491.7</v>
      </c>
      <c r="D4700" s="244">
        <v>0</v>
      </c>
      <c r="E4700" s="244">
        <v>1.5</v>
      </c>
      <c r="F4700" s="244">
        <v>82.7</v>
      </c>
      <c r="G4700" s="193">
        <v>1.2</v>
      </c>
      <c r="H4700" s="193">
        <v>272.7</v>
      </c>
    </row>
    <row r="4701" spans="2:8" x14ac:dyDescent="0.25">
      <c r="B4701" s="271">
        <v>44026.166666666664</v>
      </c>
      <c r="C4701" s="244">
        <v>491.8</v>
      </c>
      <c r="D4701" s="244">
        <v>0</v>
      </c>
      <c r="E4701" s="244">
        <v>2</v>
      </c>
      <c r="F4701" s="244">
        <v>79.7</v>
      </c>
      <c r="G4701" s="193">
        <v>0.4</v>
      </c>
      <c r="H4701" s="193">
        <v>279.39999999999998</v>
      </c>
    </row>
    <row r="4702" spans="2:8" x14ac:dyDescent="0.25">
      <c r="B4702" s="271">
        <v>44026.208333333336</v>
      </c>
      <c r="C4702" s="244">
        <v>491.8</v>
      </c>
      <c r="D4702" s="244">
        <v>0</v>
      </c>
      <c r="E4702" s="244">
        <v>2.2999999999999998</v>
      </c>
      <c r="F4702" s="244">
        <v>75.400000000000006</v>
      </c>
      <c r="G4702" s="193">
        <v>1</v>
      </c>
      <c r="H4702" s="193">
        <v>297.2</v>
      </c>
    </row>
    <row r="4703" spans="2:8" x14ac:dyDescent="0.25">
      <c r="B4703" s="271">
        <v>44026.25</v>
      </c>
      <c r="C4703" s="244">
        <v>492.2</v>
      </c>
      <c r="D4703" s="244">
        <v>0</v>
      </c>
      <c r="E4703" s="244">
        <v>2.1</v>
      </c>
      <c r="F4703" s="244">
        <v>73</v>
      </c>
      <c r="G4703" s="193">
        <v>1.2</v>
      </c>
      <c r="H4703" s="193">
        <v>285.60000000000002</v>
      </c>
    </row>
    <row r="4704" spans="2:8" x14ac:dyDescent="0.25">
      <c r="B4704" s="271">
        <v>44026.291666666664</v>
      </c>
      <c r="C4704" s="244">
        <v>492.6</v>
      </c>
      <c r="D4704" s="244">
        <v>0</v>
      </c>
      <c r="E4704" s="244">
        <v>2.9</v>
      </c>
      <c r="F4704" s="244">
        <v>74.7</v>
      </c>
      <c r="G4704" s="193">
        <v>0.8</v>
      </c>
      <c r="H4704" s="193">
        <v>291.39999999999998</v>
      </c>
    </row>
    <row r="4705" spans="2:8" x14ac:dyDescent="0.25">
      <c r="B4705" s="271">
        <v>44026.333333333336</v>
      </c>
      <c r="C4705" s="244">
        <v>493</v>
      </c>
      <c r="D4705" s="244">
        <v>0</v>
      </c>
      <c r="E4705" s="244">
        <v>4.3</v>
      </c>
      <c r="F4705" s="244">
        <v>69.5</v>
      </c>
      <c r="G4705" s="193">
        <v>0.9</v>
      </c>
      <c r="H4705" s="193">
        <v>41.8</v>
      </c>
    </row>
    <row r="4706" spans="2:8" x14ac:dyDescent="0.25">
      <c r="B4706" s="271">
        <v>44026.375</v>
      </c>
      <c r="C4706" s="244">
        <v>493</v>
      </c>
      <c r="D4706" s="244">
        <v>0</v>
      </c>
      <c r="E4706" s="244">
        <v>6.4</v>
      </c>
      <c r="F4706" s="244">
        <v>62.1</v>
      </c>
      <c r="G4706" s="193">
        <v>1.1000000000000001</v>
      </c>
      <c r="H4706" s="193">
        <v>100.2</v>
      </c>
    </row>
    <row r="4707" spans="2:8" x14ac:dyDescent="0.25">
      <c r="B4707" s="271">
        <v>44026.416666666664</v>
      </c>
      <c r="C4707" s="244">
        <v>492.5</v>
      </c>
      <c r="D4707" s="244">
        <v>0</v>
      </c>
      <c r="E4707" s="244">
        <v>9.6</v>
      </c>
      <c r="F4707" s="244">
        <v>49</v>
      </c>
      <c r="G4707" s="193">
        <v>1.1000000000000001</v>
      </c>
      <c r="H4707" s="193">
        <v>100.7</v>
      </c>
    </row>
    <row r="4708" spans="2:8" x14ac:dyDescent="0.25">
      <c r="B4708" s="271">
        <v>44026.458333333336</v>
      </c>
      <c r="C4708" s="244">
        <v>491.9</v>
      </c>
      <c r="D4708" s="244">
        <v>0</v>
      </c>
      <c r="E4708" s="244">
        <v>12.9</v>
      </c>
      <c r="F4708" s="244">
        <v>32</v>
      </c>
      <c r="G4708" s="193">
        <v>1.4</v>
      </c>
      <c r="H4708" s="193">
        <v>93.2</v>
      </c>
    </row>
    <row r="4709" spans="2:8" x14ac:dyDescent="0.25">
      <c r="B4709" s="271">
        <v>44026.5</v>
      </c>
      <c r="C4709" s="244">
        <v>491.6</v>
      </c>
      <c r="D4709" s="244">
        <v>0</v>
      </c>
      <c r="E4709" s="244">
        <v>14.1</v>
      </c>
      <c r="F4709" s="244">
        <v>24.4</v>
      </c>
      <c r="G4709" s="193">
        <v>1.9</v>
      </c>
      <c r="H4709" s="193">
        <v>107.3</v>
      </c>
    </row>
    <row r="4710" spans="2:8" x14ac:dyDescent="0.25">
      <c r="B4710" s="271">
        <v>44026.541666666664</v>
      </c>
      <c r="C4710" s="244">
        <v>491.1</v>
      </c>
      <c r="D4710" s="244">
        <v>0</v>
      </c>
      <c r="E4710" s="244">
        <v>14.3</v>
      </c>
      <c r="F4710" s="244">
        <v>26.2</v>
      </c>
      <c r="G4710" s="193">
        <v>2.4</v>
      </c>
      <c r="H4710" s="193">
        <v>78.400000000000006</v>
      </c>
    </row>
    <row r="4711" spans="2:8" x14ac:dyDescent="0.25">
      <c r="B4711" s="271">
        <v>44026.583333333336</v>
      </c>
      <c r="C4711" s="244">
        <v>490.5</v>
      </c>
      <c r="D4711" s="244">
        <v>0</v>
      </c>
      <c r="E4711" s="244">
        <v>14.7</v>
      </c>
      <c r="F4711" s="244">
        <v>23.4</v>
      </c>
      <c r="G4711" s="193">
        <v>2.2000000000000002</v>
      </c>
      <c r="H4711" s="193">
        <v>41.5</v>
      </c>
    </row>
    <row r="4712" spans="2:8" x14ac:dyDescent="0.25">
      <c r="B4712" s="271">
        <v>44026.625</v>
      </c>
      <c r="C4712" s="244">
        <v>490.1</v>
      </c>
      <c r="D4712" s="244">
        <v>0</v>
      </c>
      <c r="E4712" s="244">
        <v>14.5</v>
      </c>
      <c r="F4712" s="244">
        <v>24.7</v>
      </c>
      <c r="G4712" s="193">
        <v>2.1</v>
      </c>
      <c r="H4712" s="193">
        <v>25.5</v>
      </c>
    </row>
    <row r="4713" spans="2:8" x14ac:dyDescent="0.25">
      <c r="B4713" s="271">
        <v>44026.666666666664</v>
      </c>
      <c r="C4713" s="244">
        <v>490</v>
      </c>
      <c r="D4713" s="244">
        <v>0</v>
      </c>
      <c r="E4713" s="244">
        <v>12.8</v>
      </c>
      <c r="F4713" s="244">
        <v>32</v>
      </c>
      <c r="G4713" s="193">
        <v>1.9</v>
      </c>
      <c r="H4713" s="193">
        <v>46.5</v>
      </c>
    </row>
    <row r="4714" spans="2:8" x14ac:dyDescent="0.25">
      <c r="B4714" s="271">
        <v>44026.708333333336</v>
      </c>
      <c r="C4714" s="244">
        <v>490.2</v>
      </c>
      <c r="D4714" s="244">
        <v>0</v>
      </c>
      <c r="E4714" s="244">
        <v>11.6</v>
      </c>
      <c r="F4714" s="244">
        <v>36.799999999999997</v>
      </c>
      <c r="G4714" s="193">
        <v>1.6</v>
      </c>
      <c r="H4714" s="193">
        <v>33.1</v>
      </c>
    </row>
    <row r="4715" spans="2:8" x14ac:dyDescent="0.25">
      <c r="B4715" s="271">
        <v>44026.75</v>
      </c>
      <c r="C4715" s="244">
        <v>490.6</v>
      </c>
      <c r="D4715" s="244">
        <v>0</v>
      </c>
      <c r="E4715" s="244">
        <v>9.9</v>
      </c>
      <c r="F4715" s="244">
        <v>47.7</v>
      </c>
      <c r="G4715" s="193">
        <v>1.5</v>
      </c>
      <c r="H4715" s="193">
        <v>35.4</v>
      </c>
    </row>
    <row r="4716" spans="2:8" x14ac:dyDescent="0.25">
      <c r="B4716" s="271">
        <v>44026.791666666664</v>
      </c>
      <c r="C4716" s="244">
        <v>491.1</v>
      </c>
      <c r="D4716" s="244">
        <v>0</v>
      </c>
      <c r="E4716" s="244">
        <v>8.6</v>
      </c>
      <c r="F4716" s="244">
        <v>55.1</v>
      </c>
      <c r="G4716" s="193">
        <v>1.9</v>
      </c>
      <c r="H4716" s="193">
        <v>86.4</v>
      </c>
    </row>
    <row r="4717" spans="2:8" x14ac:dyDescent="0.25">
      <c r="B4717" s="271">
        <v>44026.833333333336</v>
      </c>
      <c r="C4717" s="244">
        <v>491.6</v>
      </c>
      <c r="D4717" s="244">
        <v>0</v>
      </c>
      <c r="E4717" s="244">
        <v>7.9</v>
      </c>
      <c r="F4717" s="244">
        <v>57.1</v>
      </c>
      <c r="G4717" s="193">
        <v>0.8</v>
      </c>
      <c r="H4717" s="193">
        <v>7.6</v>
      </c>
    </row>
    <row r="4718" spans="2:8" x14ac:dyDescent="0.25">
      <c r="B4718" s="271">
        <v>44026.875</v>
      </c>
      <c r="C4718" s="244">
        <v>492</v>
      </c>
      <c r="D4718" s="244">
        <v>0</v>
      </c>
      <c r="E4718" s="244">
        <v>6.5</v>
      </c>
      <c r="F4718" s="244">
        <v>61.8</v>
      </c>
      <c r="G4718" s="193">
        <v>1.2</v>
      </c>
      <c r="H4718" s="193">
        <v>304.60000000000002</v>
      </c>
    </row>
    <row r="4719" spans="2:8" x14ac:dyDescent="0.25">
      <c r="B4719" s="271">
        <v>44026.916666666664</v>
      </c>
      <c r="C4719" s="244">
        <v>492.3</v>
      </c>
      <c r="D4719" s="244">
        <v>0</v>
      </c>
      <c r="E4719" s="244">
        <v>5.0999999999999996</v>
      </c>
      <c r="F4719" s="244">
        <v>67.7</v>
      </c>
      <c r="G4719" s="193">
        <v>1.3</v>
      </c>
      <c r="H4719" s="193">
        <v>287.5</v>
      </c>
    </row>
    <row r="4720" spans="2:8" x14ac:dyDescent="0.25">
      <c r="B4720" s="271">
        <v>44026.958333333336</v>
      </c>
      <c r="C4720" s="244">
        <v>492.3</v>
      </c>
      <c r="D4720" s="244">
        <v>0</v>
      </c>
      <c r="E4720" s="244">
        <v>4.2</v>
      </c>
      <c r="F4720" s="244">
        <v>72.2</v>
      </c>
      <c r="G4720" s="193">
        <v>1.1000000000000001</v>
      </c>
      <c r="H4720" s="193">
        <v>285.60000000000002</v>
      </c>
    </row>
    <row r="4721" spans="2:8" x14ac:dyDescent="0.25">
      <c r="B4721" s="271">
        <v>44027</v>
      </c>
      <c r="C4721" s="244">
        <v>492.1</v>
      </c>
      <c r="D4721" s="244">
        <v>0</v>
      </c>
      <c r="E4721" s="244">
        <v>3.4</v>
      </c>
      <c r="F4721" s="244">
        <v>76.3</v>
      </c>
      <c r="G4721" s="193">
        <v>1.5</v>
      </c>
      <c r="H4721" s="193">
        <v>260.39999999999998</v>
      </c>
    </row>
    <row r="4722" spans="2:8" x14ac:dyDescent="0.25">
      <c r="B4722" s="271">
        <v>44027.041666666664</v>
      </c>
      <c r="C4722" s="244">
        <v>491.8</v>
      </c>
      <c r="D4722" s="244">
        <v>0</v>
      </c>
      <c r="E4722" s="244">
        <v>2.8</v>
      </c>
      <c r="F4722" s="244">
        <v>77.099999999999994</v>
      </c>
      <c r="G4722" s="193">
        <v>1.2</v>
      </c>
      <c r="H4722" s="193">
        <v>283.3</v>
      </c>
    </row>
    <row r="4723" spans="2:8" x14ac:dyDescent="0.25">
      <c r="B4723" s="271">
        <v>44027.083333333336</v>
      </c>
      <c r="C4723" s="244">
        <v>491.6</v>
      </c>
      <c r="D4723" s="244">
        <v>0</v>
      </c>
      <c r="E4723" s="244">
        <v>2.4</v>
      </c>
      <c r="F4723" s="244">
        <v>78.8</v>
      </c>
      <c r="G4723" s="193">
        <v>0.7</v>
      </c>
      <c r="H4723" s="193">
        <v>281.39999999999998</v>
      </c>
    </row>
    <row r="4724" spans="2:8" x14ac:dyDescent="0.25">
      <c r="B4724" s="271">
        <v>44027.125</v>
      </c>
      <c r="C4724" s="244">
        <v>491.5</v>
      </c>
      <c r="D4724" s="244">
        <v>0</v>
      </c>
      <c r="E4724" s="244">
        <v>2</v>
      </c>
      <c r="F4724" s="244">
        <v>80.099999999999994</v>
      </c>
      <c r="G4724" s="193">
        <v>0.9</v>
      </c>
      <c r="H4724" s="193">
        <v>286.8</v>
      </c>
    </row>
    <row r="4725" spans="2:8" x14ac:dyDescent="0.25">
      <c r="B4725" s="271">
        <v>44027.166666666664</v>
      </c>
      <c r="C4725" s="244">
        <v>491.7</v>
      </c>
      <c r="D4725" s="244">
        <v>0</v>
      </c>
      <c r="E4725" s="244">
        <v>1.8</v>
      </c>
      <c r="F4725" s="244">
        <v>78.900000000000006</v>
      </c>
      <c r="G4725" s="193">
        <v>0.3</v>
      </c>
      <c r="H4725" s="193">
        <v>339.8</v>
      </c>
    </row>
    <row r="4726" spans="2:8" x14ac:dyDescent="0.25">
      <c r="B4726" s="271">
        <v>44027.208333333336</v>
      </c>
      <c r="C4726" s="244">
        <v>491.9</v>
      </c>
      <c r="D4726" s="244">
        <v>0</v>
      </c>
      <c r="E4726" s="244">
        <v>1.8</v>
      </c>
      <c r="F4726" s="244">
        <v>74.2</v>
      </c>
      <c r="G4726" s="193">
        <v>1.1000000000000001</v>
      </c>
      <c r="H4726" s="193">
        <v>353.8</v>
      </c>
    </row>
    <row r="4727" spans="2:8" x14ac:dyDescent="0.25">
      <c r="B4727" s="271">
        <v>44027.25</v>
      </c>
      <c r="C4727" s="244">
        <v>492.1</v>
      </c>
      <c r="D4727" s="244">
        <v>0</v>
      </c>
      <c r="E4727" s="244">
        <v>1.7</v>
      </c>
      <c r="F4727" s="244">
        <v>73</v>
      </c>
      <c r="G4727" s="193">
        <v>1.3</v>
      </c>
      <c r="H4727" s="193">
        <v>358.8</v>
      </c>
    </row>
    <row r="4728" spans="2:8" x14ac:dyDescent="0.25">
      <c r="B4728" s="271">
        <v>44027.291666666664</v>
      </c>
      <c r="C4728" s="244">
        <v>492.3</v>
      </c>
      <c r="D4728" s="244">
        <v>0</v>
      </c>
      <c r="E4728" s="244">
        <v>2.2000000000000002</v>
      </c>
      <c r="F4728" s="244">
        <v>76.900000000000006</v>
      </c>
      <c r="G4728" s="193">
        <v>1.5</v>
      </c>
      <c r="H4728" s="193">
        <v>286.3</v>
      </c>
    </row>
    <row r="4729" spans="2:8" x14ac:dyDescent="0.25">
      <c r="B4729" s="271">
        <v>44027.333333333336</v>
      </c>
      <c r="C4729" s="244">
        <v>492.6</v>
      </c>
      <c r="D4729" s="244">
        <v>0</v>
      </c>
      <c r="E4729" s="244">
        <v>3.2</v>
      </c>
      <c r="F4729" s="244">
        <v>73.900000000000006</v>
      </c>
      <c r="G4729" s="193">
        <v>1.4</v>
      </c>
      <c r="H4729" s="193">
        <v>266.8</v>
      </c>
    </row>
    <row r="4730" spans="2:8" x14ac:dyDescent="0.25">
      <c r="B4730" s="271">
        <v>44027.375</v>
      </c>
      <c r="C4730" s="244">
        <v>492.6</v>
      </c>
      <c r="D4730" s="244">
        <v>0</v>
      </c>
      <c r="E4730" s="244">
        <v>5.5</v>
      </c>
      <c r="F4730" s="244">
        <v>62.4</v>
      </c>
      <c r="G4730" s="193">
        <v>0.6</v>
      </c>
      <c r="H4730" s="193">
        <v>295.39999999999998</v>
      </c>
    </row>
    <row r="4731" spans="2:8" x14ac:dyDescent="0.25">
      <c r="B4731" s="271">
        <v>44027.416666666664</v>
      </c>
      <c r="C4731" s="244">
        <v>492.1</v>
      </c>
      <c r="D4731" s="244">
        <v>0</v>
      </c>
      <c r="E4731" s="244">
        <v>9.1999999999999993</v>
      </c>
      <c r="F4731" s="244">
        <v>49.1</v>
      </c>
      <c r="G4731" s="193">
        <v>0.8</v>
      </c>
      <c r="H4731" s="193">
        <v>98.2</v>
      </c>
    </row>
    <row r="4732" spans="2:8" x14ac:dyDescent="0.25">
      <c r="B4732" s="271">
        <v>44027.458333333336</v>
      </c>
      <c r="C4732" s="244">
        <v>491.5</v>
      </c>
      <c r="D4732" s="244">
        <v>0</v>
      </c>
      <c r="E4732" s="244">
        <v>10.9</v>
      </c>
      <c r="F4732" s="244">
        <v>43</v>
      </c>
      <c r="G4732" s="193">
        <v>1.1000000000000001</v>
      </c>
      <c r="H4732" s="193">
        <v>119.3</v>
      </c>
    </row>
    <row r="4733" spans="2:8" x14ac:dyDescent="0.25">
      <c r="B4733" s="271">
        <v>44027.5</v>
      </c>
      <c r="C4733" s="244">
        <v>490.9</v>
      </c>
      <c r="D4733" s="244">
        <v>0</v>
      </c>
      <c r="E4733" s="244">
        <v>12.9</v>
      </c>
      <c r="F4733" s="244">
        <v>35.5</v>
      </c>
      <c r="G4733" s="193">
        <v>1.1000000000000001</v>
      </c>
      <c r="H4733" s="193">
        <v>119.7</v>
      </c>
    </row>
    <row r="4734" spans="2:8" x14ac:dyDescent="0.25">
      <c r="B4734" s="271">
        <v>44027.541666666664</v>
      </c>
      <c r="C4734" s="244">
        <v>490.2</v>
      </c>
      <c r="D4734" s="244">
        <v>0</v>
      </c>
      <c r="E4734" s="244">
        <v>14.6</v>
      </c>
      <c r="F4734" s="244">
        <v>31.1</v>
      </c>
      <c r="G4734" s="193">
        <v>0.9</v>
      </c>
      <c r="H4734" s="193">
        <v>347.3</v>
      </c>
    </row>
    <row r="4735" spans="2:8" x14ac:dyDescent="0.25">
      <c r="B4735" s="271">
        <v>44027.583333333336</v>
      </c>
      <c r="C4735" s="244">
        <v>489.5</v>
      </c>
      <c r="D4735" s="244">
        <v>0</v>
      </c>
      <c r="E4735" s="244">
        <v>15.6</v>
      </c>
      <c r="F4735" s="244">
        <v>29.2</v>
      </c>
      <c r="G4735" s="193">
        <v>0.9</v>
      </c>
      <c r="H4735" s="193">
        <v>192.4</v>
      </c>
    </row>
    <row r="4736" spans="2:8" x14ac:dyDescent="0.25">
      <c r="B4736" s="271">
        <v>44027.625</v>
      </c>
      <c r="C4736" s="244">
        <v>489.3</v>
      </c>
      <c r="D4736" s="244">
        <v>0</v>
      </c>
      <c r="E4736" s="244">
        <v>14.7</v>
      </c>
      <c r="F4736" s="244">
        <v>32.799999999999997</v>
      </c>
      <c r="G4736" s="193">
        <v>1.5</v>
      </c>
      <c r="H4736" s="193">
        <v>40.700000000000003</v>
      </c>
    </row>
    <row r="4737" spans="2:8" x14ac:dyDescent="0.25">
      <c r="B4737" s="271">
        <v>44027.666666666664</v>
      </c>
      <c r="C4737" s="244">
        <v>489.3</v>
      </c>
      <c r="D4737" s="244">
        <v>0</v>
      </c>
      <c r="E4737" s="244">
        <v>13.8</v>
      </c>
      <c r="F4737" s="244">
        <v>37.1</v>
      </c>
      <c r="G4737" s="193">
        <v>1.9</v>
      </c>
      <c r="H4737" s="193">
        <v>57.2</v>
      </c>
    </row>
    <row r="4738" spans="2:8" x14ac:dyDescent="0.25">
      <c r="B4738" s="271">
        <v>44027.708333333336</v>
      </c>
      <c r="C4738" s="244">
        <v>489.8</v>
      </c>
      <c r="D4738" s="244">
        <v>0</v>
      </c>
      <c r="E4738" s="244">
        <v>12.1</v>
      </c>
      <c r="F4738" s="244">
        <v>44.7</v>
      </c>
      <c r="G4738" s="193">
        <v>2</v>
      </c>
      <c r="H4738" s="193">
        <v>54.6</v>
      </c>
    </row>
    <row r="4739" spans="2:8" x14ac:dyDescent="0.25">
      <c r="B4739" s="271">
        <v>44027.75</v>
      </c>
      <c r="C4739" s="244">
        <v>490.3</v>
      </c>
      <c r="D4739" s="244">
        <v>0</v>
      </c>
      <c r="E4739" s="244">
        <v>10</v>
      </c>
      <c r="F4739" s="244">
        <v>59.3</v>
      </c>
      <c r="G4739" s="193">
        <v>2.1</v>
      </c>
      <c r="H4739" s="193">
        <v>62.5</v>
      </c>
    </row>
    <row r="4740" spans="2:8" x14ac:dyDescent="0.25">
      <c r="B4740" s="271">
        <v>44027.791666666664</v>
      </c>
      <c r="C4740" s="244">
        <v>490.8</v>
      </c>
      <c r="D4740" s="244">
        <v>0</v>
      </c>
      <c r="E4740" s="244">
        <v>8.5</v>
      </c>
      <c r="F4740" s="244">
        <v>67.2</v>
      </c>
      <c r="G4740" s="193">
        <v>1.4</v>
      </c>
      <c r="H4740" s="193">
        <v>60.8</v>
      </c>
    </row>
    <row r="4741" spans="2:8" x14ac:dyDescent="0.25">
      <c r="B4741" s="271">
        <v>44027.833333333336</v>
      </c>
      <c r="C4741" s="244">
        <v>491.4</v>
      </c>
      <c r="D4741" s="244">
        <v>0</v>
      </c>
      <c r="E4741" s="244">
        <v>8.1</v>
      </c>
      <c r="F4741" s="244">
        <v>66.400000000000006</v>
      </c>
      <c r="G4741" s="193">
        <v>0.6</v>
      </c>
      <c r="H4741" s="193">
        <v>23.9</v>
      </c>
    </row>
    <row r="4742" spans="2:8" x14ac:dyDescent="0.25">
      <c r="B4742" s="271">
        <v>44027.875</v>
      </c>
      <c r="C4742" s="244">
        <v>491.8</v>
      </c>
      <c r="D4742" s="244">
        <v>0</v>
      </c>
      <c r="E4742" s="244">
        <v>7.9</v>
      </c>
      <c r="F4742" s="244">
        <v>66.8</v>
      </c>
      <c r="G4742" s="193">
        <v>0.9</v>
      </c>
      <c r="H4742" s="193">
        <v>349.7</v>
      </c>
    </row>
    <row r="4743" spans="2:8" x14ac:dyDescent="0.25">
      <c r="B4743" s="271">
        <v>44027.916666666664</v>
      </c>
      <c r="C4743" s="244">
        <v>491.8</v>
      </c>
      <c r="D4743" s="244">
        <v>0</v>
      </c>
      <c r="E4743" s="244">
        <v>7.3</v>
      </c>
      <c r="F4743" s="244">
        <v>67.900000000000006</v>
      </c>
      <c r="G4743" s="193">
        <v>0.9</v>
      </c>
      <c r="H4743" s="193">
        <v>324.7</v>
      </c>
    </row>
    <row r="4744" spans="2:8" x14ac:dyDescent="0.25">
      <c r="B4744" s="271">
        <v>44027.958333333336</v>
      </c>
      <c r="C4744" s="244">
        <v>491.7</v>
      </c>
      <c r="D4744" s="244">
        <v>0</v>
      </c>
      <c r="E4744" s="244">
        <v>6.3</v>
      </c>
      <c r="F4744" s="244">
        <v>67.599999999999994</v>
      </c>
      <c r="G4744" s="193">
        <v>2.1</v>
      </c>
      <c r="H4744" s="193">
        <v>359</v>
      </c>
    </row>
    <row r="4745" spans="2:8" x14ac:dyDescent="0.25">
      <c r="B4745" s="271">
        <v>44028</v>
      </c>
      <c r="C4745" s="244">
        <v>491.8</v>
      </c>
      <c r="D4745" s="244">
        <v>0</v>
      </c>
      <c r="E4745" s="244">
        <v>6.1</v>
      </c>
      <c r="F4745" s="244">
        <v>69.900000000000006</v>
      </c>
      <c r="G4745" s="193">
        <v>1</v>
      </c>
      <c r="H4745" s="193">
        <v>2.2000000000000002</v>
      </c>
    </row>
    <row r="4746" spans="2:8" x14ac:dyDescent="0.25">
      <c r="B4746" s="271">
        <v>44028.041666666664</v>
      </c>
      <c r="C4746" s="244">
        <v>491.6</v>
      </c>
      <c r="D4746" s="244">
        <v>0</v>
      </c>
      <c r="E4746" s="244">
        <v>6.3</v>
      </c>
      <c r="F4746" s="244">
        <v>69.099999999999994</v>
      </c>
      <c r="G4746" s="193">
        <v>0.5</v>
      </c>
      <c r="H4746" s="193">
        <v>347.6</v>
      </c>
    </row>
    <row r="4747" spans="2:8" x14ac:dyDescent="0.25">
      <c r="B4747" s="271">
        <v>44028.083333333336</v>
      </c>
      <c r="C4747" s="244">
        <v>491.6</v>
      </c>
      <c r="D4747" s="244">
        <v>0</v>
      </c>
      <c r="E4747" s="244">
        <v>6.5</v>
      </c>
      <c r="F4747" s="244">
        <v>69.2</v>
      </c>
      <c r="G4747" s="193">
        <v>0.4</v>
      </c>
      <c r="H4747" s="193">
        <v>283.8</v>
      </c>
    </row>
    <row r="4748" spans="2:8" x14ac:dyDescent="0.25">
      <c r="B4748" s="271">
        <v>44028.125</v>
      </c>
      <c r="C4748" s="244">
        <v>491.4</v>
      </c>
      <c r="D4748" s="244">
        <v>0</v>
      </c>
      <c r="E4748" s="244">
        <v>6</v>
      </c>
      <c r="F4748" s="244">
        <v>72.8</v>
      </c>
      <c r="G4748" s="193">
        <v>0.4</v>
      </c>
      <c r="H4748" s="193">
        <v>267.39999999999998</v>
      </c>
    </row>
    <row r="4749" spans="2:8" x14ac:dyDescent="0.25">
      <c r="B4749" s="271">
        <v>44028.166666666664</v>
      </c>
      <c r="C4749" s="244">
        <v>491.5</v>
      </c>
      <c r="D4749" s="244">
        <v>0</v>
      </c>
      <c r="E4749" s="244">
        <v>5.3</v>
      </c>
      <c r="F4749" s="244">
        <v>71.099999999999994</v>
      </c>
      <c r="G4749" s="193">
        <v>1.1000000000000001</v>
      </c>
      <c r="H4749" s="193">
        <v>11.8</v>
      </c>
    </row>
    <row r="4750" spans="2:8" x14ac:dyDescent="0.25">
      <c r="B4750" s="271">
        <v>44028.208333333336</v>
      </c>
      <c r="C4750" s="244">
        <v>491.6</v>
      </c>
      <c r="D4750" s="244">
        <v>0</v>
      </c>
      <c r="E4750" s="244">
        <v>5</v>
      </c>
      <c r="F4750" s="244">
        <v>73.7</v>
      </c>
      <c r="G4750" s="193">
        <v>0.8</v>
      </c>
      <c r="H4750" s="193">
        <v>76.599999999999994</v>
      </c>
    </row>
    <row r="4751" spans="2:8" x14ac:dyDescent="0.25">
      <c r="B4751" s="271">
        <v>44028.25</v>
      </c>
      <c r="C4751" s="244">
        <v>491.9</v>
      </c>
      <c r="D4751" s="244">
        <v>0</v>
      </c>
      <c r="E4751" s="244">
        <v>4.2</v>
      </c>
      <c r="F4751" s="244">
        <v>75.2</v>
      </c>
      <c r="G4751" s="193">
        <v>0.8</v>
      </c>
      <c r="H4751" s="193">
        <v>92.9</v>
      </c>
    </row>
    <row r="4752" spans="2:8" x14ac:dyDescent="0.25">
      <c r="B4752" s="271">
        <v>44028.291666666664</v>
      </c>
      <c r="C4752" s="244">
        <v>492.4</v>
      </c>
      <c r="D4752" s="244">
        <v>0</v>
      </c>
      <c r="E4752" s="244">
        <v>4.4000000000000004</v>
      </c>
      <c r="F4752" s="244">
        <v>71</v>
      </c>
      <c r="G4752" s="193">
        <v>0.6</v>
      </c>
      <c r="H4752" s="193">
        <v>129.5</v>
      </c>
    </row>
    <row r="4753" spans="2:8" x14ac:dyDescent="0.25">
      <c r="B4753" s="271">
        <v>44028.333333333336</v>
      </c>
      <c r="C4753" s="244">
        <v>492.7</v>
      </c>
      <c r="D4753" s="244">
        <v>0</v>
      </c>
      <c r="E4753" s="244">
        <v>5.5</v>
      </c>
      <c r="F4753" s="244">
        <v>66.5</v>
      </c>
      <c r="G4753" s="193">
        <v>0.6</v>
      </c>
      <c r="H4753" s="193">
        <v>129.19999999999999</v>
      </c>
    </row>
    <row r="4754" spans="2:8" x14ac:dyDescent="0.25">
      <c r="B4754" s="271">
        <v>44028.375</v>
      </c>
      <c r="C4754" s="244">
        <v>492.5</v>
      </c>
      <c r="D4754" s="244">
        <v>0</v>
      </c>
      <c r="E4754" s="244">
        <v>8.9</v>
      </c>
      <c r="F4754" s="244">
        <v>54.8</v>
      </c>
      <c r="G4754" s="193">
        <v>0.6</v>
      </c>
      <c r="H4754" s="193">
        <v>179.2</v>
      </c>
    </row>
    <row r="4755" spans="2:8" x14ac:dyDescent="0.25">
      <c r="B4755" s="271">
        <v>44028.416666666664</v>
      </c>
      <c r="C4755" s="244">
        <v>492</v>
      </c>
      <c r="D4755" s="244">
        <v>0</v>
      </c>
      <c r="E4755" s="244">
        <v>10.8</v>
      </c>
      <c r="F4755" s="244">
        <v>47.9</v>
      </c>
      <c r="G4755" s="193">
        <v>1</v>
      </c>
      <c r="H4755" s="193">
        <v>117.9</v>
      </c>
    </row>
    <row r="4756" spans="2:8" x14ac:dyDescent="0.25">
      <c r="B4756" s="271">
        <v>44028.458333333336</v>
      </c>
      <c r="C4756" s="244">
        <v>491.2</v>
      </c>
      <c r="D4756" s="244">
        <v>0</v>
      </c>
      <c r="E4756" s="244">
        <v>13.6</v>
      </c>
      <c r="F4756" s="244">
        <v>39.299999999999997</v>
      </c>
      <c r="G4756" s="193">
        <v>1.4</v>
      </c>
      <c r="H4756" s="193">
        <v>140.69999999999999</v>
      </c>
    </row>
    <row r="4757" spans="2:8" x14ac:dyDescent="0.25">
      <c r="B4757" s="271">
        <v>44028.5</v>
      </c>
      <c r="C4757" s="244">
        <v>490.6</v>
      </c>
      <c r="D4757" s="244">
        <v>0</v>
      </c>
      <c r="E4757" s="244">
        <v>14</v>
      </c>
      <c r="F4757" s="244">
        <v>36.5</v>
      </c>
      <c r="G4757" s="193">
        <v>1</v>
      </c>
      <c r="H4757" s="193">
        <v>119.9</v>
      </c>
    </row>
    <row r="4758" spans="2:8" x14ac:dyDescent="0.25">
      <c r="B4758" s="271">
        <v>44028.541666666664</v>
      </c>
      <c r="C4758" s="244">
        <v>489.8</v>
      </c>
      <c r="D4758" s="244">
        <v>0</v>
      </c>
      <c r="E4758" s="244">
        <v>16</v>
      </c>
      <c r="F4758" s="244">
        <v>31.6</v>
      </c>
      <c r="G4758" s="193">
        <v>1</v>
      </c>
      <c r="H4758" s="193">
        <v>289.3</v>
      </c>
    </row>
    <row r="4759" spans="2:8" x14ac:dyDescent="0.25">
      <c r="B4759" s="271">
        <v>44028.583333333336</v>
      </c>
      <c r="C4759" s="244">
        <v>489.3</v>
      </c>
      <c r="D4759" s="244">
        <v>0</v>
      </c>
      <c r="E4759" s="244">
        <v>16.2</v>
      </c>
      <c r="F4759" s="244">
        <v>32</v>
      </c>
      <c r="G4759" s="193">
        <v>2</v>
      </c>
      <c r="H4759" s="193">
        <v>17</v>
      </c>
    </row>
    <row r="4760" spans="2:8" x14ac:dyDescent="0.25">
      <c r="B4760" s="271">
        <v>44028.625</v>
      </c>
      <c r="C4760" s="244">
        <v>489.4</v>
      </c>
      <c r="D4760" s="244">
        <v>0</v>
      </c>
      <c r="E4760" s="244">
        <v>14.6</v>
      </c>
      <c r="F4760" s="244">
        <v>37.1</v>
      </c>
      <c r="G4760" s="193">
        <v>2.6</v>
      </c>
      <c r="H4760" s="193">
        <v>93.6</v>
      </c>
    </row>
    <row r="4761" spans="2:8" x14ac:dyDescent="0.25">
      <c r="B4761" s="271">
        <v>44028.666666666664</v>
      </c>
      <c r="C4761" s="244">
        <v>490</v>
      </c>
      <c r="D4761" s="244">
        <v>0</v>
      </c>
      <c r="E4761" s="244">
        <v>13.1</v>
      </c>
      <c r="F4761" s="244">
        <v>42.8</v>
      </c>
      <c r="G4761" s="193">
        <v>2.1</v>
      </c>
      <c r="H4761" s="193">
        <v>114</v>
      </c>
    </row>
    <row r="4762" spans="2:8" x14ac:dyDescent="0.25">
      <c r="B4762" s="271">
        <v>44028.708333333336</v>
      </c>
      <c r="C4762" s="244">
        <v>490.3</v>
      </c>
      <c r="D4762" s="244">
        <v>0</v>
      </c>
      <c r="E4762" s="244">
        <v>11.9</v>
      </c>
      <c r="F4762" s="244">
        <v>46.7</v>
      </c>
      <c r="G4762" s="193">
        <v>1.4</v>
      </c>
      <c r="H4762" s="193">
        <v>47.9</v>
      </c>
    </row>
    <row r="4763" spans="2:8" x14ac:dyDescent="0.25">
      <c r="B4763" s="271">
        <v>44028.75</v>
      </c>
      <c r="C4763" s="244">
        <v>490.6</v>
      </c>
      <c r="D4763" s="244">
        <v>0</v>
      </c>
      <c r="E4763" s="244">
        <v>10.9</v>
      </c>
      <c r="F4763" s="244">
        <v>53.5</v>
      </c>
      <c r="G4763" s="193">
        <v>1.7</v>
      </c>
      <c r="H4763" s="193">
        <v>41.5</v>
      </c>
    </row>
    <row r="4764" spans="2:8" x14ac:dyDescent="0.25">
      <c r="B4764" s="271">
        <v>44028.791666666664</v>
      </c>
      <c r="C4764" s="244">
        <v>490.8</v>
      </c>
      <c r="D4764" s="244">
        <v>0</v>
      </c>
      <c r="E4764" s="244">
        <v>9.4</v>
      </c>
      <c r="F4764" s="244">
        <v>61.5</v>
      </c>
      <c r="G4764" s="193">
        <v>2</v>
      </c>
      <c r="H4764" s="193">
        <v>37.799999999999997</v>
      </c>
    </row>
    <row r="4765" spans="2:8" x14ac:dyDescent="0.25">
      <c r="B4765" s="271">
        <v>44028.833333333336</v>
      </c>
      <c r="C4765" s="244">
        <v>491.2</v>
      </c>
      <c r="D4765" s="244">
        <v>0</v>
      </c>
      <c r="E4765" s="244">
        <v>8.1999999999999993</v>
      </c>
      <c r="F4765" s="244">
        <v>69</v>
      </c>
      <c r="G4765" s="193">
        <v>1.6</v>
      </c>
      <c r="H4765" s="193">
        <v>63.3</v>
      </c>
    </row>
    <row r="4766" spans="2:8" x14ac:dyDescent="0.25">
      <c r="B4766" s="271">
        <v>44028.875</v>
      </c>
      <c r="C4766" s="244">
        <v>491.4</v>
      </c>
      <c r="D4766" s="244">
        <v>0</v>
      </c>
      <c r="E4766" s="244">
        <v>7.2</v>
      </c>
      <c r="F4766" s="244">
        <v>71.3</v>
      </c>
      <c r="G4766" s="193">
        <v>1.3</v>
      </c>
      <c r="H4766" s="193">
        <v>274.10000000000002</v>
      </c>
    </row>
    <row r="4767" spans="2:8" x14ac:dyDescent="0.25">
      <c r="B4767" s="271">
        <v>44028.916666666664</v>
      </c>
      <c r="C4767" s="244">
        <v>491.5</v>
      </c>
      <c r="D4767" s="244">
        <v>0</v>
      </c>
      <c r="E4767" s="244">
        <v>6.7</v>
      </c>
      <c r="F4767" s="244">
        <v>73.099999999999994</v>
      </c>
      <c r="G4767" s="193">
        <v>1.3</v>
      </c>
      <c r="H4767" s="193">
        <v>275.10000000000002</v>
      </c>
    </row>
    <row r="4768" spans="2:8" x14ac:dyDescent="0.25">
      <c r="B4768" s="271">
        <v>44028.958333333336</v>
      </c>
      <c r="C4768" s="244">
        <v>491.4</v>
      </c>
      <c r="D4768" s="244">
        <v>0</v>
      </c>
      <c r="E4768" s="244">
        <v>6.8</v>
      </c>
      <c r="F4768" s="244">
        <v>71.900000000000006</v>
      </c>
      <c r="G4768" s="193">
        <v>0.8</v>
      </c>
      <c r="H4768" s="193">
        <v>274.8</v>
      </c>
    </row>
    <row r="4769" spans="2:8" x14ac:dyDescent="0.25">
      <c r="B4769" s="271">
        <v>44029</v>
      </c>
      <c r="C4769" s="244">
        <v>491.5</v>
      </c>
      <c r="D4769" s="244">
        <v>0</v>
      </c>
      <c r="E4769" s="244">
        <v>7.1</v>
      </c>
      <c r="F4769" s="244">
        <v>69.5</v>
      </c>
      <c r="G4769" s="193">
        <v>0.4</v>
      </c>
      <c r="H4769" s="193">
        <v>279.7</v>
      </c>
    </row>
    <row r="4770" spans="2:8" x14ac:dyDescent="0.25">
      <c r="B4770" s="271">
        <v>44029.041666666664</v>
      </c>
      <c r="C4770" s="244">
        <v>491.3</v>
      </c>
      <c r="D4770" s="244">
        <v>0</v>
      </c>
      <c r="E4770" s="244">
        <v>7.2</v>
      </c>
      <c r="F4770" s="244">
        <v>67.5</v>
      </c>
      <c r="G4770" s="193">
        <v>0.7</v>
      </c>
      <c r="H4770" s="193">
        <v>264.3</v>
      </c>
    </row>
    <row r="4771" spans="2:8" x14ac:dyDescent="0.25">
      <c r="B4771" s="271">
        <v>44029.083333333336</v>
      </c>
      <c r="C4771" s="244">
        <v>491.1</v>
      </c>
      <c r="D4771" s="244">
        <v>0</v>
      </c>
      <c r="E4771" s="244">
        <v>7.3</v>
      </c>
      <c r="F4771" s="244">
        <v>67.599999999999994</v>
      </c>
      <c r="G4771" s="193">
        <v>0.2</v>
      </c>
      <c r="H4771" s="193">
        <v>191.3</v>
      </c>
    </row>
    <row r="4772" spans="2:8" x14ac:dyDescent="0.25">
      <c r="B4772" s="271">
        <v>44029.125</v>
      </c>
      <c r="C4772" s="244">
        <v>491</v>
      </c>
      <c r="D4772" s="244">
        <v>0</v>
      </c>
      <c r="E4772" s="244">
        <v>7.2</v>
      </c>
      <c r="F4772" s="244">
        <v>67.3</v>
      </c>
      <c r="G4772" s="193">
        <v>0.5</v>
      </c>
      <c r="H4772" s="193">
        <v>258.39999999999998</v>
      </c>
    </row>
    <row r="4773" spans="2:8" x14ac:dyDescent="0.25">
      <c r="B4773" s="271">
        <v>44029.166666666664</v>
      </c>
      <c r="C4773" s="244">
        <v>491.1</v>
      </c>
      <c r="D4773" s="244">
        <v>0</v>
      </c>
      <c r="E4773" s="244">
        <v>6.8</v>
      </c>
      <c r="F4773" s="244">
        <v>68.400000000000006</v>
      </c>
      <c r="G4773" s="193">
        <v>0.5</v>
      </c>
      <c r="H4773" s="193">
        <v>191.9</v>
      </c>
    </row>
    <row r="4774" spans="2:8" x14ac:dyDescent="0.25">
      <c r="B4774" s="271">
        <v>44029.208333333336</v>
      </c>
      <c r="C4774" s="244">
        <v>491.4</v>
      </c>
      <c r="D4774" s="244">
        <v>0</v>
      </c>
      <c r="E4774" s="244">
        <v>5.8</v>
      </c>
      <c r="F4774" s="244">
        <v>70.099999999999994</v>
      </c>
      <c r="G4774" s="193">
        <v>1.1000000000000001</v>
      </c>
      <c r="H4774" s="193">
        <v>359.2</v>
      </c>
    </row>
    <row r="4775" spans="2:8" x14ac:dyDescent="0.25">
      <c r="B4775" s="271">
        <v>44029.25</v>
      </c>
      <c r="C4775" s="244">
        <v>491.6</v>
      </c>
      <c r="D4775" s="244">
        <v>0</v>
      </c>
      <c r="E4775" s="244">
        <v>4.9000000000000004</v>
      </c>
      <c r="F4775" s="244">
        <v>70.5</v>
      </c>
      <c r="G4775" s="193">
        <v>2</v>
      </c>
      <c r="H4775" s="193">
        <v>0.6</v>
      </c>
    </row>
    <row r="4776" spans="2:8" x14ac:dyDescent="0.25">
      <c r="B4776" s="271">
        <v>44029.291666666664</v>
      </c>
      <c r="C4776" s="244">
        <v>491.9</v>
      </c>
      <c r="D4776" s="244">
        <v>0</v>
      </c>
      <c r="E4776" s="244">
        <v>5.8</v>
      </c>
      <c r="F4776" s="244">
        <v>70.2</v>
      </c>
      <c r="G4776" s="193">
        <v>0.3</v>
      </c>
      <c r="H4776" s="193">
        <v>274.89999999999998</v>
      </c>
    </row>
    <row r="4777" spans="2:8" x14ac:dyDescent="0.25">
      <c r="B4777" s="271">
        <v>44029.333333333336</v>
      </c>
      <c r="C4777" s="244">
        <v>492</v>
      </c>
      <c r="D4777" s="244">
        <v>0</v>
      </c>
      <c r="E4777" s="244">
        <v>7.6</v>
      </c>
      <c r="F4777" s="244">
        <v>61.6</v>
      </c>
      <c r="G4777" s="193">
        <v>0.7</v>
      </c>
      <c r="H4777" s="193">
        <v>98</v>
      </c>
    </row>
    <row r="4778" spans="2:8" x14ac:dyDescent="0.25">
      <c r="B4778" s="271">
        <v>44029.375</v>
      </c>
      <c r="C4778" s="244">
        <v>492.2</v>
      </c>
      <c r="D4778" s="244">
        <v>0</v>
      </c>
      <c r="E4778" s="244">
        <v>9.9</v>
      </c>
      <c r="F4778" s="244">
        <v>51.6</v>
      </c>
      <c r="G4778" s="193">
        <v>0.7</v>
      </c>
      <c r="H4778" s="193">
        <v>111.3</v>
      </c>
    </row>
    <row r="4779" spans="2:8" x14ac:dyDescent="0.25">
      <c r="B4779" s="271">
        <v>44029.416666666664</v>
      </c>
      <c r="C4779" s="244">
        <v>491.8</v>
      </c>
      <c r="D4779" s="244">
        <v>0</v>
      </c>
      <c r="E4779" s="244">
        <v>11.6</v>
      </c>
      <c r="F4779" s="244">
        <v>44</v>
      </c>
      <c r="G4779" s="193">
        <v>1.1000000000000001</v>
      </c>
      <c r="H4779" s="193">
        <v>122.6</v>
      </c>
    </row>
    <row r="4780" spans="2:8" x14ac:dyDescent="0.25">
      <c r="B4780" s="271">
        <v>44029.458333333336</v>
      </c>
      <c r="C4780" s="244">
        <v>491.2</v>
      </c>
      <c r="D4780" s="244">
        <v>0</v>
      </c>
      <c r="E4780" s="244">
        <v>14.3</v>
      </c>
      <c r="F4780" s="244">
        <v>33.799999999999997</v>
      </c>
      <c r="G4780" s="193">
        <v>1.6</v>
      </c>
      <c r="H4780" s="193">
        <v>46</v>
      </c>
    </row>
    <row r="4781" spans="2:8" x14ac:dyDescent="0.25">
      <c r="B4781" s="271">
        <v>44029.5</v>
      </c>
      <c r="C4781" s="244">
        <v>490.8</v>
      </c>
      <c r="D4781" s="244">
        <v>0</v>
      </c>
      <c r="E4781" s="244">
        <v>15.4</v>
      </c>
      <c r="F4781" s="244">
        <v>29.4</v>
      </c>
      <c r="G4781" s="193">
        <v>2.1</v>
      </c>
      <c r="H4781" s="193">
        <v>33</v>
      </c>
    </row>
    <row r="4782" spans="2:8" x14ac:dyDescent="0.25">
      <c r="B4782" s="271">
        <v>44029.541666666664</v>
      </c>
      <c r="C4782" s="244">
        <v>490.5</v>
      </c>
      <c r="D4782" s="244">
        <v>0</v>
      </c>
      <c r="E4782" s="244">
        <v>15.5</v>
      </c>
      <c r="F4782" s="244">
        <v>29.3</v>
      </c>
      <c r="G4782" s="193">
        <v>2.4</v>
      </c>
      <c r="H4782" s="193">
        <v>4.4000000000000004</v>
      </c>
    </row>
    <row r="4783" spans="2:8" x14ac:dyDescent="0.25">
      <c r="B4783" s="271">
        <v>44029.583333333336</v>
      </c>
      <c r="C4783" s="244">
        <v>490.1</v>
      </c>
      <c r="D4783" s="244">
        <v>0</v>
      </c>
      <c r="E4783" s="244">
        <v>15.3</v>
      </c>
      <c r="F4783" s="244">
        <v>30.8</v>
      </c>
      <c r="G4783" s="193">
        <v>2.4</v>
      </c>
      <c r="H4783" s="193">
        <v>46.7</v>
      </c>
    </row>
    <row r="4784" spans="2:8" x14ac:dyDescent="0.25">
      <c r="B4784" s="271">
        <v>44029.625</v>
      </c>
      <c r="C4784" s="244">
        <v>489.8</v>
      </c>
      <c r="D4784" s="244">
        <v>0</v>
      </c>
      <c r="E4784" s="244">
        <v>14.7</v>
      </c>
      <c r="F4784" s="244">
        <v>31.1</v>
      </c>
      <c r="G4784" s="193">
        <v>2.9</v>
      </c>
      <c r="H4784" s="193">
        <v>17.600000000000001</v>
      </c>
    </row>
    <row r="4785" spans="2:8" x14ac:dyDescent="0.25">
      <c r="B4785" s="271">
        <v>44029.666666666664</v>
      </c>
      <c r="C4785" s="244">
        <v>489.8</v>
      </c>
      <c r="D4785" s="244">
        <v>0</v>
      </c>
      <c r="E4785" s="244">
        <v>13.2</v>
      </c>
      <c r="F4785" s="244">
        <v>34.5</v>
      </c>
      <c r="G4785" s="193">
        <v>2.1</v>
      </c>
      <c r="H4785" s="193">
        <v>33.6</v>
      </c>
    </row>
    <row r="4786" spans="2:8" x14ac:dyDescent="0.25">
      <c r="B4786" s="271">
        <v>44029.708333333336</v>
      </c>
      <c r="C4786" s="244">
        <v>490.2</v>
      </c>
      <c r="D4786" s="244">
        <v>0</v>
      </c>
      <c r="E4786" s="244">
        <v>11.5</v>
      </c>
      <c r="F4786" s="244">
        <v>47.2</v>
      </c>
      <c r="G4786" s="193">
        <v>1.4</v>
      </c>
      <c r="H4786" s="193">
        <v>70.5</v>
      </c>
    </row>
    <row r="4787" spans="2:8" x14ac:dyDescent="0.25">
      <c r="B4787" s="271">
        <v>44029.75</v>
      </c>
      <c r="C4787" s="244">
        <v>490.5</v>
      </c>
      <c r="D4787" s="244">
        <v>0</v>
      </c>
      <c r="E4787" s="244">
        <v>9.6</v>
      </c>
      <c r="F4787" s="244">
        <v>58.8</v>
      </c>
      <c r="G4787" s="193">
        <v>1.4</v>
      </c>
      <c r="H4787" s="193">
        <v>15.2</v>
      </c>
    </row>
    <row r="4788" spans="2:8" x14ac:dyDescent="0.25">
      <c r="B4788" s="271">
        <v>44029.791666666664</v>
      </c>
      <c r="C4788" s="244">
        <v>490.8</v>
      </c>
      <c r="D4788" s="244">
        <v>0</v>
      </c>
      <c r="E4788" s="244">
        <v>8.6999999999999993</v>
      </c>
      <c r="F4788" s="244">
        <v>60.6</v>
      </c>
      <c r="G4788" s="193">
        <v>1.1000000000000001</v>
      </c>
      <c r="H4788" s="193">
        <v>67.900000000000006</v>
      </c>
    </row>
    <row r="4789" spans="2:8" x14ac:dyDescent="0.25">
      <c r="B4789" s="271">
        <v>44029.833333333336</v>
      </c>
      <c r="C4789" s="244">
        <v>491.3</v>
      </c>
      <c r="D4789" s="244">
        <v>0</v>
      </c>
      <c r="E4789" s="244">
        <v>7.8</v>
      </c>
      <c r="F4789" s="244">
        <v>66.2</v>
      </c>
      <c r="G4789" s="193">
        <v>1</v>
      </c>
      <c r="H4789" s="193">
        <v>5.6</v>
      </c>
    </row>
    <row r="4790" spans="2:8" x14ac:dyDescent="0.25">
      <c r="B4790" s="271">
        <v>44029.875</v>
      </c>
      <c r="C4790" s="244">
        <v>491.5</v>
      </c>
      <c r="D4790" s="244">
        <v>0</v>
      </c>
      <c r="E4790" s="244">
        <v>6.8</v>
      </c>
      <c r="F4790" s="244">
        <v>69.400000000000006</v>
      </c>
      <c r="G4790" s="193">
        <v>1.2</v>
      </c>
      <c r="H4790" s="193">
        <v>288.89999999999998</v>
      </c>
    </row>
    <row r="4791" spans="2:8" x14ac:dyDescent="0.25">
      <c r="B4791" s="271">
        <v>44029.916666666664</v>
      </c>
      <c r="C4791" s="244">
        <v>491.6</v>
      </c>
      <c r="D4791" s="244">
        <v>0</v>
      </c>
      <c r="E4791" s="244">
        <v>5.8</v>
      </c>
      <c r="F4791" s="244">
        <v>72.3</v>
      </c>
      <c r="G4791" s="193">
        <v>1</v>
      </c>
      <c r="H4791" s="193">
        <v>280.10000000000002</v>
      </c>
    </row>
    <row r="4792" spans="2:8" x14ac:dyDescent="0.25">
      <c r="B4792" s="271">
        <v>44029.958333333336</v>
      </c>
      <c r="C4792" s="244">
        <v>491.6</v>
      </c>
      <c r="D4792" s="244">
        <v>0</v>
      </c>
      <c r="E4792" s="244">
        <v>4.8</v>
      </c>
      <c r="F4792" s="244">
        <v>72.2</v>
      </c>
      <c r="G4792" s="193">
        <v>1.2</v>
      </c>
      <c r="H4792" s="193">
        <v>282.8</v>
      </c>
    </row>
    <row r="4793" spans="2:8" x14ac:dyDescent="0.25">
      <c r="B4793" s="271">
        <v>44030</v>
      </c>
      <c r="C4793" s="244">
        <v>491.7</v>
      </c>
      <c r="D4793" s="244">
        <v>0</v>
      </c>
      <c r="E4793" s="244">
        <v>4</v>
      </c>
      <c r="F4793" s="244">
        <v>73.900000000000006</v>
      </c>
      <c r="G4793" s="193">
        <v>1</v>
      </c>
      <c r="H4793" s="193">
        <v>274.7</v>
      </c>
    </row>
    <row r="4794" spans="2:8" x14ac:dyDescent="0.25">
      <c r="B4794" s="271">
        <v>44030.041666666664</v>
      </c>
      <c r="C4794" s="244">
        <v>491.6</v>
      </c>
      <c r="D4794" s="244">
        <v>0</v>
      </c>
      <c r="E4794" s="244">
        <v>3.4</v>
      </c>
      <c r="F4794" s="244">
        <v>74.3</v>
      </c>
      <c r="G4794" s="193">
        <v>1.2</v>
      </c>
      <c r="H4794" s="193">
        <v>311</v>
      </c>
    </row>
    <row r="4795" spans="2:8" x14ac:dyDescent="0.25">
      <c r="B4795" s="271">
        <v>44030.083333333336</v>
      </c>
      <c r="C4795" s="244">
        <v>491.4</v>
      </c>
      <c r="D4795" s="244">
        <v>0</v>
      </c>
      <c r="E4795" s="244">
        <v>2.9</v>
      </c>
      <c r="F4795" s="244">
        <v>73.400000000000006</v>
      </c>
      <c r="G4795" s="193">
        <v>1.3</v>
      </c>
      <c r="H4795" s="193">
        <v>354.4</v>
      </c>
    </row>
    <row r="4796" spans="2:8" x14ac:dyDescent="0.25">
      <c r="B4796" s="271">
        <v>44030.125</v>
      </c>
      <c r="C4796" s="244">
        <v>491.4</v>
      </c>
      <c r="D4796" s="244">
        <v>0</v>
      </c>
      <c r="E4796" s="244">
        <v>2.6</v>
      </c>
      <c r="F4796" s="244">
        <v>72.5</v>
      </c>
      <c r="G4796" s="193">
        <v>1.8</v>
      </c>
      <c r="H4796" s="193">
        <v>357.2</v>
      </c>
    </row>
    <row r="4797" spans="2:8" x14ac:dyDescent="0.25">
      <c r="B4797" s="271">
        <v>44030.166666666664</v>
      </c>
      <c r="C4797" s="244">
        <v>491.4</v>
      </c>
      <c r="D4797" s="244">
        <v>0</v>
      </c>
      <c r="E4797" s="244">
        <v>3</v>
      </c>
      <c r="F4797" s="244">
        <v>77.3</v>
      </c>
      <c r="G4797" s="193">
        <v>1.4</v>
      </c>
      <c r="H4797" s="193">
        <v>284.2</v>
      </c>
    </row>
    <row r="4798" spans="2:8" x14ac:dyDescent="0.25">
      <c r="B4798" s="271">
        <v>44030.208333333336</v>
      </c>
      <c r="C4798" s="244">
        <v>491.5</v>
      </c>
      <c r="D4798" s="244">
        <v>0</v>
      </c>
      <c r="E4798" s="244">
        <v>2.5</v>
      </c>
      <c r="F4798" s="244">
        <v>80</v>
      </c>
      <c r="G4798" s="193">
        <v>1.5</v>
      </c>
      <c r="H4798" s="193">
        <v>283.10000000000002</v>
      </c>
    </row>
    <row r="4799" spans="2:8" x14ac:dyDescent="0.25">
      <c r="B4799" s="271">
        <v>44030.25</v>
      </c>
      <c r="C4799" s="244">
        <v>491.7</v>
      </c>
      <c r="D4799" s="244">
        <v>0</v>
      </c>
      <c r="E4799" s="244">
        <v>2</v>
      </c>
      <c r="F4799" s="244">
        <v>82.1</v>
      </c>
      <c r="G4799" s="193">
        <v>1.9</v>
      </c>
      <c r="H4799" s="193">
        <v>269.60000000000002</v>
      </c>
    </row>
    <row r="4800" spans="2:8" x14ac:dyDescent="0.25">
      <c r="B4800" s="271">
        <v>44030.291666666664</v>
      </c>
      <c r="C4800" s="244">
        <v>492</v>
      </c>
      <c r="D4800" s="244">
        <v>0</v>
      </c>
      <c r="E4800" s="244">
        <v>2.2999999999999998</v>
      </c>
      <c r="F4800" s="244">
        <v>79.8</v>
      </c>
      <c r="G4800" s="193">
        <v>1.4</v>
      </c>
      <c r="H4800" s="193">
        <v>295</v>
      </c>
    </row>
    <row r="4801" spans="2:8" x14ac:dyDescent="0.25">
      <c r="B4801" s="271">
        <v>44030.333333333336</v>
      </c>
      <c r="C4801" s="244">
        <v>492.3</v>
      </c>
      <c r="D4801" s="244">
        <v>0</v>
      </c>
      <c r="E4801" s="244">
        <v>3.5</v>
      </c>
      <c r="F4801" s="244">
        <v>75</v>
      </c>
      <c r="G4801" s="193">
        <v>0.7</v>
      </c>
      <c r="H4801" s="193">
        <v>46.2</v>
      </c>
    </row>
    <row r="4802" spans="2:8" x14ac:dyDescent="0.25">
      <c r="B4802" s="271">
        <v>44030.375</v>
      </c>
      <c r="C4802" s="244">
        <v>492.3</v>
      </c>
      <c r="D4802" s="244">
        <v>0</v>
      </c>
      <c r="E4802" s="244">
        <v>5.7</v>
      </c>
      <c r="F4802" s="244">
        <v>65.2</v>
      </c>
      <c r="G4802" s="193">
        <v>0.8</v>
      </c>
      <c r="H4802" s="193">
        <v>133.1</v>
      </c>
    </row>
    <row r="4803" spans="2:8" x14ac:dyDescent="0.25">
      <c r="B4803" s="271">
        <v>44030.416666666664</v>
      </c>
      <c r="C4803" s="244">
        <v>491.7</v>
      </c>
      <c r="D4803" s="244">
        <v>0</v>
      </c>
      <c r="E4803" s="244">
        <v>8.9</v>
      </c>
      <c r="F4803" s="244">
        <v>52</v>
      </c>
      <c r="G4803" s="193">
        <v>1</v>
      </c>
      <c r="H4803" s="193">
        <v>109.9</v>
      </c>
    </row>
    <row r="4804" spans="2:8" x14ac:dyDescent="0.25">
      <c r="B4804" s="271">
        <v>44030.458333333336</v>
      </c>
      <c r="C4804" s="244">
        <v>491.1</v>
      </c>
      <c r="D4804" s="244">
        <v>0</v>
      </c>
      <c r="E4804" s="244">
        <v>12.2</v>
      </c>
      <c r="F4804" s="244">
        <v>37.9</v>
      </c>
      <c r="G4804" s="193">
        <v>1</v>
      </c>
      <c r="H4804" s="193">
        <v>111.7</v>
      </c>
    </row>
    <row r="4805" spans="2:8" x14ac:dyDescent="0.25">
      <c r="B4805" s="271">
        <v>44030.5</v>
      </c>
      <c r="C4805" s="244">
        <v>490.5</v>
      </c>
      <c r="D4805" s="244">
        <v>0</v>
      </c>
      <c r="E4805" s="244">
        <v>15.9</v>
      </c>
      <c r="F4805" s="244">
        <v>11.7</v>
      </c>
      <c r="G4805" s="193">
        <v>1.6</v>
      </c>
      <c r="H4805" s="193">
        <v>6.5</v>
      </c>
    </row>
    <row r="4806" spans="2:8" x14ac:dyDescent="0.25">
      <c r="B4806" s="271">
        <v>44030.541666666664</v>
      </c>
      <c r="C4806" s="244">
        <v>490</v>
      </c>
      <c r="D4806" s="244">
        <v>0</v>
      </c>
      <c r="E4806" s="244">
        <v>16.600000000000001</v>
      </c>
      <c r="F4806" s="244">
        <v>9</v>
      </c>
      <c r="G4806" s="193">
        <v>1.9</v>
      </c>
      <c r="H4806" s="193">
        <v>75.5</v>
      </c>
    </row>
    <row r="4807" spans="2:8" x14ac:dyDescent="0.25">
      <c r="B4807" s="271">
        <v>44030.583333333336</v>
      </c>
      <c r="C4807" s="244">
        <v>489.5</v>
      </c>
      <c r="D4807" s="244">
        <v>0</v>
      </c>
      <c r="E4807" s="244">
        <v>16.600000000000001</v>
      </c>
      <c r="F4807" s="244">
        <v>9.4</v>
      </c>
      <c r="G4807" s="193">
        <v>2.1</v>
      </c>
      <c r="H4807" s="193">
        <v>47.4</v>
      </c>
    </row>
    <row r="4808" spans="2:8" x14ac:dyDescent="0.25">
      <c r="B4808" s="271">
        <v>44030.625</v>
      </c>
      <c r="C4808" s="244">
        <v>489.3</v>
      </c>
      <c r="D4808" s="244">
        <v>0</v>
      </c>
      <c r="E4808" s="244">
        <v>15.8</v>
      </c>
      <c r="F4808" s="244">
        <v>14.8</v>
      </c>
      <c r="G4808" s="193">
        <v>2.1</v>
      </c>
      <c r="H4808" s="193">
        <v>43</v>
      </c>
    </row>
    <row r="4809" spans="2:8" x14ac:dyDescent="0.25">
      <c r="B4809" s="271">
        <v>44030.666666666664</v>
      </c>
      <c r="C4809" s="244">
        <v>489.4</v>
      </c>
      <c r="D4809" s="244">
        <v>0</v>
      </c>
      <c r="E4809" s="244">
        <v>13.7</v>
      </c>
      <c r="F4809" s="244">
        <v>22.6</v>
      </c>
      <c r="G4809" s="193">
        <v>1.8</v>
      </c>
      <c r="H4809" s="193">
        <v>64</v>
      </c>
    </row>
    <row r="4810" spans="2:8" x14ac:dyDescent="0.25">
      <c r="B4810" s="271">
        <v>44030.708333333336</v>
      </c>
      <c r="C4810" s="244">
        <v>489.6</v>
      </c>
      <c r="D4810" s="244">
        <v>0</v>
      </c>
      <c r="E4810" s="244">
        <v>12</v>
      </c>
      <c r="F4810" s="244">
        <v>31</v>
      </c>
      <c r="G4810" s="193">
        <v>1.5</v>
      </c>
      <c r="H4810" s="193">
        <v>47.5</v>
      </c>
    </row>
    <row r="4811" spans="2:8" x14ac:dyDescent="0.25">
      <c r="B4811" s="271">
        <v>44030.75</v>
      </c>
      <c r="C4811" s="244">
        <v>489.9</v>
      </c>
      <c r="D4811" s="244">
        <v>0</v>
      </c>
      <c r="E4811" s="244">
        <v>10.199999999999999</v>
      </c>
      <c r="F4811" s="244">
        <v>41.1</v>
      </c>
      <c r="G4811" s="193">
        <v>2.1</v>
      </c>
      <c r="H4811" s="193">
        <v>65.8</v>
      </c>
    </row>
    <row r="4812" spans="2:8" x14ac:dyDescent="0.25">
      <c r="B4812" s="271">
        <v>44030.791666666664</v>
      </c>
      <c r="C4812" s="244">
        <v>490.2</v>
      </c>
      <c r="D4812" s="244">
        <v>0</v>
      </c>
      <c r="E4812" s="244">
        <v>8.9</v>
      </c>
      <c r="F4812" s="244">
        <v>47</v>
      </c>
      <c r="G4812" s="193">
        <v>2.9</v>
      </c>
      <c r="H4812" s="193">
        <v>39.799999999999997</v>
      </c>
    </row>
    <row r="4813" spans="2:8" x14ac:dyDescent="0.25">
      <c r="B4813" s="271">
        <v>44030.833333333336</v>
      </c>
      <c r="C4813" s="244">
        <v>490.8</v>
      </c>
      <c r="D4813" s="244">
        <v>0</v>
      </c>
      <c r="E4813" s="244">
        <v>7.5</v>
      </c>
      <c r="F4813" s="244">
        <v>49.4</v>
      </c>
      <c r="G4813" s="193">
        <v>1.6</v>
      </c>
      <c r="H4813" s="193">
        <v>322.60000000000002</v>
      </c>
    </row>
    <row r="4814" spans="2:8" x14ac:dyDescent="0.25">
      <c r="B4814" s="271">
        <v>44030.875</v>
      </c>
      <c r="C4814" s="244">
        <v>491.3</v>
      </c>
      <c r="D4814" s="244">
        <v>0</v>
      </c>
      <c r="E4814" s="244">
        <v>5.8</v>
      </c>
      <c r="F4814" s="244">
        <v>51.1</v>
      </c>
      <c r="G4814" s="193">
        <v>1.9</v>
      </c>
      <c r="H4814" s="193">
        <v>345.9</v>
      </c>
    </row>
    <row r="4815" spans="2:8" x14ac:dyDescent="0.25">
      <c r="B4815" s="271">
        <v>44030.916666666664</v>
      </c>
      <c r="C4815" s="244">
        <v>491.6</v>
      </c>
      <c r="D4815" s="244">
        <v>0</v>
      </c>
      <c r="E4815" s="244">
        <v>4.9000000000000004</v>
      </c>
      <c r="F4815" s="244">
        <v>52.5</v>
      </c>
      <c r="G4815" s="193">
        <v>1.2</v>
      </c>
      <c r="H4815" s="193">
        <v>319.5</v>
      </c>
    </row>
    <row r="4816" spans="2:8" x14ac:dyDescent="0.25">
      <c r="B4816" s="271">
        <v>44030.958333333336</v>
      </c>
      <c r="C4816" s="244">
        <v>491.7</v>
      </c>
      <c r="D4816" s="244">
        <v>0</v>
      </c>
      <c r="E4816" s="244">
        <v>3.8</v>
      </c>
      <c r="F4816" s="244">
        <v>60.6</v>
      </c>
      <c r="G4816" s="193">
        <v>1.2</v>
      </c>
      <c r="H4816" s="193">
        <v>297.2</v>
      </c>
    </row>
    <row r="4817" spans="2:8" x14ac:dyDescent="0.25">
      <c r="B4817" s="271">
        <v>44031</v>
      </c>
      <c r="C4817" s="244">
        <v>491.8</v>
      </c>
      <c r="D4817" s="244">
        <v>0</v>
      </c>
      <c r="E4817" s="244">
        <v>2.5</v>
      </c>
      <c r="F4817" s="244">
        <v>70</v>
      </c>
      <c r="G4817" s="193">
        <v>1.2</v>
      </c>
      <c r="H4817" s="193">
        <v>280.7</v>
      </c>
    </row>
    <row r="4818" spans="2:8" x14ac:dyDescent="0.25">
      <c r="B4818" s="271">
        <v>44031.041666666664</v>
      </c>
      <c r="C4818" s="244">
        <v>491.7</v>
      </c>
      <c r="D4818" s="244">
        <v>0</v>
      </c>
      <c r="E4818" s="244">
        <v>1.5</v>
      </c>
      <c r="F4818" s="244">
        <v>73.599999999999994</v>
      </c>
      <c r="G4818" s="193">
        <v>1.3</v>
      </c>
      <c r="H4818" s="193">
        <v>282.5</v>
      </c>
    </row>
    <row r="4819" spans="2:8" x14ac:dyDescent="0.25">
      <c r="B4819" s="271">
        <v>44031.083333333336</v>
      </c>
      <c r="C4819" s="244">
        <v>491.5</v>
      </c>
      <c r="D4819" s="244">
        <v>0</v>
      </c>
      <c r="E4819" s="244">
        <v>0.8</v>
      </c>
      <c r="F4819" s="244">
        <v>73.900000000000006</v>
      </c>
      <c r="G4819" s="193">
        <v>1.2</v>
      </c>
      <c r="H4819" s="193">
        <v>278.7</v>
      </c>
    </row>
    <row r="4820" spans="2:8" x14ac:dyDescent="0.25">
      <c r="B4820" s="271">
        <v>44031.125</v>
      </c>
      <c r="C4820" s="244">
        <v>491.3</v>
      </c>
      <c r="D4820" s="244">
        <v>0</v>
      </c>
      <c r="E4820" s="244">
        <v>0</v>
      </c>
      <c r="F4820" s="244">
        <v>73</v>
      </c>
      <c r="G4820" s="193">
        <v>1.2</v>
      </c>
      <c r="H4820" s="193">
        <v>281.89999999999998</v>
      </c>
    </row>
    <row r="4821" spans="2:8" x14ac:dyDescent="0.25">
      <c r="B4821" s="271">
        <v>44031.166666666664</v>
      </c>
      <c r="C4821" s="244">
        <v>491.4</v>
      </c>
      <c r="D4821" s="244">
        <v>0</v>
      </c>
      <c r="E4821" s="244">
        <v>-0.5</v>
      </c>
      <c r="F4821" s="244">
        <v>72.5</v>
      </c>
      <c r="G4821" s="193">
        <v>1.1000000000000001</v>
      </c>
      <c r="H4821" s="193">
        <v>277.39999999999998</v>
      </c>
    </row>
    <row r="4822" spans="2:8" x14ac:dyDescent="0.25">
      <c r="B4822" s="271">
        <v>44031.208333333336</v>
      </c>
      <c r="C4822" s="244">
        <v>491.6</v>
      </c>
      <c r="D4822" s="244">
        <v>0</v>
      </c>
      <c r="E4822" s="244">
        <v>-0.9</v>
      </c>
      <c r="F4822" s="244">
        <v>72.7</v>
      </c>
      <c r="G4822" s="193">
        <v>1</v>
      </c>
      <c r="H4822" s="193">
        <v>274.10000000000002</v>
      </c>
    </row>
    <row r="4823" spans="2:8" x14ac:dyDescent="0.25">
      <c r="B4823" s="271">
        <v>44031.25</v>
      </c>
      <c r="C4823" s="244">
        <v>491.8</v>
      </c>
      <c r="D4823" s="244">
        <v>0</v>
      </c>
      <c r="E4823" s="244">
        <v>-1.4</v>
      </c>
      <c r="F4823" s="244">
        <v>73.3</v>
      </c>
      <c r="G4823" s="193">
        <v>1.2</v>
      </c>
      <c r="H4823" s="193">
        <v>269.60000000000002</v>
      </c>
    </row>
    <row r="4824" spans="2:8" x14ac:dyDescent="0.25">
      <c r="B4824" s="271">
        <v>44031.291666666664</v>
      </c>
      <c r="C4824" s="244">
        <v>492.1</v>
      </c>
      <c r="D4824" s="244">
        <v>0</v>
      </c>
      <c r="E4824" s="244">
        <v>-1.2</v>
      </c>
      <c r="F4824" s="244">
        <v>72.2</v>
      </c>
      <c r="G4824" s="193">
        <v>1.1000000000000001</v>
      </c>
      <c r="H4824" s="193">
        <v>275</v>
      </c>
    </row>
    <row r="4825" spans="2:8" x14ac:dyDescent="0.25">
      <c r="B4825" s="271">
        <v>44031.333333333336</v>
      </c>
      <c r="C4825" s="244">
        <v>492.4</v>
      </c>
      <c r="D4825" s="244">
        <v>0</v>
      </c>
      <c r="E4825" s="244">
        <v>2.6</v>
      </c>
      <c r="F4825" s="244">
        <v>55.7</v>
      </c>
      <c r="G4825" s="193">
        <v>0.3</v>
      </c>
      <c r="H4825" s="193">
        <v>276</v>
      </c>
    </row>
    <row r="4826" spans="2:8" x14ac:dyDescent="0.25">
      <c r="B4826" s="271">
        <v>44031.375</v>
      </c>
      <c r="C4826" s="244">
        <v>492.2</v>
      </c>
      <c r="D4826" s="244">
        <v>0</v>
      </c>
      <c r="E4826" s="244">
        <v>5.7</v>
      </c>
      <c r="F4826" s="244">
        <v>44.6</v>
      </c>
      <c r="G4826" s="193">
        <v>0.5</v>
      </c>
      <c r="H4826" s="193">
        <v>96.2</v>
      </c>
    </row>
    <row r="4827" spans="2:8" x14ac:dyDescent="0.25">
      <c r="B4827" s="271">
        <v>44031.416666666664</v>
      </c>
      <c r="C4827" s="244">
        <v>491.8</v>
      </c>
      <c r="D4827" s="244">
        <v>0</v>
      </c>
      <c r="E4827" s="244">
        <v>9.9</v>
      </c>
      <c r="F4827" s="244">
        <v>32.9</v>
      </c>
      <c r="G4827" s="193">
        <v>0.7</v>
      </c>
      <c r="H4827" s="193">
        <v>156.6</v>
      </c>
    </row>
    <row r="4828" spans="2:8" x14ac:dyDescent="0.25">
      <c r="B4828" s="271">
        <v>44031.458333333336</v>
      </c>
      <c r="C4828" s="244">
        <v>491.3</v>
      </c>
      <c r="D4828" s="244">
        <v>0</v>
      </c>
      <c r="E4828" s="244">
        <v>12.9</v>
      </c>
      <c r="F4828" s="244">
        <v>21.2</v>
      </c>
      <c r="G4828" s="193">
        <v>1.3</v>
      </c>
      <c r="H4828" s="193">
        <v>124.8</v>
      </c>
    </row>
    <row r="4829" spans="2:8" x14ac:dyDescent="0.25">
      <c r="B4829" s="271">
        <v>44031.5</v>
      </c>
      <c r="C4829" s="244">
        <v>490.7</v>
      </c>
      <c r="D4829" s="244">
        <v>0</v>
      </c>
      <c r="E4829" s="244">
        <v>15.7</v>
      </c>
      <c r="F4829" s="244">
        <v>8.5</v>
      </c>
      <c r="G4829" s="193">
        <v>1.7</v>
      </c>
      <c r="H4829" s="193">
        <v>357</v>
      </c>
    </row>
    <row r="4830" spans="2:8" x14ac:dyDescent="0.25">
      <c r="B4830" s="271">
        <v>44031.541666666664</v>
      </c>
      <c r="C4830" s="244">
        <v>490.3</v>
      </c>
      <c r="D4830" s="244">
        <v>0</v>
      </c>
      <c r="E4830" s="244">
        <v>15</v>
      </c>
      <c r="F4830" s="244">
        <v>9.8000000000000007</v>
      </c>
      <c r="G4830" s="193">
        <v>2</v>
      </c>
      <c r="H4830" s="193">
        <v>24.2</v>
      </c>
    </row>
    <row r="4831" spans="2:8" x14ac:dyDescent="0.25">
      <c r="B4831" s="271">
        <v>44031.583333333336</v>
      </c>
      <c r="C4831" s="244">
        <v>489.9</v>
      </c>
      <c r="D4831" s="244">
        <v>0</v>
      </c>
      <c r="E4831" s="244">
        <v>14.3</v>
      </c>
      <c r="F4831" s="244">
        <v>14.5</v>
      </c>
      <c r="G4831" s="193">
        <v>2.2000000000000002</v>
      </c>
      <c r="H4831" s="193">
        <v>38.4</v>
      </c>
    </row>
    <row r="4832" spans="2:8" x14ac:dyDescent="0.25">
      <c r="B4832" s="271">
        <v>44031.625</v>
      </c>
      <c r="C4832" s="244">
        <v>489.5</v>
      </c>
      <c r="D4832" s="244">
        <v>0</v>
      </c>
      <c r="E4832" s="244">
        <v>15.3</v>
      </c>
      <c r="F4832" s="244">
        <v>14.8</v>
      </c>
      <c r="G4832" s="193">
        <v>1.9</v>
      </c>
      <c r="H4832" s="193">
        <v>49.9</v>
      </c>
    </row>
    <row r="4833" spans="2:8" x14ac:dyDescent="0.25">
      <c r="B4833" s="271">
        <v>44031.666666666664</v>
      </c>
      <c r="C4833" s="244">
        <v>489.5</v>
      </c>
      <c r="D4833" s="244">
        <v>0</v>
      </c>
      <c r="E4833" s="244">
        <v>13.7</v>
      </c>
      <c r="F4833" s="244">
        <v>18</v>
      </c>
      <c r="G4833" s="193">
        <v>2</v>
      </c>
      <c r="H4833" s="193">
        <v>47.1</v>
      </c>
    </row>
    <row r="4834" spans="2:8" x14ac:dyDescent="0.25">
      <c r="B4834" s="271">
        <v>44031.708333333336</v>
      </c>
      <c r="C4834" s="244">
        <v>489.6</v>
      </c>
      <c r="D4834" s="244">
        <v>0</v>
      </c>
      <c r="E4834" s="244">
        <v>12.3</v>
      </c>
      <c r="F4834" s="244">
        <v>18.100000000000001</v>
      </c>
      <c r="G4834" s="193">
        <v>1.8</v>
      </c>
      <c r="H4834" s="193">
        <v>34.799999999999997</v>
      </c>
    </row>
    <row r="4835" spans="2:8" x14ac:dyDescent="0.25">
      <c r="B4835" s="271">
        <v>44031.75</v>
      </c>
      <c r="C4835" s="244">
        <v>490</v>
      </c>
      <c r="D4835" s="244">
        <v>0</v>
      </c>
      <c r="E4835" s="244">
        <v>10.8</v>
      </c>
      <c r="F4835" s="244">
        <v>22.6</v>
      </c>
      <c r="G4835" s="193">
        <v>1.6</v>
      </c>
      <c r="H4835" s="193">
        <v>76.3</v>
      </c>
    </row>
    <row r="4836" spans="2:8" x14ac:dyDescent="0.25">
      <c r="B4836" s="271">
        <v>44031.791666666664</v>
      </c>
      <c r="C4836" s="244">
        <v>490.4</v>
      </c>
      <c r="D4836" s="244">
        <v>0</v>
      </c>
      <c r="E4836" s="244">
        <v>9.4</v>
      </c>
      <c r="F4836" s="244">
        <v>24.9</v>
      </c>
      <c r="G4836" s="193">
        <v>1.9</v>
      </c>
      <c r="H4836" s="193">
        <v>22.6</v>
      </c>
    </row>
    <row r="4837" spans="2:8" x14ac:dyDescent="0.25">
      <c r="B4837" s="271">
        <v>44031.833333333336</v>
      </c>
      <c r="C4837" s="244">
        <v>491</v>
      </c>
      <c r="D4837" s="244">
        <v>0</v>
      </c>
      <c r="E4837" s="244">
        <v>7.5</v>
      </c>
      <c r="F4837" s="244">
        <v>28.7</v>
      </c>
      <c r="G4837" s="193">
        <v>1.4</v>
      </c>
      <c r="H4837" s="193">
        <v>333.2</v>
      </c>
    </row>
    <row r="4838" spans="2:8" x14ac:dyDescent="0.25">
      <c r="B4838" s="271">
        <v>44031.875</v>
      </c>
      <c r="C4838" s="244">
        <v>491.4</v>
      </c>
      <c r="D4838" s="244">
        <v>0</v>
      </c>
      <c r="E4838" s="244">
        <v>5.8</v>
      </c>
      <c r="F4838" s="244">
        <v>31.2</v>
      </c>
      <c r="G4838" s="193">
        <v>1.5</v>
      </c>
      <c r="H4838" s="193">
        <v>346.5</v>
      </c>
    </row>
    <row r="4839" spans="2:8" x14ac:dyDescent="0.25">
      <c r="B4839" s="271">
        <v>44031.916666666664</v>
      </c>
      <c r="C4839" s="244">
        <v>491.7</v>
      </c>
      <c r="D4839" s="244">
        <v>0</v>
      </c>
      <c r="E4839" s="244">
        <v>4.3</v>
      </c>
      <c r="F4839" s="244">
        <v>36.799999999999997</v>
      </c>
      <c r="G4839" s="193">
        <v>1.1000000000000001</v>
      </c>
      <c r="H4839" s="193">
        <v>313.10000000000002</v>
      </c>
    </row>
    <row r="4840" spans="2:8" x14ac:dyDescent="0.25">
      <c r="B4840" s="271">
        <v>44031.958333333336</v>
      </c>
      <c r="C4840" s="244">
        <v>491.8</v>
      </c>
      <c r="D4840" s="244">
        <v>0</v>
      </c>
      <c r="E4840" s="244">
        <v>2.6</v>
      </c>
      <c r="F4840" s="244">
        <v>47</v>
      </c>
      <c r="G4840" s="193">
        <v>1.4</v>
      </c>
      <c r="H4840" s="193">
        <v>278</v>
      </c>
    </row>
    <row r="4841" spans="2:8" x14ac:dyDescent="0.25">
      <c r="B4841" s="271">
        <v>44032</v>
      </c>
      <c r="C4841" s="244">
        <v>491.9</v>
      </c>
      <c r="D4841" s="244">
        <v>0</v>
      </c>
      <c r="E4841" s="244">
        <v>1.4</v>
      </c>
      <c r="F4841" s="244">
        <v>51.8</v>
      </c>
      <c r="G4841" s="193">
        <v>1.2</v>
      </c>
      <c r="H4841" s="193">
        <v>280.2</v>
      </c>
    </row>
    <row r="4842" spans="2:8" x14ac:dyDescent="0.25">
      <c r="B4842" s="271">
        <v>44032.041666666664</v>
      </c>
      <c r="C4842" s="244">
        <v>491.7</v>
      </c>
      <c r="D4842" s="244">
        <v>0</v>
      </c>
      <c r="E4842" s="244">
        <v>0.6</v>
      </c>
      <c r="F4842" s="244">
        <v>54.3</v>
      </c>
      <c r="G4842" s="193">
        <v>1.1000000000000001</v>
      </c>
      <c r="H4842" s="193">
        <v>276.7</v>
      </c>
    </row>
    <row r="4843" spans="2:8" x14ac:dyDescent="0.25">
      <c r="B4843" s="271">
        <v>44032.083333333336</v>
      </c>
      <c r="C4843" s="244">
        <v>491.5</v>
      </c>
      <c r="D4843" s="244">
        <v>0</v>
      </c>
      <c r="E4843" s="244">
        <v>-0.2</v>
      </c>
      <c r="F4843" s="244">
        <v>56.7</v>
      </c>
      <c r="G4843" s="193">
        <v>1.1000000000000001</v>
      </c>
      <c r="H4843" s="193">
        <v>282.60000000000002</v>
      </c>
    </row>
    <row r="4844" spans="2:8" x14ac:dyDescent="0.25">
      <c r="B4844" s="271">
        <v>44032.125</v>
      </c>
      <c r="C4844" s="244">
        <v>491.4</v>
      </c>
      <c r="D4844" s="244">
        <v>0</v>
      </c>
      <c r="E4844" s="244">
        <v>-1.1000000000000001</v>
      </c>
      <c r="F4844" s="244">
        <v>59.9</v>
      </c>
      <c r="G4844" s="193">
        <v>1.3</v>
      </c>
      <c r="H4844" s="193">
        <v>272.2</v>
      </c>
    </row>
    <row r="4845" spans="2:8" x14ac:dyDescent="0.25">
      <c r="B4845" s="271">
        <v>44032.166666666664</v>
      </c>
      <c r="C4845" s="244">
        <v>491.5</v>
      </c>
      <c r="D4845" s="244">
        <v>0</v>
      </c>
      <c r="E4845" s="244">
        <v>-1.8</v>
      </c>
      <c r="F4845" s="244">
        <v>62.5</v>
      </c>
      <c r="G4845" s="193">
        <v>1.4</v>
      </c>
      <c r="H4845" s="193">
        <v>267.8</v>
      </c>
    </row>
    <row r="4846" spans="2:8" x14ac:dyDescent="0.25">
      <c r="B4846" s="271">
        <v>44032.208333333336</v>
      </c>
      <c r="C4846" s="244">
        <v>491.7</v>
      </c>
      <c r="D4846" s="244">
        <v>0</v>
      </c>
      <c r="E4846" s="244">
        <v>-2.4</v>
      </c>
      <c r="F4846" s="244">
        <v>64.900000000000006</v>
      </c>
      <c r="G4846" s="193">
        <v>1.4</v>
      </c>
      <c r="H4846" s="193">
        <v>268.3</v>
      </c>
    </row>
    <row r="4847" spans="2:8" x14ac:dyDescent="0.25">
      <c r="B4847" s="271">
        <v>44032.25</v>
      </c>
      <c r="C4847" s="244">
        <v>492</v>
      </c>
      <c r="D4847" s="244">
        <v>0</v>
      </c>
      <c r="E4847" s="244">
        <v>-2.9</v>
      </c>
      <c r="F4847" s="244">
        <v>67.099999999999994</v>
      </c>
      <c r="G4847" s="193">
        <v>1.5</v>
      </c>
      <c r="H4847" s="193">
        <v>266.89999999999998</v>
      </c>
    </row>
    <row r="4848" spans="2:8" x14ac:dyDescent="0.25">
      <c r="B4848" s="271">
        <v>44032.291666666664</v>
      </c>
      <c r="C4848" s="244">
        <v>492.3</v>
      </c>
      <c r="D4848" s="244">
        <v>0</v>
      </c>
      <c r="E4848" s="244">
        <v>-2.9</v>
      </c>
      <c r="F4848" s="244">
        <v>66.3</v>
      </c>
      <c r="G4848" s="193">
        <v>1.1000000000000001</v>
      </c>
      <c r="H4848" s="193">
        <v>270.10000000000002</v>
      </c>
    </row>
    <row r="4849" spans="2:8" x14ac:dyDescent="0.25">
      <c r="B4849" s="271">
        <v>44032.333333333336</v>
      </c>
      <c r="C4849" s="244">
        <v>492.6</v>
      </c>
      <c r="D4849" s="244">
        <v>0</v>
      </c>
      <c r="E4849" s="244">
        <v>0.3</v>
      </c>
      <c r="F4849" s="244">
        <v>52.2</v>
      </c>
      <c r="G4849" s="193">
        <v>0.5</v>
      </c>
      <c r="H4849" s="193">
        <v>48.1</v>
      </c>
    </row>
    <row r="4850" spans="2:8" x14ac:dyDescent="0.25">
      <c r="B4850" s="271">
        <v>44032.375</v>
      </c>
      <c r="C4850" s="244">
        <v>492.4</v>
      </c>
      <c r="D4850" s="244">
        <v>0</v>
      </c>
      <c r="E4850" s="244">
        <v>4.8</v>
      </c>
      <c r="F4850" s="244">
        <v>36.4</v>
      </c>
      <c r="G4850" s="193">
        <v>0.4</v>
      </c>
      <c r="H4850" s="193">
        <v>89.2</v>
      </c>
    </row>
    <row r="4851" spans="2:8" x14ac:dyDescent="0.25">
      <c r="B4851" s="271">
        <v>44032.416666666664</v>
      </c>
      <c r="C4851" s="244">
        <v>491.9</v>
      </c>
      <c r="D4851" s="244">
        <v>0</v>
      </c>
      <c r="E4851" s="244">
        <v>9.3000000000000007</v>
      </c>
      <c r="F4851" s="244">
        <v>26.4</v>
      </c>
      <c r="G4851" s="193">
        <v>0.7</v>
      </c>
      <c r="H4851" s="193">
        <v>50.6</v>
      </c>
    </row>
    <row r="4852" spans="2:8" x14ac:dyDescent="0.25">
      <c r="B4852" s="271">
        <v>44032.458333333336</v>
      </c>
      <c r="C4852" s="244">
        <v>491.3</v>
      </c>
      <c r="D4852" s="244">
        <v>0</v>
      </c>
      <c r="E4852" s="244">
        <v>13.1</v>
      </c>
      <c r="F4852" s="244">
        <v>19.100000000000001</v>
      </c>
      <c r="G4852" s="193">
        <v>0.9</v>
      </c>
      <c r="H4852" s="193">
        <v>128.6</v>
      </c>
    </row>
    <row r="4853" spans="2:8" x14ac:dyDescent="0.25">
      <c r="B4853" s="271">
        <v>44032.5</v>
      </c>
      <c r="C4853" s="244">
        <v>490.6</v>
      </c>
      <c r="D4853" s="244">
        <v>0</v>
      </c>
      <c r="E4853" s="244">
        <v>15.4</v>
      </c>
      <c r="F4853" s="244">
        <v>10.9</v>
      </c>
      <c r="G4853" s="193">
        <v>1.4</v>
      </c>
      <c r="H4853" s="193">
        <v>57.5</v>
      </c>
    </row>
    <row r="4854" spans="2:8" x14ac:dyDescent="0.25">
      <c r="B4854" s="271">
        <v>44032.541666666664</v>
      </c>
      <c r="C4854" s="244">
        <v>490.1</v>
      </c>
      <c r="D4854" s="244">
        <v>0</v>
      </c>
      <c r="E4854" s="244">
        <v>16</v>
      </c>
      <c r="F4854" s="244">
        <v>7.5</v>
      </c>
      <c r="G4854" s="193">
        <v>2</v>
      </c>
      <c r="H4854" s="193">
        <v>33</v>
      </c>
    </row>
    <row r="4855" spans="2:8" x14ac:dyDescent="0.25">
      <c r="B4855" s="271">
        <v>44032.583333333336</v>
      </c>
      <c r="C4855" s="244">
        <v>489.7</v>
      </c>
      <c r="D4855" s="244">
        <v>0</v>
      </c>
      <c r="E4855" s="244">
        <v>16.2</v>
      </c>
      <c r="F4855" s="244">
        <v>8</v>
      </c>
      <c r="G4855" s="193">
        <v>2.5</v>
      </c>
      <c r="H4855" s="193">
        <v>2.1</v>
      </c>
    </row>
    <row r="4856" spans="2:8" x14ac:dyDescent="0.25">
      <c r="B4856" s="271">
        <v>44032.625</v>
      </c>
      <c r="C4856" s="244">
        <v>489.4</v>
      </c>
      <c r="D4856" s="244">
        <v>0</v>
      </c>
      <c r="E4856" s="244">
        <v>15.9</v>
      </c>
      <c r="F4856" s="244">
        <v>6.1</v>
      </c>
      <c r="G4856" s="193">
        <v>2.2000000000000002</v>
      </c>
      <c r="H4856" s="193">
        <v>0.4</v>
      </c>
    </row>
    <row r="4857" spans="2:8" x14ac:dyDescent="0.25">
      <c r="B4857" s="271">
        <v>44032.666666666664</v>
      </c>
      <c r="C4857" s="244">
        <v>489.4</v>
      </c>
      <c r="D4857" s="244">
        <v>0</v>
      </c>
      <c r="E4857" s="244">
        <v>14.3</v>
      </c>
      <c r="F4857" s="244">
        <v>7.8</v>
      </c>
      <c r="G4857" s="193">
        <v>1.5</v>
      </c>
      <c r="H4857" s="193">
        <v>16.3</v>
      </c>
    </row>
    <row r="4858" spans="2:8" x14ac:dyDescent="0.25">
      <c r="B4858" s="271">
        <v>44032.708333333336</v>
      </c>
      <c r="C4858" s="244">
        <v>489.4</v>
      </c>
      <c r="D4858" s="244">
        <v>0</v>
      </c>
      <c r="E4858" s="244">
        <v>12.9</v>
      </c>
      <c r="F4858" s="244">
        <v>10.8</v>
      </c>
      <c r="G4858" s="193">
        <v>1.4</v>
      </c>
      <c r="H4858" s="193">
        <v>14.7</v>
      </c>
    </row>
    <row r="4859" spans="2:8" x14ac:dyDescent="0.25">
      <c r="B4859" s="271">
        <v>44032.75</v>
      </c>
      <c r="C4859" s="244">
        <v>489.7</v>
      </c>
      <c r="D4859" s="244">
        <v>0</v>
      </c>
      <c r="E4859" s="244">
        <v>11.2</v>
      </c>
      <c r="F4859" s="244">
        <v>16.2</v>
      </c>
      <c r="G4859" s="193">
        <v>1.5</v>
      </c>
      <c r="H4859" s="193">
        <v>51.5</v>
      </c>
    </row>
    <row r="4860" spans="2:8" x14ac:dyDescent="0.25">
      <c r="B4860" s="271">
        <v>44032.791666666664</v>
      </c>
      <c r="C4860" s="244">
        <v>490</v>
      </c>
      <c r="D4860" s="244">
        <v>0</v>
      </c>
      <c r="E4860" s="244">
        <v>9.9</v>
      </c>
      <c r="F4860" s="244">
        <v>20.100000000000001</v>
      </c>
      <c r="G4860" s="193">
        <v>1.3</v>
      </c>
      <c r="H4860" s="193">
        <v>341.2</v>
      </c>
    </row>
    <row r="4861" spans="2:8" x14ac:dyDescent="0.25">
      <c r="B4861" s="271">
        <v>44032.833333333336</v>
      </c>
      <c r="C4861" s="244">
        <v>490.5</v>
      </c>
      <c r="D4861" s="244">
        <v>0</v>
      </c>
      <c r="E4861" s="244">
        <v>8</v>
      </c>
      <c r="F4861" s="244">
        <v>25.4</v>
      </c>
      <c r="G4861" s="193">
        <v>1.8</v>
      </c>
      <c r="H4861" s="193">
        <v>285.2</v>
      </c>
    </row>
    <row r="4862" spans="2:8" x14ac:dyDescent="0.25">
      <c r="B4862" s="271">
        <v>44032.875</v>
      </c>
      <c r="C4862" s="244">
        <v>491.1</v>
      </c>
      <c r="D4862" s="244">
        <v>0</v>
      </c>
      <c r="E4862" s="244">
        <v>6.3</v>
      </c>
      <c r="F4862" s="244">
        <v>31.4</v>
      </c>
      <c r="G4862" s="193">
        <v>1.2</v>
      </c>
      <c r="H4862" s="193">
        <v>293.60000000000002</v>
      </c>
    </row>
    <row r="4863" spans="2:8" x14ac:dyDescent="0.25">
      <c r="B4863" s="271">
        <v>44032.916666666664</v>
      </c>
      <c r="C4863" s="244">
        <v>491.5</v>
      </c>
      <c r="D4863" s="244">
        <v>0</v>
      </c>
      <c r="E4863" s="244">
        <v>4.8</v>
      </c>
      <c r="F4863" s="244">
        <v>39.6</v>
      </c>
      <c r="G4863" s="193">
        <v>0.9</v>
      </c>
      <c r="H4863" s="193">
        <v>276.10000000000002</v>
      </c>
    </row>
    <row r="4864" spans="2:8" x14ac:dyDescent="0.25">
      <c r="B4864" s="271">
        <v>44032.958333333336</v>
      </c>
      <c r="C4864" s="244">
        <v>491.6</v>
      </c>
      <c r="D4864" s="244">
        <v>0</v>
      </c>
      <c r="E4864" s="244">
        <v>3.4</v>
      </c>
      <c r="F4864" s="244">
        <v>46.5</v>
      </c>
      <c r="G4864" s="193">
        <v>1.2</v>
      </c>
      <c r="H4864" s="193">
        <v>276.60000000000002</v>
      </c>
    </row>
    <row r="4865" spans="2:8" x14ac:dyDescent="0.25">
      <c r="B4865" s="271">
        <v>44033</v>
      </c>
      <c r="C4865" s="244">
        <v>491.5</v>
      </c>
      <c r="D4865" s="244">
        <v>0</v>
      </c>
      <c r="E4865" s="244">
        <v>2.1</v>
      </c>
      <c r="F4865" s="244">
        <v>51.8</v>
      </c>
      <c r="G4865" s="193">
        <v>1.3</v>
      </c>
      <c r="H4865" s="193">
        <v>278.2</v>
      </c>
    </row>
    <row r="4866" spans="2:8" x14ac:dyDescent="0.25">
      <c r="B4866" s="271">
        <v>44033.041666666664</v>
      </c>
      <c r="C4866" s="244">
        <v>491.5</v>
      </c>
      <c r="D4866" s="244">
        <v>0</v>
      </c>
      <c r="E4866" s="244">
        <v>1.2</v>
      </c>
      <c r="F4866" s="244">
        <v>54.5</v>
      </c>
      <c r="G4866" s="193">
        <v>1.3</v>
      </c>
      <c r="H4866" s="193">
        <v>280.3</v>
      </c>
    </row>
    <row r="4867" spans="2:8" x14ac:dyDescent="0.25">
      <c r="B4867" s="271">
        <v>44033.083333333336</v>
      </c>
      <c r="C4867" s="244">
        <v>491.4</v>
      </c>
      <c r="D4867" s="244">
        <v>0</v>
      </c>
      <c r="E4867" s="244">
        <v>0.3</v>
      </c>
      <c r="F4867" s="244">
        <v>56.9</v>
      </c>
      <c r="G4867" s="193">
        <v>1.1000000000000001</v>
      </c>
      <c r="H4867" s="193">
        <v>276.60000000000002</v>
      </c>
    </row>
    <row r="4868" spans="2:8" x14ac:dyDescent="0.25">
      <c r="B4868" s="271">
        <v>44033.125</v>
      </c>
      <c r="C4868" s="244">
        <v>491.2</v>
      </c>
      <c r="D4868" s="244">
        <v>0</v>
      </c>
      <c r="E4868" s="244">
        <v>-0.3</v>
      </c>
      <c r="F4868" s="244">
        <v>57.3</v>
      </c>
      <c r="G4868" s="193">
        <v>1</v>
      </c>
      <c r="H4868" s="193">
        <v>281</v>
      </c>
    </row>
    <row r="4869" spans="2:8" x14ac:dyDescent="0.25">
      <c r="B4869" s="271">
        <v>44033.166666666664</v>
      </c>
      <c r="C4869" s="244">
        <v>491.2</v>
      </c>
      <c r="D4869" s="244">
        <v>0</v>
      </c>
      <c r="E4869" s="244">
        <v>-1</v>
      </c>
      <c r="F4869" s="244">
        <v>57.9</v>
      </c>
      <c r="G4869" s="193">
        <v>1.2</v>
      </c>
      <c r="H4869" s="193">
        <v>276.2</v>
      </c>
    </row>
    <row r="4870" spans="2:8" x14ac:dyDescent="0.25">
      <c r="B4870" s="271">
        <v>44033.208333333336</v>
      </c>
      <c r="C4870" s="244">
        <v>491.3</v>
      </c>
      <c r="D4870" s="244">
        <v>0</v>
      </c>
      <c r="E4870" s="244">
        <v>-1.6</v>
      </c>
      <c r="F4870" s="244">
        <v>60</v>
      </c>
      <c r="G4870" s="193">
        <v>1.3</v>
      </c>
      <c r="H4870" s="193">
        <v>271.8</v>
      </c>
    </row>
    <row r="4871" spans="2:8" x14ac:dyDescent="0.25">
      <c r="B4871" s="271">
        <v>44033.25</v>
      </c>
      <c r="C4871" s="244">
        <v>491.6</v>
      </c>
      <c r="D4871" s="244">
        <v>0</v>
      </c>
      <c r="E4871" s="244">
        <v>-2.2000000000000002</v>
      </c>
      <c r="F4871" s="244">
        <v>61.8</v>
      </c>
      <c r="G4871" s="193">
        <v>1.3</v>
      </c>
      <c r="H4871" s="193">
        <v>268.89999999999998</v>
      </c>
    </row>
    <row r="4872" spans="2:8" x14ac:dyDescent="0.25">
      <c r="B4872" s="271">
        <v>44033.291666666664</v>
      </c>
      <c r="C4872" s="244">
        <v>492</v>
      </c>
      <c r="D4872" s="244">
        <v>0</v>
      </c>
      <c r="E4872" s="244">
        <v>-2.4</v>
      </c>
      <c r="F4872" s="244">
        <v>62</v>
      </c>
      <c r="G4872" s="193">
        <v>1.1000000000000001</v>
      </c>
      <c r="H4872" s="193">
        <v>271.3</v>
      </c>
    </row>
    <row r="4873" spans="2:8" x14ac:dyDescent="0.25">
      <c r="B4873" s="271">
        <v>44033.333333333336</v>
      </c>
      <c r="C4873" s="244">
        <v>492.2</v>
      </c>
      <c r="D4873" s="244">
        <v>0</v>
      </c>
      <c r="E4873" s="244">
        <v>0.8</v>
      </c>
      <c r="F4873" s="244">
        <v>49.2</v>
      </c>
      <c r="G4873" s="193">
        <v>0.6</v>
      </c>
      <c r="H4873" s="193">
        <v>253.7</v>
      </c>
    </row>
    <row r="4874" spans="2:8" x14ac:dyDescent="0.25">
      <c r="B4874" s="271">
        <v>44033.375</v>
      </c>
      <c r="C4874" s="244">
        <v>491.9</v>
      </c>
      <c r="D4874" s="244">
        <v>0</v>
      </c>
      <c r="E4874" s="244">
        <v>5.5</v>
      </c>
      <c r="F4874" s="244">
        <v>34.6</v>
      </c>
      <c r="G4874" s="193">
        <v>0.4</v>
      </c>
      <c r="H4874" s="193">
        <v>120</v>
      </c>
    </row>
    <row r="4875" spans="2:8" x14ac:dyDescent="0.25">
      <c r="B4875" s="271">
        <v>44033.416666666664</v>
      </c>
      <c r="C4875" s="244">
        <v>491.4</v>
      </c>
      <c r="D4875" s="244">
        <v>0</v>
      </c>
      <c r="E4875" s="244">
        <v>9.6999999999999993</v>
      </c>
      <c r="F4875" s="244">
        <v>26.9</v>
      </c>
      <c r="G4875" s="193">
        <v>0.7</v>
      </c>
      <c r="H4875" s="193">
        <v>112</v>
      </c>
    </row>
    <row r="4876" spans="2:8" x14ac:dyDescent="0.25">
      <c r="B4876" s="271">
        <v>44033.458333333336</v>
      </c>
      <c r="C4876" s="244">
        <v>490.7</v>
      </c>
      <c r="D4876" s="244">
        <v>0</v>
      </c>
      <c r="E4876" s="244">
        <v>13.3</v>
      </c>
      <c r="F4876" s="244">
        <v>20.100000000000001</v>
      </c>
      <c r="G4876" s="193">
        <v>1.3</v>
      </c>
      <c r="H4876" s="193">
        <v>121.5</v>
      </c>
    </row>
    <row r="4877" spans="2:8" x14ac:dyDescent="0.25">
      <c r="B4877" s="271">
        <v>44033.5</v>
      </c>
      <c r="C4877" s="244">
        <v>490</v>
      </c>
      <c r="D4877" s="244">
        <v>0</v>
      </c>
      <c r="E4877" s="244">
        <v>16</v>
      </c>
      <c r="F4877" s="244">
        <v>12.1</v>
      </c>
      <c r="G4877" s="193">
        <v>1.6</v>
      </c>
      <c r="H4877" s="193">
        <v>95.8</v>
      </c>
    </row>
    <row r="4878" spans="2:8" x14ac:dyDescent="0.25">
      <c r="B4878" s="271">
        <v>44033.541666666664</v>
      </c>
      <c r="C4878" s="244">
        <v>489.4</v>
      </c>
      <c r="D4878" s="244">
        <v>0</v>
      </c>
      <c r="E4878" s="244">
        <v>17.399999999999999</v>
      </c>
      <c r="F4878" s="244">
        <v>7.7</v>
      </c>
      <c r="G4878" s="193">
        <v>1.7</v>
      </c>
      <c r="H4878" s="193">
        <v>351.7</v>
      </c>
    </row>
    <row r="4879" spans="2:8" x14ac:dyDescent="0.25">
      <c r="B4879" s="271">
        <v>44033.583333333336</v>
      </c>
      <c r="C4879" s="244">
        <v>489</v>
      </c>
      <c r="D4879" s="244">
        <v>0</v>
      </c>
      <c r="E4879" s="244">
        <v>17.2</v>
      </c>
      <c r="F4879" s="244">
        <v>10.1</v>
      </c>
      <c r="G4879" s="193">
        <v>2</v>
      </c>
      <c r="H4879" s="193">
        <v>15.9</v>
      </c>
    </row>
    <row r="4880" spans="2:8" x14ac:dyDescent="0.25">
      <c r="B4880" s="271">
        <v>44033.625</v>
      </c>
      <c r="C4880" s="244">
        <v>488.8</v>
      </c>
      <c r="D4880" s="244">
        <v>0</v>
      </c>
      <c r="E4880" s="244">
        <v>16.5</v>
      </c>
      <c r="F4880" s="244">
        <v>15.9</v>
      </c>
      <c r="G4880" s="193">
        <v>2.2000000000000002</v>
      </c>
      <c r="H4880" s="193">
        <v>53.6</v>
      </c>
    </row>
    <row r="4881" spans="2:8" x14ac:dyDescent="0.25">
      <c r="B4881" s="271">
        <v>44033.666666666664</v>
      </c>
      <c r="C4881" s="244">
        <v>488.8</v>
      </c>
      <c r="D4881" s="244">
        <v>0</v>
      </c>
      <c r="E4881" s="244">
        <v>14.4</v>
      </c>
      <c r="F4881" s="244">
        <v>21.5</v>
      </c>
      <c r="G4881" s="193">
        <v>1.9</v>
      </c>
      <c r="H4881" s="193">
        <v>43.8</v>
      </c>
    </row>
    <row r="4882" spans="2:8" x14ac:dyDescent="0.25">
      <c r="B4882" s="271">
        <v>44033.708333333336</v>
      </c>
      <c r="C4882" s="244">
        <v>489</v>
      </c>
      <c r="D4882" s="244">
        <v>0</v>
      </c>
      <c r="E4882" s="244">
        <v>12.8</v>
      </c>
      <c r="F4882" s="244">
        <v>27.4</v>
      </c>
      <c r="G4882" s="193">
        <v>2.1</v>
      </c>
      <c r="H4882" s="193">
        <v>37.1</v>
      </c>
    </row>
    <row r="4883" spans="2:8" x14ac:dyDescent="0.25">
      <c r="B4883" s="271">
        <v>44033.75</v>
      </c>
      <c r="C4883" s="244">
        <v>489.5</v>
      </c>
      <c r="D4883" s="244">
        <v>0</v>
      </c>
      <c r="E4883" s="244">
        <v>10.6</v>
      </c>
      <c r="F4883" s="244">
        <v>36.5</v>
      </c>
      <c r="G4883" s="193">
        <v>2.7</v>
      </c>
      <c r="H4883" s="193">
        <v>19.3</v>
      </c>
    </row>
    <row r="4884" spans="2:8" x14ac:dyDescent="0.25">
      <c r="B4884" s="271">
        <v>44033.791666666664</v>
      </c>
      <c r="C4884" s="244">
        <v>490.1</v>
      </c>
      <c r="D4884" s="244">
        <v>0</v>
      </c>
      <c r="E4884" s="244">
        <v>8.6999999999999993</v>
      </c>
      <c r="F4884" s="244">
        <v>47.4</v>
      </c>
      <c r="G4884" s="193">
        <v>1.7</v>
      </c>
      <c r="H4884" s="193">
        <v>75.599999999999994</v>
      </c>
    </row>
    <row r="4885" spans="2:8" x14ac:dyDescent="0.25">
      <c r="B4885" s="271">
        <v>44033.833333333336</v>
      </c>
      <c r="C4885" s="244">
        <v>490.7</v>
      </c>
      <c r="D4885" s="244">
        <v>0</v>
      </c>
      <c r="E4885" s="244">
        <v>7.3</v>
      </c>
      <c r="F4885" s="244">
        <v>58.5</v>
      </c>
      <c r="G4885" s="193">
        <v>1.9</v>
      </c>
      <c r="H4885" s="193">
        <v>13.8</v>
      </c>
    </row>
    <row r="4886" spans="2:8" x14ac:dyDescent="0.25">
      <c r="B4886" s="271">
        <v>44033.875</v>
      </c>
      <c r="C4886" s="244">
        <v>490.9</v>
      </c>
      <c r="D4886" s="244">
        <v>0</v>
      </c>
      <c r="E4886" s="244">
        <v>6.3</v>
      </c>
      <c r="F4886" s="244">
        <v>59.9</v>
      </c>
      <c r="G4886" s="193">
        <v>2.2000000000000002</v>
      </c>
      <c r="H4886" s="193">
        <v>330.3</v>
      </c>
    </row>
    <row r="4887" spans="2:8" x14ac:dyDescent="0.25">
      <c r="B4887" s="271">
        <v>44033.916666666664</v>
      </c>
      <c r="C4887" s="244">
        <v>491.2</v>
      </c>
      <c r="D4887" s="244">
        <v>0</v>
      </c>
      <c r="E4887" s="244">
        <v>4.9000000000000004</v>
      </c>
      <c r="F4887" s="244">
        <v>60.9</v>
      </c>
      <c r="G4887" s="193">
        <v>1.4</v>
      </c>
      <c r="H4887" s="193">
        <v>325.8</v>
      </c>
    </row>
    <row r="4888" spans="2:8" x14ac:dyDescent="0.25">
      <c r="B4888" s="271">
        <v>44033.958333333336</v>
      </c>
      <c r="C4888" s="244">
        <v>491.2</v>
      </c>
      <c r="D4888" s="244">
        <v>0</v>
      </c>
      <c r="E4888" s="244">
        <v>4</v>
      </c>
      <c r="F4888" s="244">
        <v>58</v>
      </c>
      <c r="G4888" s="193">
        <v>1.1000000000000001</v>
      </c>
      <c r="H4888" s="193">
        <v>320.3</v>
      </c>
    </row>
    <row r="4889" spans="2:8" x14ac:dyDescent="0.25">
      <c r="B4889" s="271">
        <v>44034</v>
      </c>
      <c r="C4889" s="244">
        <v>491.2</v>
      </c>
      <c r="D4889" s="244">
        <v>0</v>
      </c>
      <c r="E4889" s="244">
        <v>2.7</v>
      </c>
      <c r="F4889" s="244">
        <v>70.8</v>
      </c>
      <c r="G4889" s="193">
        <v>1</v>
      </c>
      <c r="H4889" s="193">
        <v>268.3</v>
      </c>
    </row>
    <row r="4890" spans="2:8" x14ac:dyDescent="0.25">
      <c r="B4890" s="271">
        <v>44034.041666666664</v>
      </c>
      <c r="C4890" s="244">
        <v>491</v>
      </c>
      <c r="D4890" s="244">
        <v>0</v>
      </c>
      <c r="E4890" s="244">
        <v>1.7</v>
      </c>
      <c r="F4890" s="244">
        <v>76.099999999999994</v>
      </c>
      <c r="G4890" s="193">
        <v>1.2</v>
      </c>
      <c r="H4890" s="193">
        <v>278.89999999999998</v>
      </c>
    </row>
    <row r="4891" spans="2:8" x14ac:dyDescent="0.25">
      <c r="B4891" s="271">
        <v>44034.083333333336</v>
      </c>
      <c r="C4891" s="244">
        <v>490.8</v>
      </c>
      <c r="D4891" s="244">
        <v>0</v>
      </c>
      <c r="E4891" s="244">
        <v>1.1000000000000001</v>
      </c>
      <c r="F4891" s="244">
        <v>75.900000000000006</v>
      </c>
      <c r="G4891" s="193">
        <v>1</v>
      </c>
      <c r="H4891" s="193">
        <v>275.8</v>
      </c>
    </row>
    <row r="4892" spans="2:8" x14ac:dyDescent="0.25">
      <c r="B4892" s="271">
        <v>44034.125</v>
      </c>
      <c r="C4892" s="244">
        <v>490.6</v>
      </c>
      <c r="D4892" s="244">
        <v>0</v>
      </c>
      <c r="E4892" s="244">
        <v>0.5</v>
      </c>
      <c r="F4892" s="244">
        <v>76.3</v>
      </c>
      <c r="G4892" s="193">
        <v>1</v>
      </c>
      <c r="H4892" s="193">
        <v>274.60000000000002</v>
      </c>
    </row>
    <row r="4893" spans="2:8" x14ac:dyDescent="0.25">
      <c r="B4893" s="271">
        <v>44034.166666666664</v>
      </c>
      <c r="C4893" s="244">
        <v>490.7</v>
      </c>
      <c r="D4893" s="244">
        <v>0</v>
      </c>
      <c r="E4893" s="244">
        <v>-0.1</v>
      </c>
      <c r="F4893" s="244">
        <v>77</v>
      </c>
      <c r="G4893" s="193">
        <v>1</v>
      </c>
      <c r="H4893" s="193">
        <v>276</v>
      </c>
    </row>
    <row r="4894" spans="2:8" x14ac:dyDescent="0.25">
      <c r="B4894" s="271">
        <v>44034.208333333336</v>
      </c>
      <c r="C4894" s="244">
        <v>490.9</v>
      </c>
      <c r="D4894" s="244">
        <v>0</v>
      </c>
      <c r="E4894" s="244">
        <v>-0.4</v>
      </c>
      <c r="F4894" s="244">
        <v>77.099999999999994</v>
      </c>
      <c r="G4894" s="193">
        <v>0.9</v>
      </c>
      <c r="H4894" s="193">
        <v>282.10000000000002</v>
      </c>
    </row>
    <row r="4895" spans="2:8" x14ac:dyDescent="0.25">
      <c r="B4895" s="271">
        <v>44034.25</v>
      </c>
      <c r="C4895" s="244">
        <v>491.1</v>
      </c>
      <c r="D4895" s="244">
        <v>0</v>
      </c>
      <c r="E4895" s="244">
        <v>-0.5</v>
      </c>
      <c r="F4895" s="244">
        <v>76.599999999999994</v>
      </c>
      <c r="G4895" s="193">
        <v>0.7</v>
      </c>
      <c r="H4895" s="193">
        <v>285.89999999999998</v>
      </c>
    </row>
    <row r="4896" spans="2:8" x14ac:dyDescent="0.25">
      <c r="B4896" s="271">
        <v>44034.291666666664</v>
      </c>
      <c r="C4896" s="244">
        <v>491.5</v>
      </c>
      <c r="D4896" s="244">
        <v>0</v>
      </c>
      <c r="E4896" s="244">
        <v>-0.2</v>
      </c>
      <c r="F4896" s="244">
        <v>74.2</v>
      </c>
      <c r="G4896" s="193">
        <v>0.5</v>
      </c>
      <c r="H4896" s="193">
        <v>287.8</v>
      </c>
    </row>
    <row r="4897" spans="2:8" x14ac:dyDescent="0.25">
      <c r="B4897" s="271">
        <v>44034.333333333336</v>
      </c>
      <c r="C4897" s="244">
        <v>491.7</v>
      </c>
      <c r="D4897" s="244">
        <v>0</v>
      </c>
      <c r="E4897" s="244">
        <v>2.9</v>
      </c>
      <c r="F4897" s="244">
        <v>62.5</v>
      </c>
      <c r="G4897" s="193">
        <v>0.4</v>
      </c>
      <c r="H4897" s="193">
        <v>73.7</v>
      </c>
    </row>
    <row r="4898" spans="2:8" x14ac:dyDescent="0.25">
      <c r="B4898" s="271">
        <v>44034.375</v>
      </c>
      <c r="C4898" s="244">
        <v>491.6</v>
      </c>
      <c r="D4898" s="244">
        <v>0</v>
      </c>
      <c r="E4898" s="244">
        <v>5.9</v>
      </c>
      <c r="F4898" s="244">
        <v>58.5</v>
      </c>
      <c r="G4898" s="193">
        <v>1.1000000000000001</v>
      </c>
      <c r="H4898" s="193">
        <v>89.1</v>
      </c>
    </row>
    <row r="4899" spans="2:8" x14ac:dyDescent="0.25">
      <c r="B4899" s="271">
        <v>44034.416666666664</v>
      </c>
      <c r="C4899" s="244">
        <v>491.1</v>
      </c>
      <c r="D4899" s="244">
        <v>0</v>
      </c>
      <c r="E4899" s="244">
        <v>9.6999999999999993</v>
      </c>
      <c r="F4899" s="244">
        <v>48.5</v>
      </c>
      <c r="G4899" s="193">
        <v>0.9</v>
      </c>
      <c r="H4899" s="193">
        <v>140.19999999999999</v>
      </c>
    </row>
    <row r="4900" spans="2:8" x14ac:dyDescent="0.25">
      <c r="B4900" s="271">
        <v>44034.458333333336</v>
      </c>
      <c r="C4900" s="244">
        <v>490.4</v>
      </c>
      <c r="D4900" s="244">
        <v>0</v>
      </c>
      <c r="E4900" s="244">
        <v>13.1</v>
      </c>
      <c r="F4900" s="244">
        <v>35.200000000000003</v>
      </c>
      <c r="G4900" s="193">
        <v>1.3</v>
      </c>
      <c r="H4900" s="193">
        <v>144</v>
      </c>
    </row>
    <row r="4901" spans="2:8" x14ac:dyDescent="0.25">
      <c r="B4901" s="271">
        <v>44034.5</v>
      </c>
      <c r="C4901" s="244">
        <v>489.6</v>
      </c>
      <c r="D4901" s="244">
        <v>0</v>
      </c>
      <c r="E4901" s="244">
        <v>17.100000000000001</v>
      </c>
      <c r="F4901" s="244">
        <v>19.5</v>
      </c>
      <c r="G4901" s="193">
        <v>0.8</v>
      </c>
      <c r="H4901" s="193">
        <v>285.10000000000002</v>
      </c>
    </row>
    <row r="4902" spans="2:8" x14ac:dyDescent="0.25">
      <c r="B4902" s="271">
        <v>44034.541666666664</v>
      </c>
      <c r="C4902" s="244">
        <v>489</v>
      </c>
      <c r="D4902" s="244">
        <v>0</v>
      </c>
      <c r="E4902" s="244">
        <v>17.600000000000001</v>
      </c>
      <c r="F4902" s="244">
        <v>14.6</v>
      </c>
      <c r="G4902" s="193">
        <v>1.3</v>
      </c>
      <c r="H4902" s="193">
        <v>190.9</v>
      </c>
    </row>
    <row r="4903" spans="2:8" x14ac:dyDescent="0.25">
      <c r="B4903" s="271">
        <v>44034.583333333336</v>
      </c>
      <c r="C4903" s="244">
        <v>488.5</v>
      </c>
      <c r="D4903" s="244">
        <v>0</v>
      </c>
      <c r="E4903" s="244">
        <v>17.2</v>
      </c>
      <c r="F4903" s="244">
        <v>15.1</v>
      </c>
      <c r="G4903" s="193">
        <v>1.8</v>
      </c>
      <c r="H4903" s="193">
        <v>58.3</v>
      </c>
    </row>
    <row r="4904" spans="2:8" x14ac:dyDescent="0.25">
      <c r="B4904" s="271">
        <v>44034.625</v>
      </c>
      <c r="C4904" s="244">
        <v>488.4</v>
      </c>
      <c r="D4904" s="244">
        <v>0</v>
      </c>
      <c r="E4904" s="244">
        <v>16.3</v>
      </c>
      <c r="F4904" s="244">
        <v>21.2</v>
      </c>
      <c r="G4904" s="193">
        <v>2.2999999999999998</v>
      </c>
      <c r="H4904" s="193">
        <v>53.3</v>
      </c>
    </row>
    <row r="4905" spans="2:8" x14ac:dyDescent="0.25">
      <c r="B4905" s="271">
        <v>44034.666666666664</v>
      </c>
      <c r="C4905" s="244">
        <v>488.5</v>
      </c>
      <c r="D4905" s="244">
        <v>0</v>
      </c>
      <c r="E4905" s="244">
        <v>14</v>
      </c>
      <c r="F4905" s="244">
        <v>34.1</v>
      </c>
      <c r="G4905" s="193">
        <v>2.2000000000000002</v>
      </c>
      <c r="H4905" s="193">
        <v>76.8</v>
      </c>
    </row>
    <row r="4906" spans="2:8" x14ac:dyDescent="0.25">
      <c r="B4906" s="271">
        <v>44034.708333333336</v>
      </c>
      <c r="C4906" s="244">
        <v>489</v>
      </c>
      <c r="D4906" s="244">
        <v>0</v>
      </c>
      <c r="E4906" s="244">
        <v>11.4</v>
      </c>
      <c r="F4906" s="244">
        <v>49</v>
      </c>
      <c r="G4906" s="193">
        <v>2.1</v>
      </c>
      <c r="H4906" s="193">
        <v>55.8</v>
      </c>
    </row>
    <row r="4907" spans="2:8" x14ac:dyDescent="0.25">
      <c r="B4907" s="271">
        <v>44034.75</v>
      </c>
      <c r="C4907" s="244">
        <v>489.6</v>
      </c>
      <c r="D4907" s="244">
        <v>0</v>
      </c>
      <c r="E4907" s="244">
        <v>9.4</v>
      </c>
      <c r="F4907" s="244">
        <v>57.4</v>
      </c>
      <c r="G4907" s="193">
        <v>1.8</v>
      </c>
      <c r="H4907" s="193">
        <v>50.8</v>
      </c>
    </row>
    <row r="4908" spans="2:8" x14ac:dyDescent="0.25">
      <c r="B4908" s="271">
        <v>44034.791666666664</v>
      </c>
      <c r="C4908" s="244">
        <v>490.3</v>
      </c>
      <c r="D4908" s="244">
        <v>0</v>
      </c>
      <c r="E4908" s="244">
        <v>8.6</v>
      </c>
      <c r="F4908" s="244">
        <v>59.5</v>
      </c>
      <c r="G4908" s="193">
        <v>1.6</v>
      </c>
      <c r="H4908" s="193">
        <v>29</v>
      </c>
    </row>
    <row r="4909" spans="2:8" x14ac:dyDescent="0.25">
      <c r="B4909" s="271">
        <v>44034.833333333336</v>
      </c>
      <c r="C4909" s="244">
        <v>490.6</v>
      </c>
      <c r="D4909" s="244">
        <v>0</v>
      </c>
      <c r="E4909" s="244">
        <v>8.1999999999999993</v>
      </c>
      <c r="F4909" s="244">
        <v>59.4</v>
      </c>
      <c r="G4909" s="193">
        <v>1.6</v>
      </c>
      <c r="H4909" s="193">
        <v>357.3</v>
      </c>
    </row>
    <row r="4910" spans="2:8" x14ac:dyDescent="0.25">
      <c r="B4910" s="271">
        <v>44034.875</v>
      </c>
      <c r="C4910" s="244">
        <v>490.7</v>
      </c>
      <c r="D4910" s="244">
        <v>0</v>
      </c>
      <c r="E4910" s="244">
        <v>7.6</v>
      </c>
      <c r="F4910" s="244">
        <v>57.9</v>
      </c>
      <c r="G4910" s="193">
        <v>2</v>
      </c>
      <c r="H4910" s="193">
        <v>346.4</v>
      </c>
    </row>
    <row r="4911" spans="2:8" x14ac:dyDescent="0.25">
      <c r="B4911" s="271">
        <v>44034.916666666664</v>
      </c>
      <c r="C4911" s="244">
        <v>490.9</v>
      </c>
      <c r="D4911" s="244">
        <v>0</v>
      </c>
      <c r="E4911" s="244">
        <v>6.9</v>
      </c>
      <c r="F4911" s="244">
        <v>60</v>
      </c>
      <c r="G4911" s="193">
        <v>0.7</v>
      </c>
      <c r="H4911" s="193">
        <v>321.7</v>
      </c>
    </row>
    <row r="4912" spans="2:8" x14ac:dyDescent="0.25">
      <c r="B4912" s="271">
        <v>44034.958333333336</v>
      </c>
      <c r="C4912" s="244">
        <v>491</v>
      </c>
      <c r="D4912" s="244">
        <v>0</v>
      </c>
      <c r="E4912" s="244">
        <v>5.7</v>
      </c>
      <c r="F4912" s="244">
        <v>63.2</v>
      </c>
      <c r="G4912" s="193">
        <v>0.6</v>
      </c>
      <c r="H4912" s="193">
        <v>312.10000000000002</v>
      </c>
    </row>
    <row r="4913" spans="2:8" x14ac:dyDescent="0.25">
      <c r="B4913" s="271">
        <v>44035</v>
      </c>
      <c r="C4913" s="244">
        <v>491</v>
      </c>
      <c r="D4913" s="244">
        <v>0</v>
      </c>
      <c r="E4913" s="244">
        <v>4.8</v>
      </c>
      <c r="F4913" s="244">
        <v>65.099999999999994</v>
      </c>
      <c r="G4913" s="193">
        <v>0.8</v>
      </c>
      <c r="H4913" s="193">
        <v>313.5</v>
      </c>
    </row>
    <row r="4914" spans="2:8" x14ac:dyDescent="0.25">
      <c r="B4914" s="271">
        <v>44035.041666666664</v>
      </c>
      <c r="C4914" s="244">
        <v>490.8</v>
      </c>
      <c r="D4914" s="244">
        <v>0</v>
      </c>
      <c r="E4914" s="244">
        <v>3.8</v>
      </c>
      <c r="F4914" s="244">
        <v>68.900000000000006</v>
      </c>
      <c r="G4914" s="193">
        <v>0.9</v>
      </c>
      <c r="H4914" s="193">
        <v>280.7</v>
      </c>
    </row>
    <row r="4915" spans="2:8" x14ac:dyDescent="0.25">
      <c r="B4915" s="271">
        <v>44035.083333333336</v>
      </c>
      <c r="C4915" s="244">
        <v>490.7</v>
      </c>
      <c r="D4915" s="244">
        <v>0</v>
      </c>
      <c r="E4915" s="244">
        <v>2.9</v>
      </c>
      <c r="F4915" s="244">
        <v>73</v>
      </c>
      <c r="G4915" s="193">
        <v>0.8</v>
      </c>
      <c r="H4915" s="193">
        <v>279.2</v>
      </c>
    </row>
    <row r="4916" spans="2:8" x14ac:dyDescent="0.25">
      <c r="B4916" s="271">
        <v>44035.125</v>
      </c>
      <c r="C4916" s="244">
        <v>490.7</v>
      </c>
      <c r="D4916" s="244">
        <v>0</v>
      </c>
      <c r="E4916" s="244">
        <v>2.1</v>
      </c>
      <c r="F4916" s="244">
        <v>75.900000000000006</v>
      </c>
      <c r="G4916" s="193">
        <v>0.9</v>
      </c>
      <c r="H4916" s="193">
        <v>283.7</v>
      </c>
    </row>
    <row r="4917" spans="2:8" x14ac:dyDescent="0.25">
      <c r="B4917" s="271">
        <v>44035.166666666664</v>
      </c>
      <c r="C4917" s="244">
        <v>490.8</v>
      </c>
      <c r="D4917" s="244">
        <v>0</v>
      </c>
      <c r="E4917" s="244">
        <v>1.5</v>
      </c>
      <c r="F4917" s="244">
        <v>77.099999999999994</v>
      </c>
      <c r="G4917" s="193">
        <v>0.9</v>
      </c>
      <c r="H4917" s="193">
        <v>285.89999999999998</v>
      </c>
    </row>
    <row r="4918" spans="2:8" x14ac:dyDescent="0.25">
      <c r="B4918" s="271">
        <v>44035.208333333336</v>
      </c>
      <c r="C4918" s="244">
        <v>490.9</v>
      </c>
      <c r="D4918" s="244">
        <v>0</v>
      </c>
      <c r="E4918" s="244">
        <v>0.9</v>
      </c>
      <c r="F4918" s="244">
        <v>78.8</v>
      </c>
      <c r="G4918" s="193">
        <v>1</v>
      </c>
      <c r="H4918" s="193">
        <v>278.5</v>
      </c>
    </row>
    <row r="4919" spans="2:8" x14ac:dyDescent="0.25">
      <c r="B4919" s="271">
        <v>44035.25</v>
      </c>
      <c r="C4919" s="244">
        <v>491.2</v>
      </c>
      <c r="D4919" s="244">
        <v>0</v>
      </c>
      <c r="E4919" s="244">
        <v>0.3</v>
      </c>
      <c r="F4919" s="244">
        <v>79.900000000000006</v>
      </c>
      <c r="G4919" s="193">
        <v>1.2</v>
      </c>
      <c r="H4919" s="193">
        <v>275.7</v>
      </c>
    </row>
    <row r="4920" spans="2:8" x14ac:dyDescent="0.25">
      <c r="B4920" s="271">
        <v>44035.291666666664</v>
      </c>
      <c r="C4920" s="244">
        <v>491.6</v>
      </c>
      <c r="D4920" s="244">
        <v>0</v>
      </c>
      <c r="E4920" s="244">
        <v>0.1</v>
      </c>
      <c r="F4920" s="244">
        <v>79.7</v>
      </c>
      <c r="G4920" s="193">
        <v>1.1000000000000001</v>
      </c>
      <c r="H4920" s="193">
        <v>268.2</v>
      </c>
    </row>
    <row r="4921" spans="2:8" x14ac:dyDescent="0.25">
      <c r="B4921" s="271">
        <v>44035.333333333336</v>
      </c>
      <c r="C4921" s="244">
        <v>491.7</v>
      </c>
      <c r="D4921" s="244">
        <v>0</v>
      </c>
      <c r="E4921" s="244">
        <v>2.9</v>
      </c>
      <c r="F4921" s="244">
        <v>66.3</v>
      </c>
      <c r="G4921" s="193">
        <v>0.5</v>
      </c>
      <c r="H4921" s="193">
        <v>265.3</v>
      </c>
    </row>
    <row r="4922" spans="2:8" x14ac:dyDescent="0.25">
      <c r="B4922" s="271">
        <v>44035.375</v>
      </c>
      <c r="C4922" s="244">
        <v>491.6</v>
      </c>
      <c r="D4922" s="244">
        <v>0</v>
      </c>
      <c r="E4922" s="244">
        <v>6.8</v>
      </c>
      <c r="F4922" s="244">
        <v>51.2</v>
      </c>
      <c r="G4922" s="193">
        <v>0.4</v>
      </c>
      <c r="H4922" s="193">
        <v>216.1</v>
      </c>
    </row>
    <row r="4923" spans="2:8" x14ac:dyDescent="0.25">
      <c r="B4923" s="271">
        <v>44035.416666666664</v>
      </c>
      <c r="C4923" s="244">
        <v>491.1</v>
      </c>
      <c r="D4923" s="244">
        <v>0</v>
      </c>
      <c r="E4923" s="244">
        <v>10.199999999999999</v>
      </c>
      <c r="F4923" s="244">
        <v>37.9</v>
      </c>
      <c r="G4923" s="193">
        <v>0.6</v>
      </c>
      <c r="H4923" s="193">
        <v>177</v>
      </c>
    </row>
    <row r="4924" spans="2:8" x14ac:dyDescent="0.25">
      <c r="B4924" s="271">
        <v>44035.458333333336</v>
      </c>
      <c r="C4924" s="244">
        <v>490.6</v>
      </c>
      <c r="D4924" s="244">
        <v>0</v>
      </c>
      <c r="E4924" s="244">
        <v>12.1</v>
      </c>
      <c r="F4924" s="244">
        <v>30.3</v>
      </c>
      <c r="G4924" s="193">
        <v>1.6</v>
      </c>
      <c r="H4924" s="193">
        <v>67.5</v>
      </c>
    </row>
    <row r="4925" spans="2:8" x14ac:dyDescent="0.25">
      <c r="B4925" s="271">
        <v>44035.5</v>
      </c>
      <c r="C4925" s="244">
        <v>490</v>
      </c>
      <c r="D4925" s="244">
        <v>0</v>
      </c>
      <c r="E4925" s="244">
        <v>13</v>
      </c>
      <c r="F4925" s="244">
        <v>31.3</v>
      </c>
      <c r="G4925" s="193">
        <v>2.4</v>
      </c>
      <c r="H4925" s="193">
        <v>48.2</v>
      </c>
    </row>
    <row r="4926" spans="2:8" x14ac:dyDescent="0.25">
      <c r="B4926" s="271">
        <v>44035.541666666664</v>
      </c>
      <c r="C4926" s="244">
        <v>489.2</v>
      </c>
      <c r="D4926" s="244">
        <v>0</v>
      </c>
      <c r="E4926" s="244">
        <v>14.7</v>
      </c>
      <c r="F4926" s="244">
        <v>24.1</v>
      </c>
      <c r="G4926" s="193">
        <v>1.5</v>
      </c>
      <c r="H4926" s="193">
        <v>8.6</v>
      </c>
    </row>
    <row r="4927" spans="2:8" x14ac:dyDescent="0.25">
      <c r="B4927" s="271">
        <v>44035.583333333336</v>
      </c>
      <c r="C4927" s="244">
        <v>489.6</v>
      </c>
      <c r="D4927" s="244">
        <v>0</v>
      </c>
      <c r="E4927" s="244">
        <v>12</v>
      </c>
      <c r="F4927" s="244">
        <v>37.9</v>
      </c>
      <c r="G4927" s="193">
        <v>1.7</v>
      </c>
      <c r="H4927" s="193">
        <v>345.8</v>
      </c>
    </row>
    <row r="4928" spans="2:8" x14ac:dyDescent="0.25">
      <c r="B4928" s="271">
        <v>44035.625</v>
      </c>
      <c r="C4928" s="244">
        <v>489.4</v>
      </c>
      <c r="D4928" s="244">
        <v>0</v>
      </c>
      <c r="E4928" s="244">
        <v>11.7</v>
      </c>
      <c r="F4928" s="244">
        <v>41.1</v>
      </c>
      <c r="G4928" s="193">
        <v>1.8</v>
      </c>
      <c r="H4928" s="193">
        <v>287</v>
      </c>
    </row>
    <row r="4929" spans="2:8" x14ac:dyDescent="0.25">
      <c r="B4929" s="271">
        <v>44035.666666666664</v>
      </c>
      <c r="C4929" s="244">
        <v>489.6</v>
      </c>
      <c r="D4929" s="244">
        <v>0</v>
      </c>
      <c r="E4929" s="244">
        <v>9</v>
      </c>
      <c r="F4929" s="244">
        <v>57.3</v>
      </c>
      <c r="G4929" s="193">
        <v>2.4</v>
      </c>
      <c r="H4929" s="193">
        <v>13.3</v>
      </c>
    </row>
    <row r="4930" spans="2:8" x14ac:dyDescent="0.25">
      <c r="B4930" s="271">
        <v>44035.708333333336</v>
      </c>
      <c r="C4930" s="244">
        <v>489.5</v>
      </c>
      <c r="D4930" s="244">
        <v>0</v>
      </c>
      <c r="E4930" s="244">
        <v>9.1</v>
      </c>
      <c r="F4930" s="244">
        <v>56.1</v>
      </c>
      <c r="G4930" s="193">
        <v>1.5</v>
      </c>
      <c r="H4930" s="193">
        <v>352.4</v>
      </c>
    </row>
    <row r="4931" spans="2:8" x14ac:dyDescent="0.25">
      <c r="B4931" s="271">
        <v>44035.75</v>
      </c>
      <c r="C4931" s="244">
        <v>489.8</v>
      </c>
      <c r="D4931" s="244">
        <v>0</v>
      </c>
      <c r="E4931" s="244">
        <v>8.4</v>
      </c>
      <c r="F4931" s="244">
        <v>58.8</v>
      </c>
      <c r="G4931" s="193">
        <v>1.1000000000000001</v>
      </c>
      <c r="H4931" s="193">
        <v>36.6</v>
      </c>
    </row>
    <row r="4932" spans="2:8" x14ac:dyDescent="0.25">
      <c r="B4932" s="271">
        <v>44035.791666666664</v>
      </c>
      <c r="C4932" s="244">
        <v>490.1</v>
      </c>
      <c r="D4932" s="244">
        <v>0</v>
      </c>
      <c r="E4932" s="244">
        <v>8.3000000000000007</v>
      </c>
      <c r="F4932" s="244">
        <v>59.3</v>
      </c>
      <c r="G4932" s="193">
        <v>0.5</v>
      </c>
      <c r="H4932" s="193">
        <v>319.39999999999998</v>
      </c>
    </row>
    <row r="4933" spans="2:8" x14ac:dyDescent="0.25">
      <c r="B4933" s="271">
        <v>44035.833333333336</v>
      </c>
      <c r="C4933" s="244">
        <v>490.5</v>
      </c>
      <c r="D4933" s="244">
        <v>0</v>
      </c>
      <c r="E4933" s="244">
        <v>7.7</v>
      </c>
      <c r="F4933" s="244">
        <v>64.3</v>
      </c>
      <c r="G4933" s="193">
        <v>1.1000000000000001</v>
      </c>
      <c r="H4933" s="193">
        <v>268.89999999999998</v>
      </c>
    </row>
    <row r="4934" spans="2:8" x14ac:dyDescent="0.25">
      <c r="B4934" s="271">
        <v>44035.875</v>
      </c>
      <c r="C4934" s="244">
        <v>490.9</v>
      </c>
      <c r="D4934" s="244">
        <v>0</v>
      </c>
      <c r="E4934" s="244">
        <v>7.5</v>
      </c>
      <c r="F4934" s="244">
        <v>65.400000000000006</v>
      </c>
      <c r="G4934" s="193">
        <v>0.5</v>
      </c>
      <c r="H4934" s="193">
        <v>295.3</v>
      </c>
    </row>
    <row r="4935" spans="2:8" x14ac:dyDescent="0.25">
      <c r="B4935" s="271">
        <v>44035.916666666664</v>
      </c>
      <c r="C4935" s="244">
        <v>491</v>
      </c>
      <c r="D4935" s="244">
        <v>0</v>
      </c>
      <c r="E4935" s="244">
        <v>7.3</v>
      </c>
      <c r="F4935" s="244">
        <v>67.099999999999994</v>
      </c>
      <c r="G4935" s="193">
        <v>0.5</v>
      </c>
      <c r="H4935" s="193">
        <v>266.7</v>
      </c>
    </row>
    <row r="4936" spans="2:8" x14ac:dyDescent="0.25">
      <c r="B4936" s="271">
        <v>44035.958333333336</v>
      </c>
      <c r="C4936" s="244">
        <v>491</v>
      </c>
      <c r="D4936" s="244">
        <v>0</v>
      </c>
      <c r="E4936" s="244">
        <v>6.9</v>
      </c>
      <c r="F4936" s="244">
        <v>69</v>
      </c>
      <c r="G4936" s="193">
        <v>0.4</v>
      </c>
      <c r="H4936" s="193">
        <v>272.39999999999998</v>
      </c>
    </row>
    <row r="4937" spans="2:8" x14ac:dyDescent="0.25">
      <c r="B4937" s="271">
        <v>44036</v>
      </c>
      <c r="C4937" s="244">
        <v>490.8</v>
      </c>
      <c r="D4937" s="244">
        <v>0</v>
      </c>
      <c r="E4937" s="244">
        <v>6.3</v>
      </c>
      <c r="F4937" s="244">
        <v>70.8</v>
      </c>
      <c r="G4937" s="193">
        <v>0.5</v>
      </c>
      <c r="H4937" s="193">
        <v>6</v>
      </c>
    </row>
    <row r="4938" spans="2:8" x14ac:dyDescent="0.25">
      <c r="B4938" s="271">
        <v>44036.041666666664</v>
      </c>
      <c r="C4938" s="244">
        <v>490.7</v>
      </c>
      <c r="D4938" s="244">
        <v>0</v>
      </c>
      <c r="E4938" s="244">
        <v>5.7</v>
      </c>
      <c r="F4938" s="244">
        <v>71.5</v>
      </c>
      <c r="G4938" s="193">
        <v>1.1000000000000001</v>
      </c>
      <c r="H4938" s="193">
        <v>330.9</v>
      </c>
    </row>
    <row r="4939" spans="2:8" x14ac:dyDescent="0.25">
      <c r="B4939" s="271">
        <v>44036.083333333336</v>
      </c>
      <c r="C4939" s="244">
        <v>490.5</v>
      </c>
      <c r="D4939" s="244">
        <v>0</v>
      </c>
      <c r="E4939" s="244">
        <v>5.5</v>
      </c>
      <c r="F4939" s="244">
        <v>74.2</v>
      </c>
      <c r="G4939" s="193">
        <v>0.2</v>
      </c>
      <c r="H4939" s="193">
        <v>262</v>
      </c>
    </row>
    <row r="4940" spans="2:8" x14ac:dyDescent="0.25">
      <c r="B4940" s="271">
        <v>44036.125</v>
      </c>
      <c r="C4940" s="244">
        <v>490.4</v>
      </c>
      <c r="D4940" s="244">
        <v>0</v>
      </c>
      <c r="E4940" s="244">
        <v>5.0999999999999996</v>
      </c>
      <c r="F4940" s="244">
        <v>76.2</v>
      </c>
      <c r="G4940" s="193">
        <v>0.7</v>
      </c>
      <c r="H4940" s="193">
        <v>277.7</v>
      </c>
    </row>
    <row r="4941" spans="2:8" x14ac:dyDescent="0.25">
      <c r="B4941" s="271">
        <v>44036.166666666664</v>
      </c>
      <c r="C4941" s="244">
        <v>490.5</v>
      </c>
      <c r="D4941" s="244">
        <v>0</v>
      </c>
      <c r="E4941" s="244">
        <v>5</v>
      </c>
      <c r="F4941" s="244">
        <v>77.599999999999994</v>
      </c>
      <c r="G4941" s="193">
        <v>0.3</v>
      </c>
      <c r="H4941" s="193">
        <v>278.8</v>
      </c>
    </row>
    <row r="4942" spans="2:8" x14ac:dyDescent="0.25">
      <c r="B4942" s="271">
        <v>44036.208333333336</v>
      </c>
      <c r="C4942" s="244">
        <v>490.7</v>
      </c>
      <c r="D4942" s="244">
        <v>0</v>
      </c>
      <c r="E4942" s="244">
        <v>4.7</v>
      </c>
      <c r="F4942" s="244">
        <v>77.3</v>
      </c>
      <c r="G4942" s="193">
        <v>0.6</v>
      </c>
      <c r="H4942" s="193">
        <v>284.39999999999998</v>
      </c>
    </row>
    <row r="4943" spans="2:8" x14ac:dyDescent="0.25">
      <c r="B4943" s="271">
        <v>44036.25</v>
      </c>
      <c r="C4943" s="244">
        <v>490.8</v>
      </c>
      <c r="D4943" s="244">
        <v>0</v>
      </c>
      <c r="E4943" s="244">
        <v>4.2</v>
      </c>
      <c r="F4943" s="244">
        <v>78.8</v>
      </c>
      <c r="G4943" s="193">
        <v>0.6</v>
      </c>
      <c r="H4943" s="193">
        <v>345.1</v>
      </c>
    </row>
    <row r="4944" spans="2:8" x14ac:dyDescent="0.25">
      <c r="B4944" s="271">
        <v>44036.291666666664</v>
      </c>
      <c r="C4944" s="244">
        <v>491.2</v>
      </c>
      <c r="D4944" s="244">
        <v>0</v>
      </c>
      <c r="E4944" s="244">
        <v>3.7</v>
      </c>
      <c r="F4944" s="244">
        <v>80.2</v>
      </c>
      <c r="G4944" s="193">
        <v>0.4</v>
      </c>
      <c r="H4944" s="193">
        <v>252</v>
      </c>
    </row>
    <row r="4945" spans="2:8" x14ac:dyDescent="0.25">
      <c r="B4945" s="271">
        <v>44036.333333333336</v>
      </c>
      <c r="C4945" s="244">
        <v>491.3</v>
      </c>
      <c r="D4945" s="244">
        <v>0</v>
      </c>
      <c r="E4945" s="244">
        <v>6.5</v>
      </c>
      <c r="F4945" s="244">
        <v>66.2</v>
      </c>
      <c r="G4945" s="193">
        <v>0.5</v>
      </c>
      <c r="H4945" s="193">
        <v>87.3</v>
      </c>
    </row>
    <row r="4946" spans="2:8" x14ac:dyDescent="0.25">
      <c r="B4946" s="271">
        <v>44036.375</v>
      </c>
      <c r="C4946" s="244">
        <v>491</v>
      </c>
      <c r="D4946" s="244">
        <v>0</v>
      </c>
      <c r="E4946" s="244">
        <v>9.6</v>
      </c>
      <c r="F4946" s="244">
        <v>53.2</v>
      </c>
      <c r="G4946" s="193">
        <v>0.6</v>
      </c>
      <c r="H4946" s="193">
        <v>178.6</v>
      </c>
    </row>
    <row r="4947" spans="2:8" x14ac:dyDescent="0.25">
      <c r="B4947" s="271">
        <v>44036.416666666664</v>
      </c>
      <c r="C4947" s="244">
        <v>490.6</v>
      </c>
      <c r="D4947" s="244">
        <v>0</v>
      </c>
      <c r="E4947" s="244">
        <v>12.4</v>
      </c>
      <c r="F4947" s="244">
        <v>35.5</v>
      </c>
      <c r="G4947" s="193">
        <v>0.8</v>
      </c>
      <c r="H4947" s="193">
        <v>123</v>
      </c>
    </row>
    <row r="4948" spans="2:8" x14ac:dyDescent="0.25">
      <c r="B4948" s="271">
        <v>44036.458333333336</v>
      </c>
      <c r="C4948" s="244">
        <v>490</v>
      </c>
      <c r="D4948" s="244">
        <v>0</v>
      </c>
      <c r="E4948" s="244">
        <v>15.7</v>
      </c>
      <c r="F4948" s="244">
        <v>19.600000000000001</v>
      </c>
      <c r="G4948" s="193">
        <v>1.2</v>
      </c>
      <c r="H4948" s="193">
        <v>346.3</v>
      </c>
    </row>
    <row r="4949" spans="2:8" x14ac:dyDescent="0.25">
      <c r="B4949" s="271">
        <v>44036.5</v>
      </c>
      <c r="C4949" s="244">
        <v>489.4</v>
      </c>
      <c r="D4949" s="244">
        <v>0</v>
      </c>
      <c r="E4949" s="244">
        <v>15.4</v>
      </c>
      <c r="F4949" s="244">
        <v>24.8</v>
      </c>
      <c r="G4949" s="193">
        <v>1.5</v>
      </c>
      <c r="H4949" s="193">
        <v>23.7</v>
      </c>
    </row>
    <row r="4950" spans="2:8" x14ac:dyDescent="0.25">
      <c r="B4950" s="271">
        <v>44036.541666666664</v>
      </c>
      <c r="C4950" s="244">
        <v>488.9</v>
      </c>
      <c r="D4950" s="244">
        <v>0</v>
      </c>
      <c r="E4950" s="244">
        <v>15.6</v>
      </c>
      <c r="F4950" s="244">
        <v>26.8</v>
      </c>
      <c r="G4950" s="193">
        <v>1.7</v>
      </c>
      <c r="H4950" s="193">
        <v>53.7</v>
      </c>
    </row>
    <row r="4951" spans="2:8" x14ac:dyDescent="0.25">
      <c r="B4951" s="271">
        <v>44036.583333333336</v>
      </c>
      <c r="C4951" s="244">
        <v>488.5</v>
      </c>
      <c r="D4951" s="244">
        <v>0</v>
      </c>
      <c r="E4951" s="244">
        <v>15.1</v>
      </c>
      <c r="F4951" s="244">
        <v>32</v>
      </c>
      <c r="G4951" s="193">
        <v>2.4</v>
      </c>
      <c r="H4951" s="193">
        <v>20.399999999999999</v>
      </c>
    </row>
    <row r="4952" spans="2:8" x14ac:dyDescent="0.25">
      <c r="B4952" s="271">
        <v>44036.625</v>
      </c>
      <c r="C4952" s="244">
        <v>488.4</v>
      </c>
      <c r="D4952" s="244">
        <v>0</v>
      </c>
      <c r="E4952" s="244">
        <v>13.5</v>
      </c>
      <c r="F4952" s="244">
        <v>40.6</v>
      </c>
      <c r="G4952" s="193">
        <v>2.7</v>
      </c>
      <c r="H4952" s="193">
        <v>49.2</v>
      </c>
    </row>
    <row r="4953" spans="2:8" x14ac:dyDescent="0.25">
      <c r="B4953" s="271">
        <v>44036.666666666664</v>
      </c>
      <c r="C4953" s="244">
        <v>488.5</v>
      </c>
      <c r="D4953" s="244">
        <v>0</v>
      </c>
      <c r="E4953" s="244">
        <v>12.3</v>
      </c>
      <c r="F4953" s="244">
        <v>45.7</v>
      </c>
      <c r="G4953" s="193">
        <v>2.7</v>
      </c>
      <c r="H4953" s="193">
        <v>17.600000000000001</v>
      </c>
    </row>
    <row r="4954" spans="2:8" x14ac:dyDescent="0.25">
      <c r="B4954" s="271">
        <v>44036.708333333336</v>
      </c>
      <c r="C4954" s="244">
        <v>488.8</v>
      </c>
      <c r="D4954" s="244">
        <v>0</v>
      </c>
      <c r="E4954" s="244">
        <v>11.9</v>
      </c>
      <c r="F4954" s="244">
        <v>37.700000000000003</v>
      </c>
      <c r="G4954" s="193">
        <v>2.1</v>
      </c>
      <c r="H4954" s="193">
        <v>354.2</v>
      </c>
    </row>
    <row r="4955" spans="2:8" x14ac:dyDescent="0.25">
      <c r="B4955" s="271">
        <v>44036.75</v>
      </c>
      <c r="C4955" s="244">
        <v>489.4</v>
      </c>
      <c r="D4955" s="244">
        <v>0</v>
      </c>
      <c r="E4955" s="244">
        <v>10.4</v>
      </c>
      <c r="F4955" s="244">
        <v>44.5</v>
      </c>
      <c r="G4955" s="193">
        <v>2.8</v>
      </c>
      <c r="H4955" s="193">
        <v>27.2</v>
      </c>
    </row>
    <row r="4956" spans="2:8" x14ac:dyDescent="0.25">
      <c r="B4956" s="271">
        <v>44036.791666666664</v>
      </c>
      <c r="C4956" s="244">
        <v>490</v>
      </c>
      <c r="D4956" s="244">
        <v>0</v>
      </c>
      <c r="E4956" s="244">
        <v>8.6999999999999993</v>
      </c>
      <c r="F4956" s="244">
        <v>56.3</v>
      </c>
      <c r="G4956" s="193">
        <v>2.4</v>
      </c>
      <c r="H4956" s="193">
        <v>16.399999999999999</v>
      </c>
    </row>
    <row r="4957" spans="2:8" x14ac:dyDescent="0.25">
      <c r="B4957" s="271">
        <v>44036.833333333336</v>
      </c>
      <c r="C4957" s="244">
        <v>490.6</v>
      </c>
      <c r="D4957" s="244">
        <v>0</v>
      </c>
      <c r="E4957" s="244">
        <v>7.7</v>
      </c>
      <c r="F4957" s="244">
        <v>60.1</v>
      </c>
      <c r="G4957" s="193">
        <v>2.2999999999999998</v>
      </c>
      <c r="H4957" s="193">
        <v>1.5</v>
      </c>
    </row>
    <row r="4958" spans="2:8" x14ac:dyDescent="0.25">
      <c r="B4958" s="271">
        <v>44036.875</v>
      </c>
      <c r="C4958" s="244">
        <v>491</v>
      </c>
      <c r="D4958" s="244">
        <v>0</v>
      </c>
      <c r="E4958" s="244">
        <v>6.9</v>
      </c>
      <c r="F4958" s="244">
        <v>62</v>
      </c>
      <c r="G4958" s="193">
        <v>1.7</v>
      </c>
      <c r="H4958" s="193">
        <v>350.9</v>
      </c>
    </row>
    <row r="4959" spans="2:8" x14ac:dyDescent="0.25">
      <c r="B4959" s="271">
        <v>44036.916666666664</v>
      </c>
      <c r="C4959" s="244">
        <v>491.2</v>
      </c>
      <c r="D4959" s="244">
        <v>0</v>
      </c>
      <c r="E4959" s="244">
        <v>5.2</v>
      </c>
      <c r="F4959" s="244">
        <v>58.2</v>
      </c>
      <c r="G4959" s="193">
        <v>1.5</v>
      </c>
      <c r="H4959" s="193">
        <v>290.10000000000002</v>
      </c>
    </row>
    <row r="4960" spans="2:8" x14ac:dyDescent="0.25">
      <c r="B4960" s="271">
        <v>44036.958333333336</v>
      </c>
      <c r="C4960" s="244">
        <v>491.4</v>
      </c>
      <c r="D4960" s="244">
        <v>0</v>
      </c>
      <c r="E4960" s="244">
        <v>4.0999999999999996</v>
      </c>
      <c r="F4960" s="244">
        <v>58</v>
      </c>
      <c r="G4960" s="193">
        <v>0.9</v>
      </c>
      <c r="H4960" s="193">
        <v>286.2</v>
      </c>
    </row>
    <row r="4961" spans="2:8" x14ac:dyDescent="0.25">
      <c r="B4961" s="271">
        <v>44037</v>
      </c>
      <c r="C4961" s="244">
        <v>491.5</v>
      </c>
      <c r="D4961" s="244">
        <v>0</v>
      </c>
      <c r="E4961" s="244">
        <v>3.2</v>
      </c>
      <c r="F4961" s="244">
        <v>54.2</v>
      </c>
      <c r="G4961" s="193">
        <v>1.3</v>
      </c>
      <c r="H4961" s="193">
        <v>266.3</v>
      </c>
    </row>
    <row r="4962" spans="2:8" x14ac:dyDescent="0.25">
      <c r="B4962" s="271">
        <v>44037.041666666664</v>
      </c>
      <c r="C4962" s="244">
        <v>491.3</v>
      </c>
      <c r="D4962" s="244">
        <v>0</v>
      </c>
      <c r="E4962" s="244">
        <v>2.6</v>
      </c>
      <c r="F4962" s="244">
        <v>50.6</v>
      </c>
      <c r="G4962" s="193">
        <v>1</v>
      </c>
      <c r="H4962" s="193">
        <v>280.3</v>
      </c>
    </row>
    <row r="4963" spans="2:8" x14ac:dyDescent="0.25">
      <c r="B4963" s="271">
        <v>44037.083333333336</v>
      </c>
      <c r="C4963" s="244">
        <v>491.1</v>
      </c>
      <c r="D4963" s="244">
        <v>0</v>
      </c>
      <c r="E4963" s="244">
        <v>1.6</v>
      </c>
      <c r="F4963" s="244">
        <v>60.9</v>
      </c>
      <c r="G4963" s="193">
        <v>1</v>
      </c>
      <c r="H4963" s="193">
        <v>272.39999999999998</v>
      </c>
    </row>
    <row r="4964" spans="2:8" x14ac:dyDescent="0.25">
      <c r="B4964" s="271">
        <v>44037.125</v>
      </c>
      <c r="C4964" s="244">
        <v>491</v>
      </c>
      <c r="D4964" s="244">
        <v>0</v>
      </c>
      <c r="E4964" s="244">
        <v>0.8</v>
      </c>
      <c r="F4964" s="244">
        <v>68.2</v>
      </c>
      <c r="G4964" s="193">
        <v>1.2</v>
      </c>
      <c r="H4964" s="193">
        <v>271.8</v>
      </c>
    </row>
    <row r="4965" spans="2:8" x14ac:dyDescent="0.25">
      <c r="B4965" s="271">
        <v>44037.166666666664</v>
      </c>
      <c r="C4965" s="244">
        <v>491.2</v>
      </c>
      <c r="D4965" s="244">
        <v>0</v>
      </c>
      <c r="E4965" s="244">
        <v>-0.1</v>
      </c>
      <c r="F4965" s="244">
        <v>67.599999999999994</v>
      </c>
      <c r="G4965" s="193">
        <v>1.2</v>
      </c>
      <c r="H4965" s="193">
        <v>264.39999999999998</v>
      </c>
    </row>
    <row r="4966" spans="2:8" x14ac:dyDescent="0.25">
      <c r="B4966" s="271">
        <v>44037.208333333336</v>
      </c>
      <c r="C4966" s="244">
        <v>491.4</v>
      </c>
      <c r="D4966" s="244">
        <v>0</v>
      </c>
      <c r="E4966" s="244">
        <v>-0.7</v>
      </c>
      <c r="F4966" s="244">
        <v>67.3</v>
      </c>
      <c r="G4966" s="193">
        <v>0.9</v>
      </c>
      <c r="H4966" s="193">
        <v>280.5</v>
      </c>
    </row>
    <row r="4967" spans="2:8" x14ac:dyDescent="0.25">
      <c r="B4967" s="271">
        <v>44037.25</v>
      </c>
      <c r="C4967" s="244">
        <v>491.7</v>
      </c>
      <c r="D4967" s="244">
        <v>0</v>
      </c>
      <c r="E4967" s="244">
        <v>-1.4</v>
      </c>
      <c r="F4967" s="244">
        <v>68</v>
      </c>
      <c r="G4967" s="193">
        <v>1.2</v>
      </c>
      <c r="H4967" s="193">
        <v>273.5</v>
      </c>
    </row>
    <row r="4968" spans="2:8" x14ac:dyDescent="0.25">
      <c r="B4968" s="271">
        <v>44037.291666666664</v>
      </c>
      <c r="C4968" s="244">
        <v>492.2</v>
      </c>
      <c r="D4968" s="244">
        <v>0</v>
      </c>
      <c r="E4968" s="244">
        <v>-1.6</v>
      </c>
      <c r="F4968" s="244">
        <v>68.3</v>
      </c>
      <c r="G4968" s="193">
        <v>1.2</v>
      </c>
      <c r="H4968" s="193">
        <v>269.60000000000002</v>
      </c>
    </row>
    <row r="4969" spans="2:8" x14ac:dyDescent="0.25">
      <c r="B4969" s="271">
        <v>44037.333333333336</v>
      </c>
      <c r="C4969" s="244">
        <v>492.4</v>
      </c>
      <c r="D4969" s="244">
        <v>0</v>
      </c>
      <c r="E4969" s="244">
        <v>1.6</v>
      </c>
      <c r="F4969" s="244">
        <v>54.2</v>
      </c>
      <c r="G4969" s="193">
        <v>0.5</v>
      </c>
      <c r="H4969" s="193">
        <v>81.2</v>
      </c>
    </row>
    <row r="4970" spans="2:8" x14ac:dyDescent="0.25">
      <c r="B4970" s="271">
        <v>44037.375</v>
      </c>
      <c r="C4970" s="244">
        <v>492.1</v>
      </c>
      <c r="D4970" s="244">
        <v>0</v>
      </c>
      <c r="E4970" s="244">
        <v>5.3</v>
      </c>
      <c r="F4970" s="244">
        <v>43.7</v>
      </c>
      <c r="G4970" s="193">
        <v>0.6</v>
      </c>
      <c r="H4970" s="193">
        <v>125.6</v>
      </c>
    </row>
    <row r="4971" spans="2:8" x14ac:dyDescent="0.25">
      <c r="B4971" s="271">
        <v>44037.416666666664</v>
      </c>
      <c r="C4971" s="244">
        <v>491.6</v>
      </c>
      <c r="D4971" s="244">
        <v>0</v>
      </c>
      <c r="E4971" s="244">
        <v>9.1</v>
      </c>
      <c r="F4971" s="244">
        <v>38.299999999999997</v>
      </c>
      <c r="G4971" s="193">
        <v>0.7</v>
      </c>
      <c r="H4971" s="193">
        <v>137.1</v>
      </c>
    </row>
    <row r="4972" spans="2:8" x14ac:dyDescent="0.25">
      <c r="B4972" s="271">
        <v>44037.458333333336</v>
      </c>
      <c r="C4972" s="244">
        <v>490.9</v>
      </c>
      <c r="D4972" s="244">
        <v>0</v>
      </c>
      <c r="E4972" s="244">
        <v>12.2</v>
      </c>
      <c r="F4972" s="244">
        <v>31.6</v>
      </c>
      <c r="G4972" s="193">
        <v>1.2</v>
      </c>
      <c r="H4972" s="193">
        <v>112.1</v>
      </c>
    </row>
    <row r="4973" spans="2:8" x14ac:dyDescent="0.25">
      <c r="B4973" s="271">
        <v>44037.5</v>
      </c>
      <c r="C4973" s="244">
        <v>490.3</v>
      </c>
      <c r="D4973" s="244">
        <v>0</v>
      </c>
      <c r="E4973" s="244">
        <v>14.2</v>
      </c>
      <c r="F4973" s="244">
        <v>30.3</v>
      </c>
      <c r="G4973" s="193">
        <v>1.3</v>
      </c>
      <c r="H4973" s="193">
        <v>28.9</v>
      </c>
    </row>
    <row r="4974" spans="2:8" x14ac:dyDescent="0.25">
      <c r="B4974" s="271">
        <v>44037.541666666664</v>
      </c>
      <c r="C4974" s="244">
        <v>489.7</v>
      </c>
      <c r="D4974" s="244">
        <v>0</v>
      </c>
      <c r="E4974" s="244">
        <v>15</v>
      </c>
      <c r="F4974" s="244">
        <v>31.3</v>
      </c>
      <c r="G4974" s="193">
        <v>1.9</v>
      </c>
      <c r="H4974" s="193">
        <v>36.200000000000003</v>
      </c>
    </row>
    <row r="4975" spans="2:8" x14ac:dyDescent="0.25">
      <c r="B4975" s="271">
        <v>44037.583333333336</v>
      </c>
      <c r="C4975" s="244">
        <v>489.3</v>
      </c>
      <c r="D4975" s="244">
        <v>0</v>
      </c>
      <c r="E4975" s="244">
        <v>14.1</v>
      </c>
      <c r="F4975" s="244">
        <v>38.299999999999997</v>
      </c>
      <c r="G4975" s="193">
        <v>2.5</v>
      </c>
      <c r="H4975" s="193">
        <v>62.6</v>
      </c>
    </row>
    <row r="4976" spans="2:8" x14ac:dyDescent="0.25">
      <c r="B4976" s="271">
        <v>44037.625</v>
      </c>
      <c r="C4976" s="244">
        <v>488.9</v>
      </c>
      <c r="D4976" s="244">
        <v>0</v>
      </c>
      <c r="E4976" s="244">
        <v>13.8</v>
      </c>
      <c r="F4976" s="244">
        <v>42.2</v>
      </c>
      <c r="G4976" s="193">
        <v>2.4</v>
      </c>
      <c r="H4976" s="193">
        <v>59.5</v>
      </c>
    </row>
    <row r="4977" spans="2:8" x14ac:dyDescent="0.25">
      <c r="B4977" s="271">
        <v>44037.666666666664</v>
      </c>
      <c r="C4977" s="244">
        <v>489.1</v>
      </c>
      <c r="D4977" s="244">
        <v>0</v>
      </c>
      <c r="E4977" s="244">
        <v>11.9</v>
      </c>
      <c r="F4977" s="244">
        <v>51.2</v>
      </c>
      <c r="G4977" s="193">
        <v>2.1</v>
      </c>
      <c r="H4977" s="193">
        <v>70.2</v>
      </c>
    </row>
    <row r="4978" spans="2:8" x14ac:dyDescent="0.25">
      <c r="B4978" s="271">
        <v>44037.708333333336</v>
      </c>
      <c r="C4978" s="244">
        <v>489.8</v>
      </c>
      <c r="D4978" s="244">
        <v>0</v>
      </c>
      <c r="E4978" s="244">
        <v>10.199999999999999</v>
      </c>
      <c r="F4978" s="244">
        <v>58.4</v>
      </c>
      <c r="G4978" s="193">
        <v>1.9</v>
      </c>
      <c r="H4978" s="193">
        <v>67.900000000000006</v>
      </c>
    </row>
    <row r="4979" spans="2:8" x14ac:dyDescent="0.25">
      <c r="B4979" s="271">
        <v>44037.75</v>
      </c>
      <c r="C4979" s="244">
        <v>490.2</v>
      </c>
      <c r="D4979" s="244">
        <v>0</v>
      </c>
      <c r="E4979" s="244">
        <v>9</v>
      </c>
      <c r="F4979" s="244">
        <v>62.1</v>
      </c>
      <c r="G4979" s="193">
        <v>1.4</v>
      </c>
      <c r="H4979" s="193">
        <v>72.3</v>
      </c>
    </row>
    <row r="4980" spans="2:8" x14ac:dyDescent="0.25">
      <c r="B4980" s="271">
        <v>44037.791666666664</v>
      </c>
      <c r="C4980" s="244">
        <v>490.7</v>
      </c>
      <c r="D4980" s="244">
        <v>0</v>
      </c>
      <c r="E4980" s="244">
        <v>8.5</v>
      </c>
      <c r="F4980" s="244">
        <v>64.7</v>
      </c>
      <c r="G4980" s="193">
        <v>1.6</v>
      </c>
      <c r="H4980" s="193">
        <v>63.4</v>
      </c>
    </row>
    <row r="4981" spans="2:8" x14ac:dyDescent="0.25">
      <c r="B4981" s="271">
        <v>44037.833333333336</v>
      </c>
      <c r="C4981" s="244">
        <v>491.2</v>
      </c>
      <c r="D4981" s="244">
        <v>0</v>
      </c>
      <c r="E4981" s="244">
        <v>8.4</v>
      </c>
      <c r="F4981" s="244">
        <v>66.5</v>
      </c>
      <c r="G4981" s="193">
        <v>1.6</v>
      </c>
      <c r="H4981" s="193">
        <v>57.4</v>
      </c>
    </row>
    <row r="4982" spans="2:8" x14ac:dyDescent="0.25">
      <c r="B4982" s="271">
        <v>44037.875</v>
      </c>
      <c r="C4982" s="244">
        <v>491.5</v>
      </c>
      <c r="D4982" s="244">
        <v>0</v>
      </c>
      <c r="E4982" s="244">
        <v>8.5</v>
      </c>
      <c r="F4982" s="244">
        <v>65.2</v>
      </c>
      <c r="G4982" s="193">
        <v>0.9</v>
      </c>
      <c r="H4982" s="193">
        <v>22.7</v>
      </c>
    </row>
    <row r="4983" spans="2:8" x14ac:dyDescent="0.25">
      <c r="B4983" s="271">
        <v>44037.916666666664</v>
      </c>
      <c r="C4983" s="244">
        <v>491.6</v>
      </c>
      <c r="D4983" s="244">
        <v>0</v>
      </c>
      <c r="E4983" s="244">
        <v>8.4</v>
      </c>
      <c r="F4983" s="244">
        <v>65.400000000000006</v>
      </c>
      <c r="G4983" s="193">
        <v>0.6</v>
      </c>
      <c r="H4983" s="193">
        <v>54.7</v>
      </c>
    </row>
    <row r="4984" spans="2:8" x14ac:dyDescent="0.25">
      <c r="B4984" s="271">
        <v>44037.958333333336</v>
      </c>
      <c r="C4984" s="244">
        <v>491.6</v>
      </c>
      <c r="D4984" s="244">
        <v>0</v>
      </c>
      <c r="E4984" s="244">
        <v>8.1999999999999993</v>
      </c>
      <c r="F4984" s="244">
        <v>66.900000000000006</v>
      </c>
      <c r="G4984" s="193">
        <v>0.9</v>
      </c>
      <c r="H4984" s="193">
        <v>49.7</v>
      </c>
    </row>
    <row r="4985" spans="2:8" x14ac:dyDescent="0.25">
      <c r="B4985" s="271">
        <v>44038</v>
      </c>
      <c r="C4985" s="244">
        <v>491.5</v>
      </c>
      <c r="D4985" s="244">
        <v>0</v>
      </c>
      <c r="E4985" s="244">
        <v>7.9</v>
      </c>
      <c r="F4985" s="244">
        <v>66.900000000000006</v>
      </c>
      <c r="G4985" s="193">
        <v>1.6</v>
      </c>
      <c r="H4985" s="193">
        <v>66.099999999999994</v>
      </c>
    </row>
    <row r="4986" spans="2:8" x14ac:dyDescent="0.25">
      <c r="B4986" s="271">
        <v>44038.041666666664</v>
      </c>
      <c r="C4986" s="244">
        <v>491.3</v>
      </c>
      <c r="D4986" s="244">
        <v>0</v>
      </c>
      <c r="E4986" s="244">
        <v>7.8</v>
      </c>
      <c r="F4986" s="244">
        <v>65.7</v>
      </c>
      <c r="G4986" s="193">
        <v>1.1000000000000001</v>
      </c>
      <c r="H4986" s="193">
        <v>32.299999999999997</v>
      </c>
    </row>
    <row r="4987" spans="2:8" x14ac:dyDescent="0.25">
      <c r="B4987" s="271">
        <v>44038.083333333336</v>
      </c>
      <c r="C4987" s="244">
        <v>491</v>
      </c>
      <c r="D4987" s="244">
        <v>0</v>
      </c>
      <c r="E4987" s="244">
        <v>7.9</v>
      </c>
      <c r="F4987" s="244">
        <v>64.599999999999994</v>
      </c>
      <c r="G4987" s="193">
        <v>1.3</v>
      </c>
      <c r="H4987" s="193">
        <v>14</v>
      </c>
    </row>
    <row r="4988" spans="2:8" x14ac:dyDescent="0.25">
      <c r="B4988" s="271">
        <v>44038.125</v>
      </c>
      <c r="C4988" s="244">
        <v>490.8</v>
      </c>
      <c r="D4988" s="244">
        <v>0</v>
      </c>
      <c r="E4988" s="244">
        <v>7.8</v>
      </c>
      <c r="F4988" s="244">
        <v>64.900000000000006</v>
      </c>
      <c r="G4988" s="193">
        <v>0.5</v>
      </c>
      <c r="H4988" s="193">
        <v>338.9</v>
      </c>
    </row>
    <row r="4989" spans="2:8" x14ac:dyDescent="0.25">
      <c r="B4989" s="271">
        <v>44038.166666666664</v>
      </c>
      <c r="C4989" s="244">
        <v>491</v>
      </c>
      <c r="D4989" s="244">
        <v>0</v>
      </c>
      <c r="E4989" s="244">
        <v>7.4</v>
      </c>
      <c r="F4989" s="244">
        <v>69.900000000000006</v>
      </c>
      <c r="G4989" s="193">
        <v>0.5</v>
      </c>
      <c r="H4989" s="193">
        <v>274.2</v>
      </c>
    </row>
    <row r="4990" spans="2:8" x14ac:dyDescent="0.25">
      <c r="B4990" s="271">
        <v>44038.208333333336</v>
      </c>
      <c r="C4990" s="244">
        <v>491.1</v>
      </c>
      <c r="D4990" s="244">
        <v>0</v>
      </c>
      <c r="E4990" s="244">
        <v>7.1</v>
      </c>
      <c r="F4990" s="244">
        <v>70.3</v>
      </c>
      <c r="G4990" s="193">
        <v>0.4</v>
      </c>
      <c r="H4990" s="193">
        <v>124</v>
      </c>
    </row>
    <row r="4991" spans="2:8" x14ac:dyDescent="0.25">
      <c r="B4991" s="271">
        <v>44038.25</v>
      </c>
      <c r="C4991" s="244">
        <v>491.4</v>
      </c>
      <c r="D4991" s="244">
        <v>0</v>
      </c>
      <c r="E4991" s="244">
        <v>6.6</v>
      </c>
      <c r="F4991" s="244">
        <v>72.2</v>
      </c>
      <c r="G4991" s="193">
        <v>0.7</v>
      </c>
      <c r="H4991" s="193">
        <v>74.8</v>
      </c>
    </row>
    <row r="4992" spans="2:8" x14ac:dyDescent="0.25">
      <c r="B4992" s="271">
        <v>44038.291666666664</v>
      </c>
      <c r="C4992" s="244">
        <v>491.8</v>
      </c>
      <c r="D4992" s="244">
        <v>0</v>
      </c>
      <c r="E4992" s="244">
        <v>7.1</v>
      </c>
      <c r="F4992" s="244">
        <v>67</v>
      </c>
      <c r="G4992" s="193">
        <v>0.6</v>
      </c>
      <c r="H4992" s="193">
        <v>323.60000000000002</v>
      </c>
    </row>
    <row r="4993" spans="2:8" x14ac:dyDescent="0.25">
      <c r="B4993" s="271">
        <v>44038.333333333336</v>
      </c>
      <c r="C4993" s="244">
        <v>492.1</v>
      </c>
      <c r="D4993" s="244">
        <v>0</v>
      </c>
      <c r="E4993" s="244">
        <v>8.4</v>
      </c>
      <c r="F4993" s="244">
        <v>60.6</v>
      </c>
      <c r="G4993" s="193">
        <v>0.6</v>
      </c>
      <c r="H4993" s="193">
        <v>279.39999999999998</v>
      </c>
    </row>
    <row r="4994" spans="2:8" x14ac:dyDescent="0.25">
      <c r="B4994" s="271">
        <v>44038.375</v>
      </c>
      <c r="C4994" s="244">
        <v>492.1</v>
      </c>
      <c r="D4994" s="244">
        <v>0</v>
      </c>
      <c r="E4994" s="244">
        <v>10.1</v>
      </c>
      <c r="F4994" s="244">
        <v>51.9</v>
      </c>
      <c r="G4994" s="193">
        <v>1.4</v>
      </c>
      <c r="H4994" s="193">
        <v>142.69999999999999</v>
      </c>
    </row>
    <row r="4995" spans="2:8" x14ac:dyDescent="0.25">
      <c r="B4995" s="271">
        <v>44038.416666666664</v>
      </c>
      <c r="C4995" s="244">
        <v>491.9</v>
      </c>
      <c r="D4995" s="244">
        <v>0</v>
      </c>
      <c r="E4995" s="244">
        <v>11.5</v>
      </c>
      <c r="F4995" s="244">
        <v>42.6</v>
      </c>
      <c r="G4995" s="193">
        <v>1.1000000000000001</v>
      </c>
      <c r="H4995" s="193">
        <v>124.8</v>
      </c>
    </row>
    <row r="4996" spans="2:8" x14ac:dyDescent="0.25">
      <c r="B4996" s="271">
        <v>44038.458333333336</v>
      </c>
      <c r="C4996" s="244">
        <v>491.4</v>
      </c>
      <c r="D4996" s="244">
        <v>0</v>
      </c>
      <c r="E4996" s="244">
        <v>13</v>
      </c>
      <c r="F4996" s="244">
        <v>37.6</v>
      </c>
      <c r="G4996" s="193">
        <v>1.9</v>
      </c>
      <c r="H4996" s="193">
        <v>143.80000000000001</v>
      </c>
    </row>
    <row r="4997" spans="2:8" x14ac:dyDescent="0.25">
      <c r="B4997" s="271">
        <v>44038.5</v>
      </c>
      <c r="C4997" s="244">
        <v>490.7</v>
      </c>
      <c r="D4997" s="244">
        <v>0</v>
      </c>
      <c r="E4997" s="244">
        <v>14.3</v>
      </c>
      <c r="F4997" s="244">
        <v>33.700000000000003</v>
      </c>
      <c r="G4997" s="193">
        <v>1.5</v>
      </c>
      <c r="H4997" s="193">
        <v>165.2</v>
      </c>
    </row>
    <row r="4998" spans="2:8" x14ac:dyDescent="0.25">
      <c r="B4998" s="271">
        <v>44038.541666666664</v>
      </c>
      <c r="C4998" s="244">
        <v>490.2</v>
      </c>
      <c r="D4998" s="244">
        <v>0</v>
      </c>
      <c r="E4998" s="244">
        <v>15.1</v>
      </c>
      <c r="F4998" s="244">
        <v>28.8</v>
      </c>
      <c r="G4998" s="193">
        <v>1.1000000000000001</v>
      </c>
      <c r="H4998" s="193">
        <v>137.30000000000001</v>
      </c>
    </row>
    <row r="4999" spans="2:8" x14ac:dyDescent="0.25">
      <c r="B4999" s="271">
        <v>44038.583333333336</v>
      </c>
      <c r="C4999" s="244">
        <v>489.7</v>
      </c>
      <c r="D4999" s="244">
        <v>0</v>
      </c>
      <c r="E4999" s="244">
        <v>15.8</v>
      </c>
      <c r="F4999" s="244">
        <v>29.4</v>
      </c>
      <c r="G4999" s="193">
        <v>2.2000000000000002</v>
      </c>
      <c r="H4999" s="193">
        <v>101.9</v>
      </c>
    </row>
    <row r="5000" spans="2:8" x14ac:dyDescent="0.25">
      <c r="B5000" s="271">
        <v>44038.625</v>
      </c>
      <c r="C5000" s="244">
        <v>489.5</v>
      </c>
      <c r="D5000" s="244">
        <v>0</v>
      </c>
      <c r="E5000" s="244">
        <v>15.1</v>
      </c>
      <c r="F5000" s="244">
        <v>34.4</v>
      </c>
      <c r="G5000" s="193">
        <v>2.7</v>
      </c>
      <c r="H5000" s="193">
        <v>69.5</v>
      </c>
    </row>
    <row r="5001" spans="2:8" x14ac:dyDescent="0.25">
      <c r="B5001" s="271">
        <v>44038.666666666664</v>
      </c>
      <c r="C5001" s="244">
        <v>489.6</v>
      </c>
      <c r="D5001" s="244">
        <v>0</v>
      </c>
      <c r="E5001" s="244">
        <v>12.5</v>
      </c>
      <c r="F5001" s="244">
        <v>46.1</v>
      </c>
      <c r="G5001" s="193">
        <v>2.4</v>
      </c>
      <c r="H5001" s="193">
        <v>51.2</v>
      </c>
    </row>
    <row r="5002" spans="2:8" x14ac:dyDescent="0.25">
      <c r="B5002" s="271">
        <v>44038.708333333336</v>
      </c>
      <c r="C5002" s="244">
        <v>490.2</v>
      </c>
      <c r="D5002" s="244">
        <v>0</v>
      </c>
      <c r="E5002" s="244">
        <v>10.199999999999999</v>
      </c>
      <c r="F5002" s="244">
        <v>56.3</v>
      </c>
      <c r="G5002" s="193">
        <v>2</v>
      </c>
      <c r="H5002" s="193">
        <v>57.7</v>
      </c>
    </row>
    <row r="5003" spans="2:8" x14ac:dyDescent="0.25">
      <c r="B5003" s="271">
        <v>44038.75</v>
      </c>
      <c r="C5003" s="244">
        <v>490.8</v>
      </c>
      <c r="D5003" s="244">
        <v>0</v>
      </c>
      <c r="E5003" s="244">
        <v>9</v>
      </c>
      <c r="F5003" s="244">
        <v>59.6</v>
      </c>
      <c r="G5003" s="193">
        <v>1.5</v>
      </c>
      <c r="H5003" s="193">
        <v>37.1</v>
      </c>
    </row>
    <row r="5004" spans="2:8" x14ac:dyDescent="0.25">
      <c r="B5004" s="271">
        <v>44038.791666666664</v>
      </c>
      <c r="C5004" s="244">
        <v>491.2</v>
      </c>
      <c r="D5004" s="244">
        <v>0</v>
      </c>
      <c r="E5004" s="244">
        <v>8.3000000000000007</v>
      </c>
      <c r="F5004" s="244">
        <v>61.6</v>
      </c>
      <c r="G5004" s="193">
        <v>1.3</v>
      </c>
      <c r="H5004" s="193">
        <v>30.3</v>
      </c>
    </row>
    <row r="5005" spans="2:8" x14ac:dyDescent="0.25">
      <c r="B5005" s="271">
        <v>44038.833333333336</v>
      </c>
      <c r="C5005" s="244">
        <v>491.7</v>
      </c>
      <c r="D5005" s="244">
        <v>0</v>
      </c>
      <c r="E5005" s="244">
        <v>7.2</v>
      </c>
      <c r="F5005" s="244">
        <v>67.400000000000006</v>
      </c>
      <c r="G5005" s="193">
        <v>2.2000000000000002</v>
      </c>
      <c r="H5005" s="193">
        <v>62.3</v>
      </c>
    </row>
    <row r="5006" spans="2:8" x14ac:dyDescent="0.25">
      <c r="B5006" s="271">
        <v>44038.875</v>
      </c>
      <c r="C5006" s="244">
        <v>491.9</v>
      </c>
      <c r="D5006" s="244">
        <v>0</v>
      </c>
      <c r="E5006" s="244">
        <v>6.9</v>
      </c>
      <c r="F5006" s="244">
        <v>67.5</v>
      </c>
      <c r="G5006" s="193">
        <v>1</v>
      </c>
      <c r="H5006" s="193">
        <v>15.9</v>
      </c>
    </row>
    <row r="5007" spans="2:8" x14ac:dyDescent="0.25">
      <c r="B5007" s="271">
        <v>44038.916666666664</v>
      </c>
      <c r="C5007" s="244">
        <v>492</v>
      </c>
      <c r="D5007" s="244">
        <v>0</v>
      </c>
      <c r="E5007" s="244">
        <v>5.7</v>
      </c>
      <c r="F5007" s="244">
        <v>70.3</v>
      </c>
      <c r="G5007" s="193">
        <v>1.3</v>
      </c>
      <c r="H5007" s="193">
        <v>272.89999999999998</v>
      </c>
    </row>
    <row r="5008" spans="2:8" x14ac:dyDescent="0.25">
      <c r="B5008" s="271">
        <v>44038.958333333336</v>
      </c>
      <c r="C5008" s="244">
        <v>492</v>
      </c>
      <c r="D5008" s="244">
        <v>0</v>
      </c>
      <c r="E5008" s="244">
        <v>5</v>
      </c>
      <c r="F5008" s="244">
        <v>70.8</v>
      </c>
      <c r="G5008" s="193">
        <v>1.4</v>
      </c>
      <c r="H5008" s="193">
        <v>281</v>
      </c>
    </row>
    <row r="5009" spans="2:8" x14ac:dyDescent="0.25">
      <c r="B5009" s="271">
        <v>44039</v>
      </c>
      <c r="C5009" s="244">
        <v>492</v>
      </c>
      <c r="D5009" s="244">
        <v>0</v>
      </c>
      <c r="E5009" s="244">
        <v>4.3</v>
      </c>
      <c r="F5009" s="244">
        <v>71.099999999999994</v>
      </c>
      <c r="G5009" s="193">
        <v>0.8</v>
      </c>
      <c r="H5009" s="193">
        <v>307.2</v>
      </c>
    </row>
    <row r="5010" spans="2:8" x14ac:dyDescent="0.25">
      <c r="B5010" s="271">
        <v>44039.041666666664</v>
      </c>
      <c r="C5010" s="244">
        <v>491.7</v>
      </c>
      <c r="D5010" s="244">
        <v>0</v>
      </c>
      <c r="E5010" s="244">
        <v>3.3</v>
      </c>
      <c r="F5010" s="244">
        <v>75.599999999999994</v>
      </c>
      <c r="G5010" s="193">
        <v>0.9</v>
      </c>
      <c r="H5010" s="193">
        <v>297.60000000000002</v>
      </c>
    </row>
    <row r="5011" spans="2:8" x14ac:dyDescent="0.25">
      <c r="B5011" s="271">
        <v>44039.083333333336</v>
      </c>
      <c r="C5011" s="244">
        <v>491.4</v>
      </c>
      <c r="D5011" s="244">
        <v>0</v>
      </c>
      <c r="E5011" s="244">
        <v>2.4</v>
      </c>
      <c r="F5011" s="244">
        <v>79.900000000000006</v>
      </c>
      <c r="G5011" s="193">
        <v>0.9</v>
      </c>
      <c r="H5011" s="193">
        <v>277.5</v>
      </c>
    </row>
    <row r="5012" spans="2:8" x14ac:dyDescent="0.25">
      <c r="B5012" s="271">
        <v>44039.125</v>
      </c>
      <c r="C5012" s="244">
        <v>491.4</v>
      </c>
      <c r="D5012" s="244">
        <v>0</v>
      </c>
      <c r="E5012" s="244">
        <v>1.7</v>
      </c>
      <c r="F5012" s="244">
        <v>81.2</v>
      </c>
      <c r="G5012" s="193">
        <v>0.9</v>
      </c>
      <c r="H5012" s="193">
        <v>273.39999999999998</v>
      </c>
    </row>
    <row r="5013" spans="2:8" x14ac:dyDescent="0.25">
      <c r="B5013" s="271">
        <v>44039.166666666664</v>
      </c>
      <c r="C5013" s="244">
        <v>491.5</v>
      </c>
      <c r="D5013" s="244">
        <v>0</v>
      </c>
      <c r="E5013" s="244">
        <v>1</v>
      </c>
      <c r="F5013" s="244">
        <v>81.8</v>
      </c>
      <c r="G5013" s="193">
        <v>1</v>
      </c>
      <c r="H5013" s="193">
        <v>278.7</v>
      </c>
    </row>
    <row r="5014" spans="2:8" x14ac:dyDescent="0.25">
      <c r="B5014" s="271">
        <v>44039.208333333336</v>
      </c>
      <c r="C5014" s="244">
        <v>491.8</v>
      </c>
      <c r="D5014" s="244">
        <v>0</v>
      </c>
      <c r="E5014" s="244">
        <v>0.6</v>
      </c>
      <c r="F5014" s="244">
        <v>81.8</v>
      </c>
      <c r="G5014" s="193">
        <v>1</v>
      </c>
      <c r="H5014" s="193">
        <v>279</v>
      </c>
    </row>
    <row r="5015" spans="2:8" x14ac:dyDescent="0.25">
      <c r="B5015" s="271">
        <v>44039.25</v>
      </c>
      <c r="C5015" s="244">
        <v>492.1</v>
      </c>
      <c r="D5015" s="244">
        <v>0</v>
      </c>
      <c r="E5015" s="244">
        <v>0.2</v>
      </c>
      <c r="F5015" s="244">
        <v>81.7</v>
      </c>
      <c r="G5015" s="193">
        <v>1</v>
      </c>
      <c r="H5015" s="193">
        <v>280</v>
      </c>
    </row>
    <row r="5016" spans="2:8" x14ac:dyDescent="0.25">
      <c r="B5016" s="271">
        <v>44039.291666666664</v>
      </c>
      <c r="C5016" s="244">
        <v>492.5</v>
      </c>
      <c r="D5016" s="244">
        <v>0</v>
      </c>
      <c r="E5016" s="244">
        <v>0.3</v>
      </c>
      <c r="F5016" s="244">
        <v>79.8</v>
      </c>
      <c r="G5016" s="193">
        <v>0.6</v>
      </c>
      <c r="H5016" s="193">
        <v>284.2</v>
      </c>
    </row>
    <row r="5017" spans="2:8" x14ac:dyDescent="0.25">
      <c r="B5017" s="271">
        <v>44039.333333333336</v>
      </c>
      <c r="C5017" s="244">
        <v>492.7</v>
      </c>
      <c r="D5017" s="244">
        <v>0</v>
      </c>
      <c r="E5017" s="244">
        <v>3.5</v>
      </c>
      <c r="F5017" s="244">
        <v>67.3</v>
      </c>
      <c r="G5017" s="193">
        <v>0.5</v>
      </c>
      <c r="H5017" s="193">
        <v>113.4</v>
      </c>
    </row>
    <row r="5018" spans="2:8" x14ac:dyDescent="0.25">
      <c r="B5018" s="271">
        <v>44039.375</v>
      </c>
      <c r="C5018" s="244">
        <v>492.6</v>
      </c>
      <c r="D5018" s="244">
        <v>0</v>
      </c>
      <c r="E5018" s="244">
        <v>6.4</v>
      </c>
      <c r="F5018" s="244">
        <v>57.1</v>
      </c>
      <c r="G5018" s="193">
        <v>0.8</v>
      </c>
      <c r="H5018" s="193">
        <v>175.4</v>
      </c>
    </row>
    <row r="5019" spans="2:8" x14ac:dyDescent="0.25">
      <c r="B5019" s="271">
        <v>44039.416666666664</v>
      </c>
      <c r="C5019" s="244">
        <v>492.1</v>
      </c>
      <c r="D5019" s="244">
        <v>0</v>
      </c>
      <c r="E5019" s="244">
        <v>9.6999999999999993</v>
      </c>
      <c r="F5019" s="244">
        <v>43.6</v>
      </c>
      <c r="G5019" s="193">
        <v>0.8</v>
      </c>
      <c r="H5019" s="193">
        <v>125.6</v>
      </c>
    </row>
    <row r="5020" spans="2:8" x14ac:dyDescent="0.25">
      <c r="B5020" s="271">
        <v>44039.458333333336</v>
      </c>
      <c r="C5020" s="244">
        <v>491.3</v>
      </c>
      <c r="D5020" s="244">
        <v>0</v>
      </c>
      <c r="E5020" s="244">
        <v>13.5</v>
      </c>
      <c r="F5020" s="244">
        <v>27.9</v>
      </c>
      <c r="G5020" s="193">
        <v>1.4</v>
      </c>
      <c r="H5020" s="193">
        <v>120.9</v>
      </c>
    </row>
    <row r="5021" spans="2:8" x14ac:dyDescent="0.25">
      <c r="B5021" s="271">
        <v>44039.5</v>
      </c>
      <c r="C5021" s="244">
        <v>490.6</v>
      </c>
      <c r="D5021" s="244">
        <v>0</v>
      </c>
      <c r="E5021" s="244">
        <v>15.8</v>
      </c>
      <c r="F5021" s="244">
        <v>18.399999999999999</v>
      </c>
      <c r="G5021" s="193">
        <v>1.2</v>
      </c>
      <c r="H5021" s="193">
        <v>208.1</v>
      </c>
    </row>
    <row r="5022" spans="2:8" x14ac:dyDescent="0.25">
      <c r="B5022" s="271">
        <v>44039.541666666664</v>
      </c>
      <c r="C5022" s="244">
        <v>489.9</v>
      </c>
      <c r="D5022" s="244">
        <v>0</v>
      </c>
      <c r="E5022" s="244">
        <v>17.2</v>
      </c>
      <c r="F5022" s="244">
        <v>16</v>
      </c>
      <c r="G5022" s="193">
        <v>1.7</v>
      </c>
      <c r="H5022" s="193">
        <v>2.2999999999999998</v>
      </c>
    </row>
    <row r="5023" spans="2:8" x14ac:dyDescent="0.25">
      <c r="B5023" s="271">
        <v>44039.583333333336</v>
      </c>
      <c r="C5023" s="244">
        <v>489.4</v>
      </c>
      <c r="D5023" s="244">
        <v>0</v>
      </c>
      <c r="E5023" s="244">
        <v>17.5</v>
      </c>
      <c r="F5023" s="244">
        <v>17.100000000000001</v>
      </c>
      <c r="G5023" s="193">
        <v>2</v>
      </c>
      <c r="H5023" s="193">
        <v>17.2</v>
      </c>
    </row>
    <row r="5024" spans="2:8" x14ac:dyDescent="0.25">
      <c r="B5024" s="271">
        <v>44039.625</v>
      </c>
      <c r="C5024" s="244">
        <v>489.2</v>
      </c>
      <c r="D5024" s="244">
        <v>0</v>
      </c>
      <c r="E5024" s="244">
        <v>16.7</v>
      </c>
      <c r="F5024" s="244">
        <v>17.5</v>
      </c>
      <c r="G5024" s="193">
        <v>2.2999999999999998</v>
      </c>
      <c r="H5024" s="193">
        <v>70.2</v>
      </c>
    </row>
    <row r="5025" spans="2:8" x14ac:dyDescent="0.25">
      <c r="B5025" s="271">
        <v>44039.666666666664</v>
      </c>
      <c r="C5025" s="244">
        <v>489.3</v>
      </c>
      <c r="D5025" s="244">
        <v>0</v>
      </c>
      <c r="E5025" s="244">
        <v>14.6</v>
      </c>
      <c r="F5025" s="244">
        <v>21.5</v>
      </c>
      <c r="G5025" s="193">
        <v>2.6</v>
      </c>
      <c r="H5025" s="193">
        <v>43.5</v>
      </c>
    </row>
    <row r="5026" spans="2:8" x14ac:dyDescent="0.25">
      <c r="B5026" s="271">
        <v>44039.708333333336</v>
      </c>
      <c r="C5026" s="244">
        <v>489.8</v>
      </c>
      <c r="D5026" s="244">
        <v>0</v>
      </c>
      <c r="E5026" s="244">
        <v>13</v>
      </c>
      <c r="F5026" s="244">
        <v>25</v>
      </c>
      <c r="G5026" s="193">
        <v>1.7</v>
      </c>
      <c r="H5026" s="193">
        <v>75.8</v>
      </c>
    </row>
    <row r="5027" spans="2:8" x14ac:dyDescent="0.25">
      <c r="B5027" s="271">
        <v>44039.75</v>
      </c>
      <c r="C5027" s="244">
        <v>490.2</v>
      </c>
      <c r="D5027" s="244">
        <v>0</v>
      </c>
      <c r="E5027" s="244">
        <v>11.3</v>
      </c>
      <c r="F5027" s="244">
        <v>30</v>
      </c>
      <c r="G5027" s="193">
        <v>1.4</v>
      </c>
      <c r="H5027" s="193">
        <v>50.1</v>
      </c>
    </row>
    <row r="5028" spans="2:8" x14ac:dyDescent="0.25">
      <c r="B5028" s="271">
        <v>44039.791666666664</v>
      </c>
      <c r="C5028" s="244">
        <v>490.6</v>
      </c>
      <c r="D5028" s="244">
        <v>0</v>
      </c>
      <c r="E5028" s="244">
        <v>9.6999999999999993</v>
      </c>
      <c r="F5028" s="244">
        <v>38.4</v>
      </c>
      <c r="G5028" s="193">
        <v>2</v>
      </c>
      <c r="H5028" s="193">
        <v>80</v>
      </c>
    </row>
    <row r="5029" spans="2:8" x14ac:dyDescent="0.25">
      <c r="B5029" s="271">
        <v>44039.833333333336</v>
      </c>
      <c r="C5029" s="244">
        <v>491</v>
      </c>
      <c r="D5029" s="244">
        <v>0</v>
      </c>
      <c r="E5029" s="244">
        <v>8.5</v>
      </c>
      <c r="F5029" s="244">
        <v>41.7</v>
      </c>
      <c r="G5029" s="193">
        <v>1.2</v>
      </c>
      <c r="H5029" s="193">
        <v>242.7</v>
      </c>
    </row>
    <row r="5030" spans="2:8" x14ac:dyDescent="0.25">
      <c r="B5030" s="271">
        <v>44039.875</v>
      </c>
      <c r="C5030" s="244">
        <v>491.3</v>
      </c>
      <c r="D5030" s="244">
        <v>0</v>
      </c>
      <c r="E5030" s="244">
        <v>7.1</v>
      </c>
      <c r="F5030" s="244">
        <v>46.4</v>
      </c>
      <c r="G5030" s="193">
        <v>1.1000000000000001</v>
      </c>
      <c r="H5030" s="193">
        <v>298.5</v>
      </c>
    </row>
    <row r="5031" spans="2:8" x14ac:dyDescent="0.25">
      <c r="B5031" s="271">
        <v>44039.916666666664</v>
      </c>
      <c r="C5031" s="244">
        <v>491.5</v>
      </c>
      <c r="D5031" s="244">
        <v>0</v>
      </c>
      <c r="E5031" s="244">
        <v>5.6</v>
      </c>
      <c r="F5031" s="244">
        <v>54.2</v>
      </c>
      <c r="G5031" s="193">
        <v>1.8</v>
      </c>
      <c r="H5031" s="193">
        <v>340.4</v>
      </c>
    </row>
    <row r="5032" spans="2:8" x14ac:dyDescent="0.25">
      <c r="B5032" s="271">
        <v>44039.958333333336</v>
      </c>
      <c r="C5032" s="244">
        <v>491.5</v>
      </c>
      <c r="D5032" s="244">
        <v>0</v>
      </c>
      <c r="E5032" s="244">
        <v>4.2</v>
      </c>
      <c r="F5032" s="244">
        <v>58</v>
      </c>
      <c r="G5032" s="193">
        <v>1.2</v>
      </c>
      <c r="H5032" s="193">
        <v>292.60000000000002</v>
      </c>
    </row>
    <row r="5033" spans="2:8" x14ac:dyDescent="0.25">
      <c r="B5033" s="271">
        <v>44040</v>
      </c>
      <c r="C5033" s="244">
        <v>491.5</v>
      </c>
      <c r="D5033" s="244">
        <v>0</v>
      </c>
      <c r="E5033" s="244">
        <v>3</v>
      </c>
      <c r="F5033" s="244">
        <v>62.6</v>
      </c>
      <c r="G5033" s="193">
        <v>1.4</v>
      </c>
      <c r="H5033" s="193">
        <v>277.8</v>
      </c>
    </row>
    <row r="5034" spans="2:8" x14ac:dyDescent="0.25">
      <c r="B5034" s="271">
        <v>44040.041666666664</v>
      </c>
      <c r="C5034" s="244">
        <v>491.4</v>
      </c>
      <c r="D5034" s="244">
        <v>0</v>
      </c>
      <c r="E5034" s="244">
        <v>2</v>
      </c>
      <c r="F5034" s="244">
        <v>65.5</v>
      </c>
      <c r="G5034" s="193">
        <v>1.1000000000000001</v>
      </c>
      <c r="H5034" s="193">
        <v>277</v>
      </c>
    </row>
    <row r="5035" spans="2:8" x14ac:dyDescent="0.25">
      <c r="B5035" s="271">
        <v>44040.083333333336</v>
      </c>
      <c r="C5035" s="244">
        <v>491.2</v>
      </c>
      <c r="D5035" s="244">
        <v>0</v>
      </c>
      <c r="E5035" s="244">
        <v>1.2</v>
      </c>
      <c r="F5035" s="244">
        <v>67.2</v>
      </c>
      <c r="G5035" s="193">
        <v>1.2</v>
      </c>
      <c r="H5035" s="193">
        <v>276.10000000000002</v>
      </c>
    </row>
    <row r="5036" spans="2:8" x14ac:dyDescent="0.25">
      <c r="B5036" s="271">
        <v>44040.125</v>
      </c>
      <c r="C5036" s="244">
        <v>491.2</v>
      </c>
      <c r="D5036" s="244">
        <v>0</v>
      </c>
      <c r="E5036" s="244">
        <v>0.4</v>
      </c>
      <c r="F5036" s="244">
        <v>68.099999999999994</v>
      </c>
      <c r="G5036" s="193">
        <v>1.4</v>
      </c>
      <c r="H5036" s="193">
        <v>270.89999999999998</v>
      </c>
    </row>
    <row r="5037" spans="2:8" x14ac:dyDescent="0.25">
      <c r="B5037" s="271">
        <v>44040.166666666664</v>
      </c>
      <c r="C5037" s="244">
        <v>491.4</v>
      </c>
      <c r="D5037" s="244">
        <v>0</v>
      </c>
      <c r="E5037" s="244">
        <v>-0.2</v>
      </c>
      <c r="F5037" s="244">
        <v>69.5</v>
      </c>
      <c r="G5037" s="193">
        <v>1.4</v>
      </c>
      <c r="H5037" s="193">
        <v>274.39999999999998</v>
      </c>
    </row>
    <row r="5038" spans="2:8" x14ac:dyDescent="0.25">
      <c r="B5038" s="271">
        <v>44040.208333333336</v>
      </c>
      <c r="C5038" s="244">
        <v>491.7</v>
      </c>
      <c r="D5038" s="244">
        <v>0</v>
      </c>
      <c r="E5038" s="244">
        <v>-0.6</v>
      </c>
      <c r="F5038" s="244">
        <v>70</v>
      </c>
      <c r="G5038" s="193">
        <v>1.1000000000000001</v>
      </c>
      <c r="H5038" s="193">
        <v>276.10000000000002</v>
      </c>
    </row>
    <row r="5039" spans="2:8" x14ac:dyDescent="0.25">
      <c r="B5039" s="271">
        <v>44040.25</v>
      </c>
      <c r="C5039" s="244">
        <v>492</v>
      </c>
      <c r="D5039" s="244">
        <v>0</v>
      </c>
      <c r="E5039" s="244">
        <v>-1.2</v>
      </c>
      <c r="F5039" s="244">
        <v>71.5</v>
      </c>
      <c r="G5039" s="193">
        <v>1.3</v>
      </c>
      <c r="H5039" s="193">
        <v>269.2</v>
      </c>
    </row>
    <row r="5040" spans="2:8" x14ac:dyDescent="0.25">
      <c r="B5040" s="271">
        <v>44040.291666666664</v>
      </c>
      <c r="C5040" s="244">
        <v>492.3</v>
      </c>
      <c r="D5040" s="244">
        <v>0</v>
      </c>
      <c r="E5040" s="244">
        <v>-1.3</v>
      </c>
      <c r="F5040" s="244">
        <v>70.599999999999994</v>
      </c>
      <c r="G5040" s="193">
        <v>1</v>
      </c>
      <c r="H5040" s="193">
        <v>271.39999999999998</v>
      </c>
    </row>
    <row r="5041" spans="2:8" x14ac:dyDescent="0.25">
      <c r="B5041" s="271">
        <v>44040.333333333336</v>
      </c>
      <c r="C5041" s="244">
        <v>492.4</v>
      </c>
      <c r="D5041" s="244">
        <v>0</v>
      </c>
      <c r="E5041" s="244">
        <v>2.2999999999999998</v>
      </c>
      <c r="F5041" s="244">
        <v>55.1</v>
      </c>
      <c r="G5041" s="193">
        <v>0.7</v>
      </c>
      <c r="H5041" s="193">
        <v>293.7</v>
      </c>
    </row>
    <row r="5042" spans="2:8" x14ac:dyDescent="0.25">
      <c r="B5042" s="271">
        <v>44040.375</v>
      </c>
      <c r="C5042" s="244">
        <v>492.1</v>
      </c>
      <c r="D5042" s="244">
        <v>0</v>
      </c>
      <c r="E5042" s="244">
        <v>6.3</v>
      </c>
      <c r="F5042" s="244">
        <v>39.200000000000003</v>
      </c>
      <c r="G5042" s="193">
        <v>0.6</v>
      </c>
      <c r="H5042" s="193">
        <v>145.6</v>
      </c>
    </row>
    <row r="5043" spans="2:8" x14ac:dyDescent="0.25">
      <c r="B5043" s="271">
        <v>44040.416666666664</v>
      </c>
      <c r="C5043" s="244">
        <v>491.6</v>
      </c>
      <c r="D5043" s="244">
        <v>0</v>
      </c>
      <c r="E5043" s="244">
        <v>10.199999999999999</v>
      </c>
      <c r="F5043" s="244">
        <v>28.2</v>
      </c>
      <c r="G5043" s="193">
        <v>0.7</v>
      </c>
      <c r="H5043" s="193">
        <v>165.6</v>
      </c>
    </row>
    <row r="5044" spans="2:8" x14ac:dyDescent="0.25">
      <c r="B5044" s="271">
        <v>44040.458333333336</v>
      </c>
      <c r="C5044" s="244">
        <v>491</v>
      </c>
      <c r="D5044" s="244">
        <v>0</v>
      </c>
      <c r="E5044" s="244">
        <v>13.2</v>
      </c>
      <c r="F5044" s="244">
        <v>22.6</v>
      </c>
      <c r="G5044" s="193">
        <v>1.6</v>
      </c>
      <c r="H5044" s="193">
        <v>129.19999999999999</v>
      </c>
    </row>
    <row r="5045" spans="2:8" x14ac:dyDescent="0.25">
      <c r="B5045" s="271">
        <v>44040.5</v>
      </c>
      <c r="C5045" s="244">
        <v>490.4</v>
      </c>
      <c r="D5045" s="244">
        <v>0</v>
      </c>
      <c r="E5045" s="244">
        <v>15.7</v>
      </c>
      <c r="F5045" s="244">
        <v>17.5</v>
      </c>
      <c r="G5045" s="193">
        <v>1.8</v>
      </c>
      <c r="H5045" s="193">
        <v>41.8</v>
      </c>
    </row>
    <row r="5046" spans="2:8" x14ac:dyDescent="0.25">
      <c r="B5046" s="271">
        <v>44040.541666666664</v>
      </c>
      <c r="C5046" s="244">
        <v>490</v>
      </c>
      <c r="D5046" s="244">
        <v>0</v>
      </c>
      <c r="E5046" s="244">
        <v>16.2</v>
      </c>
      <c r="F5046" s="244">
        <v>16</v>
      </c>
      <c r="G5046" s="193">
        <v>2.8</v>
      </c>
      <c r="H5046" s="193">
        <v>19.5</v>
      </c>
    </row>
    <row r="5047" spans="2:8" x14ac:dyDescent="0.25">
      <c r="B5047" s="271">
        <v>44040.583333333336</v>
      </c>
      <c r="C5047" s="244">
        <v>489.6</v>
      </c>
      <c r="D5047" s="244">
        <v>0</v>
      </c>
      <c r="E5047" s="244">
        <v>15.9</v>
      </c>
      <c r="F5047" s="244">
        <v>15.6</v>
      </c>
      <c r="G5047" s="193">
        <v>2.6</v>
      </c>
      <c r="H5047" s="193">
        <v>39.799999999999997</v>
      </c>
    </row>
    <row r="5048" spans="2:8" x14ac:dyDescent="0.25">
      <c r="B5048" s="271">
        <v>44040.625</v>
      </c>
      <c r="C5048" s="244">
        <v>489.5</v>
      </c>
      <c r="D5048" s="244">
        <v>0</v>
      </c>
      <c r="E5048" s="244">
        <v>15.3</v>
      </c>
      <c r="F5048" s="244">
        <v>16.2</v>
      </c>
      <c r="G5048" s="193">
        <v>2.6</v>
      </c>
      <c r="H5048" s="193">
        <v>45.6</v>
      </c>
    </row>
    <row r="5049" spans="2:8" x14ac:dyDescent="0.25">
      <c r="B5049" s="271">
        <v>44040.666666666664</v>
      </c>
      <c r="C5049" s="244">
        <v>489.7</v>
      </c>
      <c r="D5049" s="244">
        <v>0</v>
      </c>
      <c r="E5049" s="244">
        <v>13.3</v>
      </c>
      <c r="F5049" s="244">
        <v>19.5</v>
      </c>
      <c r="G5049" s="193">
        <v>3</v>
      </c>
      <c r="H5049" s="193">
        <v>50.1</v>
      </c>
    </row>
    <row r="5050" spans="2:8" x14ac:dyDescent="0.25">
      <c r="B5050" s="271">
        <v>44040.708333333336</v>
      </c>
      <c r="C5050" s="244">
        <v>490.2</v>
      </c>
      <c r="D5050" s="244">
        <v>0</v>
      </c>
      <c r="E5050" s="244">
        <v>11.3</v>
      </c>
      <c r="F5050" s="244">
        <v>34.200000000000003</v>
      </c>
      <c r="G5050" s="193">
        <v>2.1</v>
      </c>
      <c r="H5050" s="193">
        <v>40.200000000000003</v>
      </c>
    </row>
    <row r="5051" spans="2:8" x14ac:dyDescent="0.25">
      <c r="B5051" s="271">
        <v>44040.75</v>
      </c>
      <c r="C5051" s="244">
        <v>490.9</v>
      </c>
      <c r="D5051" s="244">
        <v>0</v>
      </c>
      <c r="E5051" s="244">
        <v>9.3000000000000007</v>
      </c>
      <c r="F5051" s="244">
        <v>46.5</v>
      </c>
      <c r="G5051" s="193">
        <v>2</v>
      </c>
      <c r="H5051" s="193">
        <v>2.8</v>
      </c>
    </row>
    <row r="5052" spans="2:8" x14ac:dyDescent="0.25">
      <c r="B5052" s="271">
        <v>44040.791666666664</v>
      </c>
      <c r="C5052" s="244">
        <v>491.3</v>
      </c>
      <c r="D5052" s="244">
        <v>0</v>
      </c>
      <c r="E5052" s="244">
        <v>8.4</v>
      </c>
      <c r="F5052" s="244">
        <v>52.1</v>
      </c>
      <c r="G5052" s="193">
        <v>0.7</v>
      </c>
      <c r="H5052" s="193">
        <v>36.1</v>
      </c>
    </row>
    <row r="5053" spans="2:8" x14ac:dyDescent="0.25">
      <c r="B5053" s="271">
        <v>44040.833333333336</v>
      </c>
      <c r="C5053" s="244">
        <v>491.7</v>
      </c>
      <c r="D5053" s="244">
        <v>0</v>
      </c>
      <c r="E5053" s="244">
        <v>7.2</v>
      </c>
      <c r="F5053" s="244">
        <v>60.1</v>
      </c>
      <c r="G5053" s="193">
        <v>1.1000000000000001</v>
      </c>
      <c r="H5053" s="193">
        <v>358.1</v>
      </c>
    </row>
    <row r="5054" spans="2:8" x14ac:dyDescent="0.25">
      <c r="B5054" s="271">
        <v>44040.875</v>
      </c>
      <c r="C5054" s="244">
        <v>491.9</v>
      </c>
      <c r="D5054" s="244">
        <v>0</v>
      </c>
      <c r="E5054" s="244">
        <v>5.8</v>
      </c>
      <c r="F5054" s="244">
        <v>69</v>
      </c>
      <c r="G5054" s="193">
        <v>2.2000000000000002</v>
      </c>
      <c r="H5054" s="193">
        <v>339.3</v>
      </c>
    </row>
    <row r="5055" spans="2:8" x14ac:dyDescent="0.25">
      <c r="B5055" s="271">
        <v>44040.916666666664</v>
      </c>
      <c r="C5055" s="244">
        <v>492</v>
      </c>
      <c r="D5055" s="244">
        <v>0</v>
      </c>
      <c r="E5055" s="244">
        <v>4.5</v>
      </c>
      <c r="F5055" s="244">
        <v>69.5</v>
      </c>
      <c r="G5055" s="193">
        <v>2.2999999999999998</v>
      </c>
      <c r="H5055" s="193">
        <v>352.2</v>
      </c>
    </row>
    <row r="5056" spans="2:8" x14ac:dyDescent="0.25">
      <c r="B5056" s="271">
        <v>44040.958333333336</v>
      </c>
      <c r="C5056" s="244">
        <v>492</v>
      </c>
      <c r="D5056" s="244">
        <v>0</v>
      </c>
      <c r="E5056" s="244">
        <v>3.7</v>
      </c>
      <c r="F5056" s="244">
        <v>66</v>
      </c>
      <c r="G5056" s="193">
        <v>1.1000000000000001</v>
      </c>
      <c r="H5056" s="193">
        <v>317.7</v>
      </c>
    </row>
    <row r="5057" spans="2:8" x14ac:dyDescent="0.25">
      <c r="B5057" s="271">
        <v>44041</v>
      </c>
      <c r="C5057" s="244">
        <v>491.9</v>
      </c>
      <c r="D5057" s="244">
        <v>0</v>
      </c>
      <c r="E5057" s="244">
        <v>2.2999999999999998</v>
      </c>
      <c r="F5057" s="244">
        <v>71.099999999999994</v>
      </c>
      <c r="G5057" s="193">
        <v>1.2</v>
      </c>
      <c r="H5057" s="193">
        <v>276.39999999999998</v>
      </c>
    </row>
    <row r="5058" spans="2:8" x14ac:dyDescent="0.25">
      <c r="B5058" s="271">
        <v>44041.041666666664</v>
      </c>
      <c r="C5058" s="244">
        <v>491.8</v>
      </c>
      <c r="D5058" s="244">
        <v>0</v>
      </c>
      <c r="E5058" s="244">
        <v>1.3</v>
      </c>
      <c r="F5058" s="244">
        <v>73.599999999999994</v>
      </c>
      <c r="G5058" s="193">
        <v>1.2</v>
      </c>
      <c r="H5058" s="193">
        <v>274.5</v>
      </c>
    </row>
    <row r="5059" spans="2:8" x14ac:dyDescent="0.25">
      <c r="B5059" s="271">
        <v>44041.083333333336</v>
      </c>
      <c r="C5059" s="244">
        <v>491.5</v>
      </c>
      <c r="D5059" s="244">
        <v>0</v>
      </c>
      <c r="E5059" s="244">
        <v>0.5</v>
      </c>
      <c r="F5059" s="244">
        <v>73.900000000000006</v>
      </c>
      <c r="G5059" s="193">
        <v>1.3</v>
      </c>
      <c r="H5059" s="193">
        <v>274.2</v>
      </c>
    </row>
    <row r="5060" spans="2:8" x14ac:dyDescent="0.25">
      <c r="B5060" s="271">
        <v>44041.125</v>
      </c>
      <c r="C5060" s="244">
        <v>491.4</v>
      </c>
      <c r="D5060" s="244">
        <v>0</v>
      </c>
      <c r="E5060" s="244">
        <v>-0.2</v>
      </c>
      <c r="F5060" s="244">
        <v>74.8</v>
      </c>
      <c r="G5060" s="193">
        <v>1.4</v>
      </c>
      <c r="H5060" s="193">
        <v>268.89999999999998</v>
      </c>
    </row>
    <row r="5061" spans="2:8" x14ac:dyDescent="0.25">
      <c r="B5061" s="271">
        <v>44041.166666666664</v>
      </c>
      <c r="C5061" s="244">
        <v>491.6</v>
      </c>
      <c r="D5061" s="244">
        <v>0</v>
      </c>
      <c r="E5061" s="244">
        <v>-0.8</v>
      </c>
      <c r="F5061" s="244">
        <v>75.099999999999994</v>
      </c>
      <c r="G5061" s="193">
        <v>1.4</v>
      </c>
      <c r="H5061" s="193">
        <v>270</v>
      </c>
    </row>
    <row r="5062" spans="2:8" x14ac:dyDescent="0.25">
      <c r="B5062" s="271">
        <v>44041.208333333336</v>
      </c>
      <c r="C5062" s="244">
        <v>491.8</v>
      </c>
      <c r="D5062" s="244">
        <v>0</v>
      </c>
      <c r="E5062" s="244">
        <v>-1.4</v>
      </c>
      <c r="F5062" s="244">
        <v>75.900000000000006</v>
      </c>
      <c r="G5062" s="193">
        <v>1.4</v>
      </c>
      <c r="H5062" s="193">
        <v>267.60000000000002</v>
      </c>
    </row>
    <row r="5063" spans="2:8" x14ac:dyDescent="0.25">
      <c r="B5063" s="271">
        <v>44041.25</v>
      </c>
      <c r="C5063" s="244">
        <v>492.1</v>
      </c>
      <c r="D5063" s="244">
        <v>0</v>
      </c>
      <c r="E5063" s="244">
        <v>-1.9</v>
      </c>
      <c r="F5063" s="244">
        <v>76.3</v>
      </c>
      <c r="G5063" s="193">
        <v>1.4</v>
      </c>
      <c r="H5063" s="193">
        <v>269.60000000000002</v>
      </c>
    </row>
    <row r="5064" spans="2:8" x14ac:dyDescent="0.25">
      <c r="B5064" s="271">
        <v>44041.291666666664</v>
      </c>
      <c r="C5064" s="244">
        <v>492.5</v>
      </c>
      <c r="D5064" s="244">
        <v>0</v>
      </c>
      <c r="E5064" s="244">
        <v>-2.1</v>
      </c>
      <c r="F5064" s="244">
        <v>75.7</v>
      </c>
      <c r="G5064" s="193">
        <v>1.2</v>
      </c>
      <c r="H5064" s="193">
        <v>269</v>
      </c>
    </row>
    <row r="5065" spans="2:8" x14ac:dyDescent="0.25">
      <c r="B5065" s="271">
        <v>44041.333333333336</v>
      </c>
      <c r="C5065" s="244">
        <v>492.6</v>
      </c>
      <c r="D5065" s="244">
        <v>0</v>
      </c>
      <c r="E5065" s="244">
        <v>1.8</v>
      </c>
      <c r="F5065" s="244">
        <v>58.7</v>
      </c>
      <c r="G5065" s="193">
        <v>0.4</v>
      </c>
      <c r="H5065" s="193">
        <v>306.5</v>
      </c>
    </row>
    <row r="5066" spans="2:8" x14ac:dyDescent="0.25">
      <c r="B5066" s="271">
        <v>44041.375</v>
      </c>
      <c r="C5066" s="244">
        <v>492.4</v>
      </c>
      <c r="D5066" s="244">
        <v>0</v>
      </c>
      <c r="E5066" s="244">
        <v>5.3</v>
      </c>
      <c r="F5066" s="244">
        <v>46.1</v>
      </c>
      <c r="G5066" s="193">
        <v>0.5</v>
      </c>
      <c r="H5066" s="193">
        <v>52.2</v>
      </c>
    </row>
    <row r="5067" spans="2:8" x14ac:dyDescent="0.25">
      <c r="B5067" s="271">
        <v>44041.416666666664</v>
      </c>
      <c r="C5067" s="244">
        <v>491.8</v>
      </c>
      <c r="D5067" s="244">
        <v>0</v>
      </c>
      <c r="E5067" s="244">
        <v>9.6</v>
      </c>
      <c r="F5067" s="244">
        <v>36</v>
      </c>
      <c r="G5067" s="193">
        <v>0.8</v>
      </c>
      <c r="H5067" s="193">
        <v>143.30000000000001</v>
      </c>
    </row>
    <row r="5068" spans="2:8" x14ac:dyDescent="0.25">
      <c r="B5068" s="271">
        <v>44041.458333333336</v>
      </c>
      <c r="C5068" s="244">
        <v>491.4</v>
      </c>
      <c r="D5068" s="244">
        <v>0</v>
      </c>
      <c r="E5068" s="244">
        <v>13.2</v>
      </c>
      <c r="F5068" s="244">
        <v>18.600000000000001</v>
      </c>
      <c r="G5068" s="193">
        <v>1.7</v>
      </c>
      <c r="H5068" s="193">
        <v>79.2</v>
      </c>
    </row>
    <row r="5069" spans="2:8" x14ac:dyDescent="0.25">
      <c r="B5069" s="271">
        <v>44041.5</v>
      </c>
      <c r="C5069" s="244">
        <v>490.8</v>
      </c>
      <c r="D5069" s="244">
        <v>0</v>
      </c>
      <c r="E5069" s="244">
        <v>13.9</v>
      </c>
      <c r="F5069" s="244">
        <v>17.5</v>
      </c>
      <c r="G5069" s="193">
        <v>2.7</v>
      </c>
      <c r="H5069" s="193">
        <v>122.4</v>
      </c>
    </row>
    <row r="5070" spans="2:8" x14ac:dyDescent="0.25">
      <c r="B5070" s="271">
        <v>44041.541666666664</v>
      </c>
      <c r="C5070" s="244">
        <v>490.3</v>
      </c>
      <c r="D5070" s="244">
        <v>0</v>
      </c>
      <c r="E5070" s="244">
        <v>15.2</v>
      </c>
      <c r="F5070" s="244">
        <v>17</v>
      </c>
      <c r="G5070" s="193">
        <v>1.9</v>
      </c>
      <c r="H5070" s="193">
        <v>67.099999999999994</v>
      </c>
    </row>
    <row r="5071" spans="2:8" x14ac:dyDescent="0.25">
      <c r="B5071" s="271">
        <v>44041.583333333336</v>
      </c>
      <c r="C5071" s="244">
        <v>489.9</v>
      </c>
      <c r="D5071" s="244">
        <v>0</v>
      </c>
      <c r="E5071" s="244">
        <v>15.2</v>
      </c>
      <c r="F5071" s="244">
        <v>18</v>
      </c>
      <c r="G5071" s="193">
        <v>1.9</v>
      </c>
      <c r="H5071" s="193">
        <v>89.7</v>
      </c>
    </row>
    <row r="5072" spans="2:8" x14ac:dyDescent="0.25">
      <c r="B5072" s="271">
        <v>44041.625</v>
      </c>
      <c r="C5072" s="244">
        <v>489.7</v>
      </c>
      <c r="D5072" s="244">
        <v>0</v>
      </c>
      <c r="E5072" s="244">
        <v>14.8</v>
      </c>
      <c r="F5072" s="244">
        <v>22.8</v>
      </c>
      <c r="G5072" s="193">
        <v>2.1</v>
      </c>
      <c r="H5072" s="193">
        <v>98.2</v>
      </c>
    </row>
    <row r="5073" spans="2:8" x14ac:dyDescent="0.25">
      <c r="B5073" s="271">
        <v>44041.666666666664</v>
      </c>
      <c r="C5073" s="244">
        <v>489.7</v>
      </c>
      <c r="D5073" s="244">
        <v>0</v>
      </c>
      <c r="E5073" s="244">
        <v>13.4</v>
      </c>
      <c r="F5073" s="244">
        <v>30.9</v>
      </c>
      <c r="G5073" s="193">
        <v>1.6</v>
      </c>
      <c r="H5073" s="193">
        <v>68</v>
      </c>
    </row>
    <row r="5074" spans="2:8" x14ac:dyDescent="0.25">
      <c r="B5074" s="271">
        <v>44041.708333333336</v>
      </c>
      <c r="C5074" s="244">
        <v>489.9</v>
      </c>
      <c r="D5074" s="244">
        <v>0</v>
      </c>
      <c r="E5074" s="244">
        <v>12</v>
      </c>
      <c r="F5074" s="244">
        <v>34.5</v>
      </c>
      <c r="G5074" s="193">
        <v>1.8</v>
      </c>
      <c r="H5074" s="193">
        <v>24.6</v>
      </c>
    </row>
    <row r="5075" spans="2:8" x14ac:dyDescent="0.25">
      <c r="B5075" s="271">
        <v>44041.75</v>
      </c>
      <c r="C5075" s="244">
        <v>490.3</v>
      </c>
      <c r="D5075" s="244">
        <v>0</v>
      </c>
      <c r="E5075" s="244">
        <v>10.5</v>
      </c>
      <c r="F5075" s="244">
        <v>38.799999999999997</v>
      </c>
      <c r="G5075" s="193">
        <v>2.1</v>
      </c>
      <c r="H5075" s="193">
        <v>3.4</v>
      </c>
    </row>
    <row r="5076" spans="2:8" x14ac:dyDescent="0.25">
      <c r="B5076" s="271">
        <v>44041.791666666664</v>
      </c>
      <c r="C5076" s="244">
        <v>490.7</v>
      </c>
      <c r="D5076" s="244">
        <v>0</v>
      </c>
      <c r="E5076" s="244">
        <v>9.4</v>
      </c>
      <c r="F5076" s="244">
        <v>42.9</v>
      </c>
      <c r="G5076" s="193">
        <v>1.9</v>
      </c>
      <c r="H5076" s="193">
        <v>3.1</v>
      </c>
    </row>
    <row r="5077" spans="2:8" x14ac:dyDescent="0.25">
      <c r="B5077" s="271">
        <v>44041.833333333336</v>
      </c>
      <c r="C5077" s="244">
        <v>491.3</v>
      </c>
      <c r="D5077" s="244">
        <v>0</v>
      </c>
      <c r="E5077" s="244">
        <v>8</v>
      </c>
      <c r="F5077" s="244">
        <v>47.7</v>
      </c>
      <c r="G5077" s="193">
        <v>0.9</v>
      </c>
      <c r="H5077" s="193">
        <v>218.1</v>
      </c>
    </row>
    <row r="5078" spans="2:8" x14ac:dyDescent="0.25">
      <c r="B5078" s="271">
        <v>44041.875</v>
      </c>
      <c r="C5078" s="244">
        <v>491.7</v>
      </c>
      <c r="D5078" s="244">
        <v>0</v>
      </c>
      <c r="E5078" s="244">
        <v>6.2</v>
      </c>
      <c r="F5078" s="244">
        <v>53</v>
      </c>
      <c r="G5078" s="193">
        <v>1.2</v>
      </c>
      <c r="H5078" s="193">
        <v>272.8</v>
      </c>
    </row>
    <row r="5079" spans="2:8" x14ac:dyDescent="0.25">
      <c r="B5079" s="271">
        <v>44041.916666666664</v>
      </c>
      <c r="C5079" s="244">
        <v>491.8</v>
      </c>
      <c r="D5079" s="244">
        <v>0</v>
      </c>
      <c r="E5079" s="244">
        <v>5.4</v>
      </c>
      <c r="F5079" s="244">
        <v>62</v>
      </c>
      <c r="G5079" s="193">
        <v>2.1</v>
      </c>
      <c r="H5079" s="193">
        <v>271.89999999999998</v>
      </c>
    </row>
    <row r="5080" spans="2:8" x14ac:dyDescent="0.25">
      <c r="B5080" s="271">
        <v>44041.958333333336</v>
      </c>
      <c r="C5080" s="244">
        <v>492</v>
      </c>
      <c r="D5080" s="244">
        <v>0</v>
      </c>
      <c r="E5080" s="244">
        <v>4.8</v>
      </c>
      <c r="F5080" s="244">
        <v>61.3</v>
      </c>
      <c r="G5080" s="193">
        <v>1.6</v>
      </c>
      <c r="H5080" s="193">
        <v>271.5</v>
      </c>
    </row>
    <row r="5081" spans="2:8" x14ac:dyDescent="0.25">
      <c r="B5081" s="271">
        <v>44042</v>
      </c>
      <c r="C5081" s="244">
        <v>492</v>
      </c>
      <c r="D5081" s="244">
        <v>0</v>
      </c>
      <c r="E5081" s="244">
        <v>5.0999999999999996</v>
      </c>
      <c r="F5081" s="244">
        <v>58.3</v>
      </c>
      <c r="G5081" s="193">
        <v>1</v>
      </c>
      <c r="H5081" s="193">
        <v>279.89999999999998</v>
      </c>
    </row>
    <row r="5082" spans="2:8" x14ac:dyDescent="0.25">
      <c r="B5082" s="271">
        <v>44042.041666666664</v>
      </c>
      <c r="C5082" s="244">
        <v>491.7</v>
      </c>
      <c r="D5082" s="244">
        <v>0</v>
      </c>
      <c r="E5082" s="244">
        <v>4.5999999999999996</v>
      </c>
      <c r="F5082" s="244">
        <v>55.9</v>
      </c>
      <c r="G5082" s="193">
        <v>1</v>
      </c>
      <c r="H5082" s="193">
        <v>292.60000000000002</v>
      </c>
    </row>
    <row r="5083" spans="2:8" x14ac:dyDescent="0.25">
      <c r="B5083" s="271">
        <v>44042.083333333336</v>
      </c>
      <c r="C5083" s="244">
        <v>491.6</v>
      </c>
      <c r="D5083" s="244">
        <v>0</v>
      </c>
      <c r="E5083" s="244">
        <v>3.5</v>
      </c>
      <c r="F5083" s="244">
        <v>60.2</v>
      </c>
      <c r="G5083" s="193">
        <v>1.1000000000000001</v>
      </c>
      <c r="H5083" s="193">
        <v>294.8</v>
      </c>
    </row>
    <row r="5084" spans="2:8" x14ac:dyDescent="0.25">
      <c r="B5084" s="271">
        <v>44042.125</v>
      </c>
      <c r="C5084" s="244">
        <v>491.5</v>
      </c>
      <c r="D5084" s="244">
        <v>0</v>
      </c>
      <c r="E5084" s="244">
        <v>2.7</v>
      </c>
      <c r="F5084" s="244">
        <v>65.7</v>
      </c>
      <c r="G5084" s="193">
        <v>0.9</v>
      </c>
      <c r="H5084" s="193">
        <v>310.60000000000002</v>
      </c>
    </row>
    <row r="5085" spans="2:8" x14ac:dyDescent="0.25">
      <c r="B5085" s="271">
        <v>44042.166666666664</v>
      </c>
      <c r="C5085" s="244">
        <v>491.8</v>
      </c>
      <c r="D5085" s="244">
        <v>0</v>
      </c>
      <c r="E5085" s="244">
        <v>2</v>
      </c>
      <c r="F5085" s="244">
        <v>68</v>
      </c>
      <c r="G5085" s="193">
        <v>1.2</v>
      </c>
      <c r="H5085" s="193">
        <v>344.5</v>
      </c>
    </row>
    <row r="5086" spans="2:8" x14ac:dyDescent="0.25">
      <c r="B5086" s="271">
        <v>44042.208333333336</v>
      </c>
      <c r="C5086" s="244">
        <v>492</v>
      </c>
      <c r="D5086" s="244">
        <v>0</v>
      </c>
      <c r="E5086" s="244">
        <v>1.6</v>
      </c>
      <c r="F5086" s="244">
        <v>69</v>
      </c>
      <c r="G5086" s="193">
        <v>1.1000000000000001</v>
      </c>
      <c r="H5086" s="193">
        <v>342.8</v>
      </c>
    </row>
    <row r="5087" spans="2:8" x14ac:dyDescent="0.25">
      <c r="B5087" s="271">
        <v>44042.25</v>
      </c>
      <c r="C5087" s="244">
        <v>492.3</v>
      </c>
      <c r="D5087" s="244">
        <v>0</v>
      </c>
      <c r="E5087" s="244">
        <v>1.3</v>
      </c>
      <c r="F5087" s="244">
        <v>67.5</v>
      </c>
      <c r="G5087" s="193">
        <v>0.9</v>
      </c>
      <c r="H5087" s="193">
        <v>302.5</v>
      </c>
    </row>
    <row r="5088" spans="2:8" x14ac:dyDescent="0.25">
      <c r="B5088" s="271">
        <v>44042.291666666664</v>
      </c>
      <c r="C5088" s="244">
        <v>492.7</v>
      </c>
      <c r="D5088" s="244">
        <v>0</v>
      </c>
      <c r="E5088" s="244">
        <v>1.5</v>
      </c>
      <c r="F5088" s="244">
        <v>70.3</v>
      </c>
      <c r="G5088" s="193">
        <v>0.5</v>
      </c>
      <c r="H5088" s="193">
        <v>8.8000000000000007</v>
      </c>
    </row>
    <row r="5089" spans="2:8" x14ac:dyDescent="0.25">
      <c r="B5089" s="271">
        <v>44042.333333333336</v>
      </c>
      <c r="C5089" s="244">
        <v>492.8</v>
      </c>
      <c r="D5089" s="244">
        <v>0</v>
      </c>
      <c r="E5089" s="244">
        <v>4.2</v>
      </c>
      <c r="F5089" s="244">
        <v>62.2</v>
      </c>
      <c r="G5089" s="193">
        <v>0.6</v>
      </c>
      <c r="H5089" s="193">
        <v>128.80000000000001</v>
      </c>
    </row>
    <row r="5090" spans="2:8" x14ac:dyDescent="0.25">
      <c r="B5090" s="271">
        <v>44042.375</v>
      </c>
      <c r="C5090" s="244">
        <v>492.7</v>
      </c>
      <c r="D5090" s="244">
        <v>0</v>
      </c>
      <c r="E5090" s="244">
        <v>6.9</v>
      </c>
      <c r="F5090" s="244">
        <v>51.7</v>
      </c>
      <c r="G5090" s="193">
        <v>0.5</v>
      </c>
      <c r="H5090" s="193">
        <v>251.1</v>
      </c>
    </row>
    <row r="5091" spans="2:8" x14ac:dyDescent="0.25">
      <c r="B5091" s="271">
        <v>44042.416666666664</v>
      </c>
      <c r="C5091" s="244">
        <v>492.2</v>
      </c>
      <c r="D5091" s="244">
        <v>0</v>
      </c>
      <c r="E5091" s="244">
        <v>10.1</v>
      </c>
      <c r="F5091" s="244">
        <v>41.6</v>
      </c>
      <c r="G5091" s="193">
        <v>0.6</v>
      </c>
      <c r="H5091" s="193">
        <v>144.69999999999999</v>
      </c>
    </row>
    <row r="5092" spans="2:8" x14ac:dyDescent="0.25">
      <c r="B5092" s="271">
        <v>44042.458333333336</v>
      </c>
      <c r="C5092" s="244">
        <v>491.4</v>
      </c>
      <c r="D5092" s="244">
        <v>0</v>
      </c>
      <c r="E5092" s="244">
        <v>13.1</v>
      </c>
      <c r="F5092" s="244">
        <v>30.9</v>
      </c>
      <c r="G5092" s="193">
        <v>1.5</v>
      </c>
      <c r="H5092" s="193">
        <v>135.69999999999999</v>
      </c>
    </row>
    <row r="5093" spans="2:8" x14ac:dyDescent="0.25">
      <c r="B5093" s="271">
        <v>44042.5</v>
      </c>
      <c r="C5093" s="244">
        <v>490.8</v>
      </c>
      <c r="D5093" s="244">
        <v>0</v>
      </c>
      <c r="E5093" s="244">
        <v>15.8</v>
      </c>
      <c r="F5093" s="244">
        <v>24.6</v>
      </c>
      <c r="G5093" s="193">
        <v>1.2</v>
      </c>
      <c r="H5093" s="193">
        <v>231.3</v>
      </c>
    </row>
    <row r="5094" spans="2:8" x14ac:dyDescent="0.25">
      <c r="B5094" s="271">
        <v>44042.541666666664</v>
      </c>
      <c r="C5094" s="244">
        <v>489.9</v>
      </c>
      <c r="D5094" s="244">
        <v>0</v>
      </c>
      <c r="E5094" s="244">
        <v>16.7</v>
      </c>
      <c r="F5094" s="244">
        <v>22.4</v>
      </c>
      <c r="G5094" s="193">
        <v>1.1000000000000001</v>
      </c>
      <c r="H5094" s="193">
        <v>242</v>
      </c>
    </row>
    <row r="5095" spans="2:8" x14ac:dyDescent="0.25">
      <c r="B5095" s="271">
        <v>44042.583333333336</v>
      </c>
      <c r="C5095" s="244">
        <v>489.2</v>
      </c>
      <c r="D5095" s="244">
        <v>0</v>
      </c>
      <c r="E5095" s="244">
        <v>17.600000000000001</v>
      </c>
      <c r="F5095" s="244">
        <v>20.100000000000001</v>
      </c>
      <c r="G5095" s="193">
        <v>1.2</v>
      </c>
      <c r="H5095" s="193">
        <v>328.6</v>
      </c>
    </row>
    <row r="5096" spans="2:8" x14ac:dyDescent="0.25">
      <c r="B5096" s="271">
        <v>44042.625</v>
      </c>
      <c r="C5096" s="244">
        <v>488.9</v>
      </c>
      <c r="D5096" s="244">
        <v>0</v>
      </c>
      <c r="E5096" s="244">
        <v>16.3</v>
      </c>
      <c r="F5096" s="244">
        <v>27.4</v>
      </c>
      <c r="G5096" s="193">
        <v>2</v>
      </c>
      <c r="H5096" s="193">
        <v>75.5</v>
      </c>
    </row>
    <row r="5097" spans="2:8" x14ac:dyDescent="0.25">
      <c r="B5097" s="271">
        <v>44042.666666666664</v>
      </c>
      <c r="C5097" s="244">
        <v>489.1</v>
      </c>
      <c r="D5097" s="244">
        <v>0</v>
      </c>
      <c r="E5097" s="244">
        <v>14</v>
      </c>
      <c r="F5097" s="244">
        <v>42.8</v>
      </c>
      <c r="G5097" s="193">
        <v>2.4</v>
      </c>
      <c r="H5097" s="193">
        <v>63.4</v>
      </c>
    </row>
    <row r="5098" spans="2:8" x14ac:dyDescent="0.25">
      <c r="B5098" s="271">
        <v>44042.708333333336</v>
      </c>
      <c r="C5098" s="244">
        <v>489.7</v>
      </c>
      <c r="D5098" s="244">
        <v>0</v>
      </c>
      <c r="E5098" s="244">
        <v>10.9</v>
      </c>
      <c r="F5098" s="244">
        <v>59.2</v>
      </c>
      <c r="G5098" s="193">
        <v>2.8</v>
      </c>
      <c r="H5098" s="193">
        <v>78.599999999999994</v>
      </c>
    </row>
    <row r="5099" spans="2:8" x14ac:dyDescent="0.25">
      <c r="B5099" s="271">
        <v>44042.75</v>
      </c>
      <c r="C5099" s="244">
        <v>490.4</v>
      </c>
      <c r="D5099" s="244">
        <v>0</v>
      </c>
      <c r="E5099" s="244">
        <v>9.3000000000000007</v>
      </c>
      <c r="F5099" s="244">
        <v>65.3</v>
      </c>
      <c r="G5099" s="193">
        <v>2.2000000000000002</v>
      </c>
      <c r="H5099" s="193">
        <v>75.599999999999994</v>
      </c>
    </row>
    <row r="5100" spans="2:8" x14ac:dyDescent="0.25">
      <c r="B5100" s="271">
        <v>44042.791666666664</v>
      </c>
      <c r="C5100" s="244">
        <v>490.9</v>
      </c>
      <c r="D5100" s="244">
        <v>0</v>
      </c>
      <c r="E5100" s="244">
        <v>8.6999999999999993</v>
      </c>
      <c r="F5100" s="244">
        <v>68.2</v>
      </c>
      <c r="G5100" s="193">
        <v>1.5</v>
      </c>
      <c r="H5100" s="193">
        <v>65.599999999999994</v>
      </c>
    </row>
    <row r="5101" spans="2:8" x14ac:dyDescent="0.25">
      <c r="B5101" s="271">
        <v>44042.833333333336</v>
      </c>
      <c r="C5101" s="244">
        <v>491.3</v>
      </c>
      <c r="D5101" s="244">
        <v>0</v>
      </c>
      <c r="E5101" s="244">
        <v>8.6</v>
      </c>
      <c r="F5101" s="244">
        <v>68.099999999999994</v>
      </c>
      <c r="G5101" s="193">
        <v>1.1000000000000001</v>
      </c>
      <c r="H5101" s="193">
        <v>40.799999999999997</v>
      </c>
    </row>
    <row r="5102" spans="2:8" x14ac:dyDescent="0.25">
      <c r="B5102" s="271">
        <v>44042.875</v>
      </c>
      <c r="C5102" s="244">
        <v>491.5</v>
      </c>
      <c r="D5102" s="244">
        <v>0</v>
      </c>
      <c r="E5102" s="244">
        <v>8.8000000000000007</v>
      </c>
      <c r="F5102" s="244">
        <v>67.2</v>
      </c>
      <c r="G5102" s="193">
        <v>0.7</v>
      </c>
      <c r="H5102" s="193">
        <v>21.4</v>
      </c>
    </row>
    <row r="5103" spans="2:8" x14ac:dyDescent="0.25">
      <c r="B5103" s="271">
        <v>44042.916666666664</v>
      </c>
      <c r="C5103" s="244">
        <v>491.5</v>
      </c>
      <c r="D5103" s="244">
        <v>0</v>
      </c>
      <c r="E5103" s="244">
        <v>7.6</v>
      </c>
      <c r="F5103" s="244">
        <v>68.8</v>
      </c>
      <c r="G5103" s="193">
        <v>0.9</v>
      </c>
      <c r="H5103" s="193">
        <v>304.10000000000002</v>
      </c>
    </row>
    <row r="5104" spans="2:8" x14ac:dyDescent="0.25">
      <c r="B5104" s="271">
        <v>44042.958333333336</v>
      </c>
      <c r="C5104" s="244">
        <v>491.6</v>
      </c>
      <c r="D5104" s="244">
        <v>0</v>
      </c>
      <c r="E5104" s="244">
        <v>6.2</v>
      </c>
      <c r="F5104" s="244">
        <v>72.5</v>
      </c>
      <c r="G5104" s="193">
        <v>0.9</v>
      </c>
      <c r="H5104" s="193">
        <v>272.8</v>
      </c>
    </row>
    <row r="5105" spans="2:8" x14ac:dyDescent="0.25">
      <c r="B5105" s="271">
        <v>44043</v>
      </c>
      <c r="C5105" s="244">
        <v>491.6</v>
      </c>
      <c r="D5105" s="244">
        <v>0</v>
      </c>
      <c r="E5105" s="244">
        <v>5.6</v>
      </c>
      <c r="F5105" s="244">
        <v>71.2</v>
      </c>
      <c r="G5105" s="193">
        <v>1.1000000000000001</v>
      </c>
      <c r="H5105" s="193">
        <v>283.2</v>
      </c>
    </row>
    <row r="5106" spans="2:8" x14ac:dyDescent="0.25">
      <c r="B5106" s="271">
        <v>44043.041666666664</v>
      </c>
      <c r="C5106" s="244">
        <v>491.5</v>
      </c>
      <c r="D5106" s="244">
        <v>0</v>
      </c>
      <c r="E5106" s="244">
        <v>5.4</v>
      </c>
      <c r="F5106" s="244">
        <v>71.400000000000006</v>
      </c>
      <c r="G5106" s="193">
        <v>0.6</v>
      </c>
      <c r="H5106" s="193">
        <v>30.4</v>
      </c>
    </row>
    <row r="5107" spans="2:8" x14ac:dyDescent="0.25">
      <c r="B5107" s="271">
        <v>44043.083333333336</v>
      </c>
      <c r="C5107" s="244">
        <v>491.2</v>
      </c>
      <c r="D5107" s="244">
        <v>0</v>
      </c>
      <c r="E5107" s="244">
        <v>5.8</v>
      </c>
      <c r="F5107" s="244">
        <v>70.8</v>
      </c>
      <c r="G5107" s="193">
        <v>0.4</v>
      </c>
      <c r="H5107" s="193">
        <v>284.5</v>
      </c>
    </row>
    <row r="5108" spans="2:8" x14ac:dyDescent="0.25">
      <c r="B5108" s="271">
        <v>44043.125</v>
      </c>
      <c r="C5108" s="244">
        <v>491</v>
      </c>
      <c r="D5108" s="244">
        <v>0</v>
      </c>
      <c r="E5108" s="244">
        <v>5.4</v>
      </c>
      <c r="F5108" s="244">
        <v>70.599999999999994</v>
      </c>
      <c r="G5108" s="193">
        <v>1</v>
      </c>
      <c r="H5108" s="193">
        <v>297.2</v>
      </c>
    </row>
    <row r="5109" spans="2:8" x14ac:dyDescent="0.25">
      <c r="B5109" s="271">
        <v>44043.166666666664</v>
      </c>
      <c r="C5109" s="244">
        <v>491.2</v>
      </c>
      <c r="D5109" s="244">
        <v>0</v>
      </c>
      <c r="E5109" s="244">
        <v>4.9000000000000004</v>
      </c>
      <c r="F5109" s="244">
        <v>69</v>
      </c>
      <c r="G5109" s="193">
        <v>1.2</v>
      </c>
      <c r="H5109" s="193">
        <v>269.60000000000002</v>
      </c>
    </row>
    <row r="5110" spans="2:8" x14ac:dyDescent="0.25">
      <c r="B5110" s="271">
        <v>44043.208333333336</v>
      </c>
      <c r="C5110" s="244">
        <v>491.5</v>
      </c>
      <c r="D5110" s="244">
        <v>0</v>
      </c>
      <c r="E5110" s="244">
        <v>4</v>
      </c>
      <c r="F5110" s="244">
        <v>69.8</v>
      </c>
      <c r="G5110" s="193">
        <v>1.1000000000000001</v>
      </c>
      <c r="H5110" s="193">
        <v>288.5</v>
      </c>
    </row>
    <row r="5111" spans="2:8" x14ac:dyDescent="0.25">
      <c r="B5111" s="271">
        <v>44043.25</v>
      </c>
      <c r="C5111" s="244">
        <v>491.9</v>
      </c>
      <c r="D5111" s="244">
        <v>0</v>
      </c>
      <c r="E5111" s="244">
        <v>3.4</v>
      </c>
      <c r="F5111" s="244">
        <v>68.7</v>
      </c>
      <c r="G5111" s="193">
        <v>0.9</v>
      </c>
      <c r="H5111" s="193">
        <v>286.89999999999998</v>
      </c>
    </row>
    <row r="5112" spans="2:8" x14ac:dyDescent="0.25">
      <c r="B5112" s="271">
        <v>44043.291666666664</v>
      </c>
      <c r="C5112" s="244">
        <v>492.4</v>
      </c>
      <c r="D5112" s="244">
        <v>0</v>
      </c>
      <c r="E5112" s="244">
        <v>3.8</v>
      </c>
      <c r="F5112" s="244">
        <v>65.400000000000006</v>
      </c>
      <c r="G5112" s="193">
        <v>0.9</v>
      </c>
      <c r="H5112" s="193">
        <v>280.89999999999998</v>
      </c>
    </row>
    <row r="5113" spans="2:8" x14ac:dyDescent="0.25">
      <c r="B5113" s="271">
        <v>44043.333333333336</v>
      </c>
      <c r="C5113" s="244">
        <v>492.8</v>
      </c>
      <c r="D5113" s="244">
        <v>0</v>
      </c>
      <c r="E5113" s="244">
        <v>4.7</v>
      </c>
      <c r="F5113" s="244">
        <v>63</v>
      </c>
      <c r="G5113" s="193">
        <v>0.9</v>
      </c>
      <c r="H5113" s="193">
        <v>272.39999999999998</v>
      </c>
    </row>
    <row r="5114" spans="2:8" x14ac:dyDescent="0.25">
      <c r="B5114" s="271">
        <v>44043.375</v>
      </c>
      <c r="C5114" s="244">
        <v>492.8</v>
      </c>
      <c r="D5114" s="244">
        <v>0</v>
      </c>
      <c r="E5114" s="244">
        <v>7.5</v>
      </c>
      <c r="F5114" s="244">
        <v>54.2</v>
      </c>
      <c r="G5114" s="193">
        <v>0.7</v>
      </c>
      <c r="H5114" s="193">
        <v>268.8</v>
      </c>
    </row>
    <row r="5115" spans="2:8" x14ac:dyDescent="0.25">
      <c r="B5115" s="271">
        <v>44043.416666666664</v>
      </c>
      <c r="C5115" s="244">
        <v>492.4</v>
      </c>
      <c r="D5115" s="244">
        <v>0</v>
      </c>
      <c r="E5115" s="244">
        <v>9.1</v>
      </c>
      <c r="F5115" s="244">
        <v>49.5</v>
      </c>
      <c r="G5115" s="193">
        <v>1.2</v>
      </c>
      <c r="H5115" s="193">
        <v>142.19999999999999</v>
      </c>
    </row>
    <row r="5116" spans="2:8" x14ac:dyDescent="0.25">
      <c r="B5116" s="271">
        <v>44043.458333333336</v>
      </c>
      <c r="C5116" s="244">
        <v>491.7</v>
      </c>
      <c r="D5116" s="244">
        <v>0</v>
      </c>
      <c r="E5116" s="244">
        <v>12.2</v>
      </c>
      <c r="F5116" s="244">
        <v>40.200000000000003</v>
      </c>
      <c r="G5116" s="193">
        <v>1</v>
      </c>
      <c r="H5116" s="193">
        <v>125.6</v>
      </c>
    </row>
    <row r="5117" spans="2:8" x14ac:dyDescent="0.25">
      <c r="B5117" s="271">
        <v>44043.5</v>
      </c>
      <c r="C5117" s="244">
        <v>491</v>
      </c>
      <c r="D5117" s="244">
        <v>0</v>
      </c>
      <c r="E5117" s="244">
        <v>14.8</v>
      </c>
      <c r="F5117" s="244">
        <v>30.4</v>
      </c>
      <c r="G5117" s="193">
        <v>1.7</v>
      </c>
      <c r="H5117" s="193">
        <v>132.80000000000001</v>
      </c>
    </row>
    <row r="5118" spans="2:8" x14ac:dyDescent="0.25">
      <c r="B5118" s="271">
        <v>44043.541666666664</v>
      </c>
      <c r="C5118" s="244">
        <v>490.4</v>
      </c>
      <c r="D5118" s="244">
        <v>0</v>
      </c>
      <c r="E5118" s="244">
        <v>16.899999999999999</v>
      </c>
      <c r="F5118" s="244">
        <v>20.9</v>
      </c>
      <c r="G5118" s="193">
        <v>1.5</v>
      </c>
      <c r="H5118" s="193">
        <v>307.2</v>
      </c>
    </row>
    <row r="5119" spans="2:8" x14ac:dyDescent="0.25">
      <c r="B5119" s="271">
        <v>44043.583333333336</v>
      </c>
      <c r="C5119" s="244">
        <v>490</v>
      </c>
      <c r="D5119" s="244">
        <v>0</v>
      </c>
      <c r="E5119" s="244">
        <v>17.5</v>
      </c>
      <c r="F5119" s="244">
        <v>13.7</v>
      </c>
      <c r="G5119" s="193">
        <v>2</v>
      </c>
      <c r="H5119" s="193">
        <v>44.3</v>
      </c>
    </row>
    <row r="5120" spans="2:8" x14ac:dyDescent="0.25">
      <c r="B5120" s="271">
        <v>44043.625</v>
      </c>
      <c r="C5120" s="244">
        <v>489.9</v>
      </c>
      <c r="D5120" s="244">
        <v>0</v>
      </c>
      <c r="E5120" s="244">
        <v>17</v>
      </c>
      <c r="F5120" s="244">
        <v>10.3</v>
      </c>
      <c r="G5120" s="193">
        <v>2.1</v>
      </c>
      <c r="H5120" s="193">
        <v>72.599999999999994</v>
      </c>
    </row>
    <row r="5121" spans="2:8" x14ac:dyDescent="0.25">
      <c r="B5121" s="271">
        <v>44043.666666666664</v>
      </c>
      <c r="C5121" s="244">
        <v>490</v>
      </c>
      <c r="D5121" s="244">
        <v>0</v>
      </c>
      <c r="E5121" s="244">
        <v>15.2</v>
      </c>
      <c r="F5121" s="244">
        <v>6.9</v>
      </c>
      <c r="G5121" s="193">
        <v>2.1</v>
      </c>
      <c r="H5121" s="193">
        <v>56.4</v>
      </c>
    </row>
    <row r="5122" spans="2:8" x14ac:dyDescent="0.25">
      <c r="B5122" s="271">
        <v>44043.708333333336</v>
      </c>
      <c r="C5122" s="244">
        <v>490.3</v>
      </c>
      <c r="D5122" s="244">
        <v>0</v>
      </c>
      <c r="E5122" s="244">
        <v>13.8</v>
      </c>
      <c r="F5122" s="244">
        <v>6.9</v>
      </c>
      <c r="G5122" s="193">
        <v>2.1</v>
      </c>
      <c r="H5122" s="193">
        <v>42.4</v>
      </c>
    </row>
    <row r="5123" spans="2:8" x14ac:dyDescent="0.25">
      <c r="B5123" s="271">
        <v>44043.75</v>
      </c>
      <c r="C5123" s="244">
        <v>490.6</v>
      </c>
      <c r="D5123" s="244">
        <v>0</v>
      </c>
      <c r="E5123" s="244">
        <v>12.2</v>
      </c>
      <c r="F5123" s="244">
        <v>9.1999999999999993</v>
      </c>
      <c r="G5123" s="193">
        <v>1.5</v>
      </c>
      <c r="H5123" s="193">
        <v>26.6</v>
      </c>
    </row>
    <row r="5124" spans="2:8" x14ac:dyDescent="0.25">
      <c r="B5124" s="271">
        <v>44043.791666666664</v>
      </c>
      <c r="C5124" s="244">
        <v>491</v>
      </c>
      <c r="D5124" s="244">
        <v>0</v>
      </c>
      <c r="E5124" s="244">
        <v>10.7</v>
      </c>
      <c r="F5124" s="244">
        <v>17.3</v>
      </c>
      <c r="G5124" s="193">
        <v>1</v>
      </c>
      <c r="H5124" s="193">
        <v>358.1</v>
      </c>
    </row>
    <row r="5125" spans="2:8" x14ac:dyDescent="0.25">
      <c r="B5125" s="271">
        <v>44043.833333333336</v>
      </c>
      <c r="C5125" s="244">
        <v>491.6</v>
      </c>
      <c r="D5125" s="244">
        <v>0</v>
      </c>
      <c r="E5125" s="244">
        <v>8.5</v>
      </c>
      <c r="F5125" s="244">
        <v>23.7</v>
      </c>
      <c r="G5125" s="193">
        <v>1.1000000000000001</v>
      </c>
      <c r="H5125" s="193">
        <v>308.5</v>
      </c>
    </row>
    <row r="5126" spans="2:8" x14ac:dyDescent="0.25">
      <c r="B5126" s="271">
        <v>44043.875</v>
      </c>
      <c r="C5126" s="244">
        <v>492.1</v>
      </c>
      <c r="D5126" s="244">
        <v>0</v>
      </c>
      <c r="E5126" s="244">
        <v>6.7</v>
      </c>
      <c r="F5126" s="244">
        <v>31.2</v>
      </c>
      <c r="G5126" s="193">
        <v>1.6</v>
      </c>
      <c r="H5126" s="193">
        <v>330.1</v>
      </c>
    </row>
    <row r="5127" spans="2:8" x14ac:dyDescent="0.25">
      <c r="B5127" s="271">
        <v>44043.916666666664</v>
      </c>
      <c r="C5127" s="244">
        <v>492.3</v>
      </c>
      <c r="D5127" s="244">
        <v>0</v>
      </c>
      <c r="E5127" s="244">
        <v>5</v>
      </c>
      <c r="F5127" s="244">
        <v>39.4</v>
      </c>
      <c r="G5127" s="193">
        <v>1.4</v>
      </c>
      <c r="H5127" s="193">
        <v>281.2</v>
      </c>
    </row>
    <row r="5128" spans="2:8" x14ac:dyDescent="0.25">
      <c r="B5128" s="271">
        <v>44043.958333333336</v>
      </c>
      <c r="C5128" s="244">
        <v>492.5</v>
      </c>
      <c r="D5128" s="244">
        <v>0</v>
      </c>
      <c r="E5128" s="244">
        <v>3.5</v>
      </c>
      <c r="F5128" s="244">
        <v>46.6</v>
      </c>
      <c r="G5128" s="193">
        <v>1.6</v>
      </c>
      <c r="H5128" s="193">
        <v>273.5</v>
      </c>
    </row>
    <row r="5129" spans="2:8" x14ac:dyDescent="0.25">
      <c r="B5129" s="271">
        <v>44044</v>
      </c>
      <c r="C5129" s="244">
        <v>492.5</v>
      </c>
      <c r="D5129" s="244">
        <v>0</v>
      </c>
      <c r="E5129" s="244">
        <v>2.2999999999999998</v>
      </c>
      <c r="F5129" s="244">
        <v>47.6</v>
      </c>
      <c r="G5129" s="193">
        <v>1.3</v>
      </c>
      <c r="H5129" s="193">
        <v>270.2</v>
      </c>
    </row>
    <row r="5130" spans="2:8" x14ac:dyDescent="0.25">
      <c r="B5130" s="271">
        <v>44044.041666666664</v>
      </c>
      <c r="C5130" s="244">
        <v>492.4</v>
      </c>
      <c r="D5130" s="244">
        <v>0</v>
      </c>
      <c r="E5130" s="244">
        <v>1.4</v>
      </c>
      <c r="F5130" s="244">
        <v>48.3</v>
      </c>
      <c r="G5130" s="193">
        <v>1.1000000000000001</v>
      </c>
      <c r="H5130" s="193">
        <v>277.10000000000002</v>
      </c>
    </row>
    <row r="5131" spans="2:8" x14ac:dyDescent="0.25">
      <c r="B5131" s="271">
        <v>44044.083333333336</v>
      </c>
      <c r="C5131" s="244">
        <v>492.2</v>
      </c>
      <c r="D5131" s="244">
        <v>0</v>
      </c>
      <c r="E5131" s="244">
        <v>0.7</v>
      </c>
      <c r="F5131" s="244">
        <v>47.1</v>
      </c>
      <c r="G5131" s="193">
        <v>1.1000000000000001</v>
      </c>
      <c r="H5131" s="193">
        <v>274.3</v>
      </c>
    </row>
    <row r="5132" spans="2:8" x14ac:dyDescent="0.25">
      <c r="B5132" s="271">
        <v>44044.125</v>
      </c>
      <c r="C5132" s="244">
        <v>492.2</v>
      </c>
      <c r="D5132" s="244">
        <v>0</v>
      </c>
      <c r="E5132" s="244">
        <v>0</v>
      </c>
      <c r="F5132" s="244">
        <v>47.9</v>
      </c>
      <c r="G5132" s="193">
        <v>1.1000000000000001</v>
      </c>
      <c r="H5132" s="193">
        <v>273.89999999999998</v>
      </c>
    </row>
    <row r="5133" spans="2:8" x14ac:dyDescent="0.25">
      <c r="B5133" s="271">
        <v>44044.166666666664</v>
      </c>
      <c r="C5133" s="244">
        <v>492.4</v>
      </c>
      <c r="D5133" s="244">
        <v>0</v>
      </c>
      <c r="E5133" s="244">
        <v>-0.8</v>
      </c>
      <c r="F5133" s="244">
        <v>50.1</v>
      </c>
      <c r="G5133" s="193">
        <v>1.4</v>
      </c>
      <c r="H5133" s="193">
        <v>268.7</v>
      </c>
    </row>
    <row r="5134" spans="2:8" x14ac:dyDescent="0.25">
      <c r="B5134" s="271">
        <v>44044.208333333336</v>
      </c>
      <c r="C5134" s="244">
        <v>492.6</v>
      </c>
      <c r="D5134" s="244">
        <v>0</v>
      </c>
      <c r="E5134" s="244">
        <v>-1.6</v>
      </c>
      <c r="F5134" s="244">
        <v>52.7</v>
      </c>
      <c r="G5134" s="193">
        <v>1.2</v>
      </c>
      <c r="H5134" s="193">
        <v>269.2</v>
      </c>
    </row>
    <row r="5135" spans="2:8" x14ac:dyDescent="0.25">
      <c r="B5135" s="271">
        <v>44044.25</v>
      </c>
      <c r="C5135" s="244">
        <v>492.9</v>
      </c>
      <c r="D5135" s="244">
        <v>0</v>
      </c>
      <c r="E5135" s="244">
        <v>-2.2000000000000002</v>
      </c>
      <c r="F5135" s="244">
        <v>55</v>
      </c>
      <c r="G5135" s="193">
        <v>1.4</v>
      </c>
      <c r="H5135" s="193">
        <v>268.39999999999998</v>
      </c>
    </row>
    <row r="5136" spans="2:8" x14ac:dyDescent="0.25">
      <c r="B5136" s="271">
        <v>44044.291666666664</v>
      </c>
      <c r="C5136" s="244">
        <v>493.1</v>
      </c>
      <c r="D5136" s="244">
        <v>0</v>
      </c>
      <c r="E5136" s="244">
        <v>-2.4</v>
      </c>
      <c r="F5136" s="244">
        <v>55.8</v>
      </c>
      <c r="G5136" s="193">
        <v>1.4</v>
      </c>
      <c r="H5136" s="193">
        <v>269.2</v>
      </c>
    </row>
    <row r="5137" spans="2:8" x14ac:dyDescent="0.25">
      <c r="B5137" s="271">
        <v>44044.333333333336</v>
      </c>
      <c r="C5137" s="244">
        <v>493.2</v>
      </c>
      <c r="D5137" s="244">
        <v>0</v>
      </c>
      <c r="E5137" s="244">
        <v>1.6</v>
      </c>
      <c r="F5137" s="244">
        <v>41</v>
      </c>
      <c r="G5137" s="193">
        <v>0.5</v>
      </c>
      <c r="H5137" s="193">
        <v>74.2</v>
      </c>
    </row>
    <row r="5138" spans="2:8" x14ac:dyDescent="0.25">
      <c r="B5138" s="271">
        <v>44044.375</v>
      </c>
      <c r="C5138" s="244">
        <v>493</v>
      </c>
      <c r="D5138" s="244">
        <v>0</v>
      </c>
      <c r="E5138" s="244">
        <v>6.1</v>
      </c>
      <c r="F5138" s="244">
        <v>29.1</v>
      </c>
      <c r="G5138" s="193">
        <v>0.4</v>
      </c>
      <c r="H5138" s="193">
        <v>179.6</v>
      </c>
    </row>
    <row r="5139" spans="2:8" x14ac:dyDescent="0.25">
      <c r="B5139" s="271">
        <v>44044.416666666664</v>
      </c>
      <c r="C5139" s="244">
        <v>492.6</v>
      </c>
      <c r="D5139" s="244">
        <v>0</v>
      </c>
      <c r="E5139" s="244">
        <v>10.4</v>
      </c>
      <c r="F5139" s="244">
        <v>23.2</v>
      </c>
      <c r="G5139" s="193">
        <v>0.8</v>
      </c>
      <c r="H5139" s="193">
        <v>81.400000000000006</v>
      </c>
    </row>
    <row r="5140" spans="2:8" x14ac:dyDescent="0.25">
      <c r="B5140" s="271">
        <v>44044.458333333336</v>
      </c>
      <c r="C5140" s="244">
        <v>491.8</v>
      </c>
      <c r="D5140" s="244">
        <v>0</v>
      </c>
      <c r="E5140" s="244">
        <v>14.6</v>
      </c>
      <c r="F5140" s="244">
        <v>15.8</v>
      </c>
      <c r="G5140" s="193">
        <v>1.6</v>
      </c>
      <c r="H5140" s="193">
        <v>118.4</v>
      </c>
    </row>
    <row r="5141" spans="2:8" x14ac:dyDescent="0.25">
      <c r="B5141" s="271">
        <v>44044.5</v>
      </c>
      <c r="C5141" s="244">
        <v>491.2</v>
      </c>
      <c r="D5141" s="244">
        <v>0</v>
      </c>
      <c r="E5141" s="244">
        <v>16.899999999999999</v>
      </c>
      <c r="F5141" s="244">
        <v>6.6</v>
      </c>
      <c r="G5141" s="193">
        <v>1.9</v>
      </c>
      <c r="H5141" s="193">
        <v>43.6</v>
      </c>
    </row>
    <row r="5142" spans="2:8" x14ac:dyDescent="0.25">
      <c r="B5142" s="271">
        <v>44044.541666666664</v>
      </c>
      <c r="C5142" s="244">
        <v>490.7</v>
      </c>
      <c r="D5142" s="244">
        <v>0</v>
      </c>
      <c r="E5142" s="244">
        <v>17.399999999999999</v>
      </c>
      <c r="F5142" s="244">
        <v>5.7</v>
      </c>
      <c r="G5142" s="193">
        <v>2.4</v>
      </c>
      <c r="H5142" s="193">
        <v>27.5</v>
      </c>
    </row>
    <row r="5143" spans="2:8" x14ac:dyDescent="0.25">
      <c r="B5143" s="271">
        <v>44044.583333333336</v>
      </c>
      <c r="C5143" s="244">
        <v>490.3</v>
      </c>
      <c r="D5143" s="244">
        <v>0</v>
      </c>
      <c r="E5143" s="244">
        <v>17.100000000000001</v>
      </c>
      <c r="F5143" s="244">
        <v>7.4</v>
      </c>
      <c r="G5143" s="193">
        <v>2.4</v>
      </c>
      <c r="H5143" s="193">
        <v>65</v>
      </c>
    </row>
    <row r="5144" spans="2:8" x14ac:dyDescent="0.25">
      <c r="B5144" s="271">
        <v>44044.625</v>
      </c>
      <c r="C5144" s="244">
        <v>490.2</v>
      </c>
      <c r="D5144" s="244">
        <v>0</v>
      </c>
      <c r="E5144" s="244">
        <v>16.399999999999999</v>
      </c>
      <c r="F5144" s="244">
        <v>8.6</v>
      </c>
      <c r="G5144" s="193">
        <v>2.2999999999999998</v>
      </c>
      <c r="H5144" s="193">
        <v>45.1</v>
      </c>
    </row>
    <row r="5145" spans="2:8" x14ac:dyDescent="0.25">
      <c r="B5145" s="271">
        <v>44044.666666666664</v>
      </c>
      <c r="C5145" s="244">
        <v>490.3</v>
      </c>
      <c r="D5145" s="244">
        <v>0</v>
      </c>
      <c r="E5145" s="244">
        <v>14.4</v>
      </c>
      <c r="F5145" s="244">
        <v>9</v>
      </c>
      <c r="G5145" s="193">
        <v>2.2999999999999998</v>
      </c>
      <c r="H5145" s="193">
        <v>53.9</v>
      </c>
    </row>
    <row r="5146" spans="2:8" x14ac:dyDescent="0.25">
      <c r="B5146" s="271">
        <v>44044.708333333336</v>
      </c>
      <c r="C5146" s="244">
        <v>490.6</v>
      </c>
      <c r="D5146" s="244">
        <v>0</v>
      </c>
      <c r="E5146" s="244">
        <v>12.6</v>
      </c>
      <c r="F5146" s="244">
        <v>16.100000000000001</v>
      </c>
      <c r="G5146" s="193">
        <v>1.8</v>
      </c>
      <c r="H5146" s="193">
        <v>48</v>
      </c>
    </row>
    <row r="5147" spans="2:8" x14ac:dyDescent="0.25">
      <c r="B5147" s="271">
        <v>44044.75</v>
      </c>
      <c r="C5147" s="244">
        <v>491</v>
      </c>
      <c r="D5147" s="244">
        <v>0</v>
      </c>
      <c r="E5147" s="244">
        <v>10.7</v>
      </c>
      <c r="F5147" s="244">
        <v>20.6</v>
      </c>
      <c r="G5147" s="193">
        <v>2.4</v>
      </c>
      <c r="H5147" s="193">
        <v>74.2</v>
      </c>
    </row>
    <row r="5148" spans="2:8" x14ac:dyDescent="0.25">
      <c r="B5148" s="271">
        <v>44044.791666666664</v>
      </c>
      <c r="C5148" s="244">
        <v>491.5</v>
      </c>
      <c r="D5148" s="244">
        <v>0</v>
      </c>
      <c r="E5148" s="244">
        <v>9.6999999999999993</v>
      </c>
      <c r="F5148" s="244">
        <v>15.3</v>
      </c>
      <c r="G5148" s="193">
        <v>2.8</v>
      </c>
      <c r="H5148" s="193">
        <v>52.2</v>
      </c>
    </row>
    <row r="5149" spans="2:8" x14ac:dyDescent="0.25">
      <c r="B5149" s="271">
        <v>44044.833333333336</v>
      </c>
      <c r="C5149" s="244">
        <v>491.9</v>
      </c>
      <c r="D5149" s="244">
        <v>0</v>
      </c>
      <c r="E5149" s="244">
        <v>8</v>
      </c>
      <c r="F5149" s="244">
        <v>23.9</v>
      </c>
      <c r="G5149" s="193">
        <v>1</v>
      </c>
      <c r="H5149" s="193">
        <v>321.8</v>
      </c>
    </row>
    <row r="5150" spans="2:8" x14ac:dyDescent="0.25">
      <c r="B5150" s="271">
        <v>44044.875</v>
      </c>
      <c r="C5150" s="244">
        <v>492.2</v>
      </c>
      <c r="D5150" s="244">
        <v>0</v>
      </c>
      <c r="E5150" s="244">
        <v>5.8</v>
      </c>
      <c r="F5150" s="244">
        <v>29.3</v>
      </c>
      <c r="G5150" s="193">
        <v>0.8</v>
      </c>
      <c r="H5150" s="193">
        <v>336.2</v>
      </c>
    </row>
    <row r="5151" spans="2:8" x14ac:dyDescent="0.25">
      <c r="B5151" s="271">
        <v>44044.916666666664</v>
      </c>
      <c r="C5151" s="244">
        <v>492.5</v>
      </c>
      <c r="D5151" s="244">
        <v>0</v>
      </c>
      <c r="E5151" s="244">
        <v>4.3</v>
      </c>
      <c r="F5151" s="244">
        <v>26.5</v>
      </c>
      <c r="G5151" s="193">
        <v>1.6</v>
      </c>
      <c r="H5151" s="193">
        <v>329.9</v>
      </c>
    </row>
    <row r="5152" spans="2:8" x14ac:dyDescent="0.25">
      <c r="B5152" s="271">
        <v>44044.958333333336</v>
      </c>
      <c r="C5152" s="244">
        <v>492.7</v>
      </c>
      <c r="D5152" s="244">
        <v>0</v>
      </c>
      <c r="E5152" s="244">
        <v>2.7</v>
      </c>
      <c r="F5152" s="244">
        <v>43.6</v>
      </c>
      <c r="G5152" s="193">
        <v>1.1000000000000001</v>
      </c>
      <c r="H5152" s="193">
        <v>278.89999999999998</v>
      </c>
    </row>
    <row r="5153" spans="2:8" x14ac:dyDescent="0.25">
      <c r="B5153" s="271">
        <v>44045</v>
      </c>
      <c r="C5153" s="244">
        <v>492.6</v>
      </c>
      <c r="D5153" s="244">
        <v>0</v>
      </c>
      <c r="E5153" s="244">
        <v>1.4</v>
      </c>
      <c r="F5153" s="244">
        <v>50.4</v>
      </c>
      <c r="G5153" s="193">
        <v>1</v>
      </c>
      <c r="H5153" s="193">
        <v>277.5</v>
      </c>
    </row>
    <row r="5154" spans="2:8" x14ac:dyDescent="0.25">
      <c r="B5154" s="271">
        <v>44045.041666666664</v>
      </c>
      <c r="C5154" s="244">
        <v>492.4</v>
      </c>
      <c r="D5154" s="244">
        <v>0</v>
      </c>
      <c r="E5154" s="244">
        <v>0.2</v>
      </c>
      <c r="F5154" s="244">
        <v>53</v>
      </c>
      <c r="G5154" s="193">
        <v>1.2</v>
      </c>
      <c r="H5154" s="193">
        <v>277.5</v>
      </c>
    </row>
    <row r="5155" spans="2:8" x14ac:dyDescent="0.25">
      <c r="B5155" s="271">
        <v>44045.083333333336</v>
      </c>
      <c r="C5155" s="244">
        <v>492.3</v>
      </c>
      <c r="D5155" s="244">
        <v>0</v>
      </c>
      <c r="E5155" s="244">
        <v>-0.8</v>
      </c>
      <c r="F5155" s="244">
        <v>53.5</v>
      </c>
      <c r="G5155" s="193">
        <v>1.4</v>
      </c>
      <c r="H5155" s="193">
        <v>276.3</v>
      </c>
    </row>
    <row r="5156" spans="2:8" x14ac:dyDescent="0.25">
      <c r="B5156" s="271">
        <v>44045.125</v>
      </c>
      <c r="C5156" s="244">
        <v>492.2</v>
      </c>
      <c r="D5156" s="244">
        <v>0</v>
      </c>
      <c r="E5156" s="244">
        <v>-1.9</v>
      </c>
      <c r="F5156" s="244">
        <v>56.1</v>
      </c>
      <c r="G5156" s="193">
        <v>1.5</v>
      </c>
      <c r="H5156" s="193">
        <v>266.7</v>
      </c>
    </row>
    <row r="5157" spans="2:8" x14ac:dyDescent="0.25">
      <c r="B5157" s="271">
        <v>44045.166666666664</v>
      </c>
      <c r="C5157" s="244">
        <v>492.4</v>
      </c>
      <c r="D5157" s="244">
        <v>0</v>
      </c>
      <c r="E5157" s="244">
        <v>-2.7</v>
      </c>
      <c r="F5157" s="244">
        <v>58.3</v>
      </c>
      <c r="G5157" s="193">
        <v>1.4</v>
      </c>
      <c r="H5157" s="193">
        <v>266.60000000000002</v>
      </c>
    </row>
    <row r="5158" spans="2:8" x14ac:dyDescent="0.25">
      <c r="B5158" s="271">
        <v>44045.208333333336</v>
      </c>
      <c r="C5158" s="244">
        <v>492.6</v>
      </c>
      <c r="D5158" s="244">
        <v>0</v>
      </c>
      <c r="E5158" s="244">
        <v>-3.5</v>
      </c>
      <c r="F5158" s="244">
        <v>59.5</v>
      </c>
      <c r="G5158" s="193">
        <v>1.4</v>
      </c>
      <c r="H5158" s="193">
        <v>264.8</v>
      </c>
    </row>
    <row r="5159" spans="2:8" x14ac:dyDescent="0.25">
      <c r="B5159" s="271">
        <v>44045.25</v>
      </c>
      <c r="C5159" s="244">
        <v>493</v>
      </c>
      <c r="D5159" s="244">
        <v>0</v>
      </c>
      <c r="E5159" s="244">
        <v>-4.3</v>
      </c>
      <c r="F5159" s="244">
        <v>60.6</v>
      </c>
      <c r="G5159" s="193">
        <v>1.6</v>
      </c>
      <c r="H5159" s="193">
        <v>267.5</v>
      </c>
    </row>
    <row r="5160" spans="2:8" x14ac:dyDescent="0.25">
      <c r="B5160" s="271">
        <v>44045.291666666664</v>
      </c>
      <c r="C5160" s="244">
        <v>493.3</v>
      </c>
      <c r="D5160" s="244">
        <v>0</v>
      </c>
      <c r="E5160" s="244">
        <v>-4.4000000000000004</v>
      </c>
      <c r="F5160" s="244">
        <v>60.3</v>
      </c>
      <c r="G5160" s="193">
        <v>1.1000000000000001</v>
      </c>
      <c r="H5160" s="193">
        <v>271</v>
      </c>
    </row>
    <row r="5161" spans="2:8" x14ac:dyDescent="0.25">
      <c r="B5161" s="271">
        <v>44045.333333333336</v>
      </c>
      <c r="C5161" s="244">
        <v>493.5</v>
      </c>
      <c r="D5161" s="244">
        <v>0</v>
      </c>
      <c r="E5161" s="244">
        <v>-0.9</v>
      </c>
      <c r="F5161" s="244">
        <v>44.9</v>
      </c>
      <c r="G5161" s="193">
        <v>0.8</v>
      </c>
      <c r="H5161" s="193">
        <v>354.5</v>
      </c>
    </row>
    <row r="5162" spans="2:8" x14ac:dyDescent="0.25">
      <c r="B5162" s="271">
        <v>44045.375</v>
      </c>
      <c r="C5162" s="244">
        <v>493.3</v>
      </c>
      <c r="D5162" s="244">
        <v>0</v>
      </c>
      <c r="E5162" s="244">
        <v>4.0999999999999996</v>
      </c>
      <c r="F5162" s="244">
        <v>28.5</v>
      </c>
      <c r="G5162" s="193">
        <v>0.5</v>
      </c>
      <c r="H5162" s="193">
        <v>125.3</v>
      </c>
    </row>
    <row r="5163" spans="2:8" x14ac:dyDescent="0.25">
      <c r="B5163" s="271">
        <v>44045.416666666664</v>
      </c>
      <c r="C5163" s="244">
        <v>492.7</v>
      </c>
      <c r="D5163" s="244">
        <v>0</v>
      </c>
      <c r="E5163" s="244">
        <v>8.6999999999999993</v>
      </c>
      <c r="F5163" s="244">
        <v>17.3</v>
      </c>
      <c r="G5163" s="193">
        <v>0.8</v>
      </c>
      <c r="H5163" s="193">
        <v>98.2</v>
      </c>
    </row>
    <row r="5164" spans="2:8" x14ac:dyDescent="0.25">
      <c r="B5164" s="271">
        <v>44045.458333333336</v>
      </c>
      <c r="C5164" s="244">
        <v>492.1</v>
      </c>
      <c r="D5164" s="244">
        <v>0</v>
      </c>
      <c r="E5164" s="244">
        <v>13.6</v>
      </c>
      <c r="F5164" s="244">
        <v>10.199999999999999</v>
      </c>
      <c r="G5164" s="193">
        <v>1.3</v>
      </c>
      <c r="H5164" s="193">
        <v>170.4</v>
      </c>
    </row>
    <row r="5165" spans="2:8" x14ac:dyDescent="0.25">
      <c r="B5165" s="271">
        <v>44045.5</v>
      </c>
      <c r="C5165" s="244">
        <v>491.5</v>
      </c>
      <c r="D5165" s="244">
        <v>0</v>
      </c>
      <c r="E5165" s="244">
        <v>16.399999999999999</v>
      </c>
      <c r="F5165" s="244">
        <v>6.3</v>
      </c>
      <c r="G5165" s="193">
        <v>1.6</v>
      </c>
      <c r="H5165" s="193">
        <v>113</v>
      </c>
    </row>
    <row r="5166" spans="2:8" x14ac:dyDescent="0.25">
      <c r="B5166" s="271">
        <v>44045.541666666664</v>
      </c>
      <c r="C5166" s="244">
        <v>490.9</v>
      </c>
      <c r="D5166" s="244">
        <v>0</v>
      </c>
      <c r="E5166" s="244">
        <v>18.399999999999999</v>
      </c>
      <c r="F5166" s="244">
        <v>5.8</v>
      </c>
      <c r="G5166" s="193">
        <v>1.7</v>
      </c>
      <c r="H5166" s="193">
        <v>290.5</v>
      </c>
    </row>
    <row r="5167" spans="2:8" x14ac:dyDescent="0.25">
      <c r="B5167" s="271">
        <v>44045.583333333336</v>
      </c>
      <c r="C5167" s="244">
        <v>490.6</v>
      </c>
      <c r="D5167" s="244">
        <v>0</v>
      </c>
      <c r="E5167" s="244">
        <v>18.399999999999999</v>
      </c>
      <c r="F5167" s="244">
        <v>7.6</v>
      </c>
      <c r="G5167" s="193">
        <v>2</v>
      </c>
      <c r="H5167" s="193">
        <v>46.3</v>
      </c>
    </row>
    <row r="5168" spans="2:8" x14ac:dyDescent="0.25">
      <c r="B5168" s="271">
        <v>44045.625</v>
      </c>
      <c r="C5168" s="244">
        <v>490.5</v>
      </c>
      <c r="D5168" s="244">
        <v>0</v>
      </c>
      <c r="E5168" s="244">
        <v>17.3</v>
      </c>
      <c r="F5168" s="244">
        <v>9.4</v>
      </c>
      <c r="G5168" s="193">
        <v>2.8</v>
      </c>
      <c r="H5168" s="193">
        <v>29.7</v>
      </c>
    </row>
    <row r="5169" spans="2:8" x14ac:dyDescent="0.25">
      <c r="B5169" s="271">
        <v>44045.666666666664</v>
      </c>
      <c r="C5169" s="244">
        <v>490.7</v>
      </c>
      <c r="D5169" s="244">
        <v>0</v>
      </c>
      <c r="E5169" s="244">
        <v>15.3</v>
      </c>
      <c r="F5169" s="244">
        <v>9.6</v>
      </c>
      <c r="G5169" s="193">
        <v>3.2</v>
      </c>
      <c r="H5169" s="193">
        <v>41</v>
      </c>
    </row>
    <row r="5170" spans="2:8" x14ac:dyDescent="0.25">
      <c r="B5170" s="271">
        <v>44045.708333333336</v>
      </c>
      <c r="C5170" s="244">
        <v>491</v>
      </c>
      <c r="D5170" s="244">
        <v>0</v>
      </c>
      <c r="E5170" s="244">
        <v>13.9</v>
      </c>
      <c r="F5170" s="244">
        <v>10</v>
      </c>
      <c r="G5170" s="193">
        <v>2.5</v>
      </c>
      <c r="H5170" s="193">
        <v>74</v>
      </c>
    </row>
    <row r="5171" spans="2:8" x14ac:dyDescent="0.25">
      <c r="B5171" s="271">
        <v>44045.75</v>
      </c>
      <c r="C5171" s="244">
        <v>491.2</v>
      </c>
      <c r="D5171" s="244">
        <v>0</v>
      </c>
      <c r="E5171" s="244">
        <v>12.2</v>
      </c>
      <c r="F5171" s="244">
        <v>9</v>
      </c>
      <c r="G5171" s="193">
        <v>1.6</v>
      </c>
      <c r="H5171" s="193">
        <v>77.2</v>
      </c>
    </row>
    <row r="5172" spans="2:8" x14ac:dyDescent="0.25">
      <c r="B5172" s="271">
        <v>44045.791666666664</v>
      </c>
      <c r="C5172" s="244">
        <v>491.7</v>
      </c>
      <c r="D5172" s="244">
        <v>0</v>
      </c>
      <c r="E5172" s="244">
        <v>10.8</v>
      </c>
      <c r="F5172" s="244">
        <v>8.9</v>
      </c>
      <c r="G5172" s="193">
        <v>1.5</v>
      </c>
      <c r="H5172" s="193">
        <v>91.3</v>
      </c>
    </row>
    <row r="5173" spans="2:8" x14ac:dyDescent="0.25">
      <c r="B5173" s="271">
        <v>44045.833333333336</v>
      </c>
      <c r="C5173" s="244">
        <v>492.2</v>
      </c>
      <c r="D5173" s="244">
        <v>0</v>
      </c>
      <c r="E5173" s="244">
        <v>8.8000000000000007</v>
      </c>
      <c r="F5173" s="244">
        <v>11.2</v>
      </c>
      <c r="G5173" s="193">
        <v>1.7</v>
      </c>
      <c r="H5173" s="193">
        <v>334</v>
      </c>
    </row>
    <row r="5174" spans="2:8" x14ac:dyDescent="0.25">
      <c r="B5174" s="271">
        <v>44045.875</v>
      </c>
      <c r="C5174" s="244">
        <v>492.7</v>
      </c>
      <c r="D5174" s="244">
        <v>0</v>
      </c>
      <c r="E5174" s="244">
        <v>6.2</v>
      </c>
      <c r="F5174" s="244">
        <v>14.6</v>
      </c>
      <c r="G5174" s="193">
        <v>1</v>
      </c>
      <c r="H5174" s="193">
        <v>321.10000000000002</v>
      </c>
    </row>
    <row r="5175" spans="2:8" x14ac:dyDescent="0.25">
      <c r="B5175" s="271">
        <v>44045.916666666664</v>
      </c>
      <c r="C5175" s="244">
        <v>493</v>
      </c>
      <c r="D5175" s="244">
        <v>0</v>
      </c>
      <c r="E5175" s="244">
        <v>3.8</v>
      </c>
      <c r="F5175" s="244">
        <v>17.600000000000001</v>
      </c>
      <c r="G5175" s="193">
        <v>1.6</v>
      </c>
      <c r="H5175" s="193">
        <v>287</v>
      </c>
    </row>
    <row r="5176" spans="2:8" x14ac:dyDescent="0.25">
      <c r="B5176" s="271">
        <v>44045.958333333336</v>
      </c>
      <c r="C5176" s="244">
        <v>493.2</v>
      </c>
      <c r="D5176" s="244">
        <v>0</v>
      </c>
      <c r="E5176" s="244">
        <v>1.6</v>
      </c>
      <c r="F5176" s="244">
        <v>21.3</v>
      </c>
      <c r="G5176" s="193">
        <v>1.7</v>
      </c>
      <c r="H5176" s="193">
        <v>278</v>
      </c>
    </row>
    <row r="5177" spans="2:8" x14ac:dyDescent="0.25">
      <c r="B5177" s="271">
        <v>44046</v>
      </c>
      <c r="C5177" s="244">
        <v>493.2</v>
      </c>
      <c r="D5177" s="244">
        <v>0</v>
      </c>
      <c r="E5177" s="244">
        <v>0.1</v>
      </c>
      <c r="F5177" s="244">
        <v>24.6</v>
      </c>
      <c r="G5177" s="193">
        <v>1.3</v>
      </c>
      <c r="H5177" s="193">
        <v>277.39999999999998</v>
      </c>
    </row>
    <row r="5178" spans="2:8" x14ac:dyDescent="0.25">
      <c r="B5178" s="271">
        <v>44046.041666666664</v>
      </c>
      <c r="C5178" s="244">
        <v>493.1</v>
      </c>
      <c r="D5178" s="244">
        <v>0</v>
      </c>
      <c r="E5178" s="244">
        <v>-1.2</v>
      </c>
      <c r="F5178" s="244">
        <v>30.2</v>
      </c>
      <c r="G5178" s="193">
        <v>1.4</v>
      </c>
      <c r="H5178" s="193">
        <v>275</v>
      </c>
    </row>
    <row r="5179" spans="2:8" x14ac:dyDescent="0.25">
      <c r="B5179" s="271">
        <v>44046.083333333336</v>
      </c>
      <c r="C5179" s="244">
        <v>493</v>
      </c>
      <c r="D5179" s="244">
        <v>0</v>
      </c>
      <c r="E5179" s="244">
        <v>-2.2999999999999998</v>
      </c>
      <c r="F5179" s="244">
        <v>34.9</v>
      </c>
      <c r="G5179" s="193">
        <v>1.4</v>
      </c>
      <c r="H5179" s="193">
        <v>271.3</v>
      </c>
    </row>
    <row r="5180" spans="2:8" x14ac:dyDescent="0.25">
      <c r="B5180" s="271">
        <v>44046.125</v>
      </c>
      <c r="C5180" s="244">
        <v>493</v>
      </c>
      <c r="D5180" s="244">
        <v>0</v>
      </c>
      <c r="E5180" s="244">
        <v>-3.4</v>
      </c>
      <c r="F5180" s="244">
        <v>39</v>
      </c>
      <c r="G5180" s="193">
        <v>1.7</v>
      </c>
      <c r="H5180" s="193">
        <v>272.2</v>
      </c>
    </row>
    <row r="5181" spans="2:8" x14ac:dyDescent="0.25">
      <c r="B5181" s="271">
        <v>44046.166666666664</v>
      </c>
      <c r="C5181" s="244">
        <v>493.2</v>
      </c>
      <c r="D5181" s="244">
        <v>0</v>
      </c>
      <c r="E5181" s="244">
        <v>-4.4000000000000004</v>
      </c>
      <c r="F5181" s="244">
        <v>43.1</v>
      </c>
      <c r="G5181" s="193">
        <v>1.7</v>
      </c>
      <c r="H5181" s="193">
        <v>267</v>
      </c>
    </row>
    <row r="5182" spans="2:8" x14ac:dyDescent="0.25">
      <c r="B5182" s="271">
        <v>44046.208333333336</v>
      </c>
      <c r="C5182" s="244">
        <v>493.5</v>
      </c>
      <c r="D5182" s="244">
        <v>0</v>
      </c>
      <c r="E5182" s="244">
        <v>-5.0999999999999996</v>
      </c>
      <c r="F5182" s="244">
        <v>47</v>
      </c>
      <c r="G5182" s="193">
        <v>1.5</v>
      </c>
      <c r="H5182" s="193">
        <v>269.3</v>
      </c>
    </row>
    <row r="5183" spans="2:8" x14ac:dyDescent="0.25">
      <c r="B5183" s="271">
        <v>44046.25</v>
      </c>
      <c r="C5183" s="244">
        <v>494</v>
      </c>
      <c r="D5183" s="244">
        <v>0</v>
      </c>
      <c r="E5183" s="244">
        <v>-5.9</v>
      </c>
      <c r="F5183" s="244">
        <v>50</v>
      </c>
      <c r="G5183" s="193">
        <v>1.5</v>
      </c>
      <c r="H5183" s="193">
        <v>267.3</v>
      </c>
    </row>
    <row r="5184" spans="2:8" x14ac:dyDescent="0.25">
      <c r="B5184" s="271">
        <v>44046.291666666664</v>
      </c>
      <c r="C5184" s="244">
        <v>494.4</v>
      </c>
      <c r="D5184" s="244">
        <v>0</v>
      </c>
      <c r="E5184" s="244">
        <v>-6.1</v>
      </c>
      <c r="F5184" s="244">
        <v>51.2</v>
      </c>
      <c r="G5184" s="193">
        <v>1.3</v>
      </c>
      <c r="H5184" s="193">
        <v>269.3</v>
      </c>
    </row>
    <row r="5185" spans="2:8" x14ac:dyDescent="0.25">
      <c r="B5185" s="271">
        <v>44046.333333333336</v>
      </c>
      <c r="C5185" s="244">
        <v>494.6</v>
      </c>
      <c r="D5185" s="244">
        <v>0</v>
      </c>
      <c r="E5185" s="244">
        <v>-1.9</v>
      </c>
      <c r="F5185" s="244">
        <v>36.4</v>
      </c>
      <c r="G5185" s="193">
        <v>0.5</v>
      </c>
      <c r="H5185" s="193">
        <v>210.5</v>
      </c>
    </row>
    <row r="5186" spans="2:8" x14ac:dyDescent="0.25">
      <c r="B5186" s="271">
        <v>44046.375</v>
      </c>
      <c r="C5186" s="244">
        <v>494.3</v>
      </c>
      <c r="D5186" s="244">
        <v>0</v>
      </c>
      <c r="E5186" s="244">
        <v>3.2</v>
      </c>
      <c r="F5186" s="244">
        <v>23.4</v>
      </c>
      <c r="G5186" s="193">
        <v>0.4</v>
      </c>
      <c r="H5186" s="193">
        <v>263.60000000000002</v>
      </c>
    </row>
    <row r="5187" spans="2:8" x14ac:dyDescent="0.25">
      <c r="B5187" s="271">
        <v>44046.416666666664</v>
      </c>
      <c r="C5187" s="244">
        <v>493.7</v>
      </c>
      <c r="D5187" s="244">
        <v>0</v>
      </c>
      <c r="E5187" s="244">
        <v>8.1999999999999993</v>
      </c>
      <c r="F5187" s="244">
        <v>12.9</v>
      </c>
      <c r="G5187" s="193">
        <v>0.7</v>
      </c>
      <c r="H5187" s="193">
        <v>128</v>
      </c>
    </row>
    <row r="5188" spans="2:8" x14ac:dyDescent="0.25">
      <c r="B5188" s="271">
        <v>44046.458333333336</v>
      </c>
      <c r="C5188" s="244">
        <v>493</v>
      </c>
      <c r="D5188" s="244">
        <v>0</v>
      </c>
      <c r="E5188" s="244">
        <v>13.4</v>
      </c>
      <c r="F5188" s="244">
        <v>6.4</v>
      </c>
      <c r="G5188" s="193">
        <v>0.9</v>
      </c>
      <c r="H5188" s="193">
        <v>20.399999999999999</v>
      </c>
    </row>
    <row r="5189" spans="2:8" x14ac:dyDescent="0.25">
      <c r="B5189" s="271">
        <v>44046.5</v>
      </c>
      <c r="C5189" s="244">
        <v>492.3</v>
      </c>
      <c r="D5189" s="244">
        <v>0</v>
      </c>
      <c r="E5189" s="244">
        <v>16.399999999999999</v>
      </c>
      <c r="F5189" s="244">
        <v>4.5</v>
      </c>
      <c r="G5189" s="193">
        <v>2.2999999999999998</v>
      </c>
      <c r="H5189" s="193">
        <v>357.5</v>
      </c>
    </row>
    <row r="5190" spans="2:8" x14ac:dyDescent="0.25">
      <c r="B5190" s="271">
        <v>44046.541666666664</v>
      </c>
      <c r="C5190" s="244">
        <v>491.8</v>
      </c>
      <c r="D5190" s="244">
        <v>0</v>
      </c>
      <c r="E5190" s="244">
        <v>16.7</v>
      </c>
      <c r="F5190" s="244">
        <v>6.3</v>
      </c>
      <c r="G5190" s="193">
        <v>3</v>
      </c>
      <c r="H5190" s="193">
        <v>4.8</v>
      </c>
    </row>
    <row r="5191" spans="2:8" x14ac:dyDescent="0.25">
      <c r="B5191" s="271">
        <v>44046.583333333336</v>
      </c>
      <c r="C5191" s="244">
        <v>491.4</v>
      </c>
      <c r="D5191" s="244">
        <v>0</v>
      </c>
      <c r="E5191" s="244">
        <v>16.7</v>
      </c>
      <c r="F5191" s="244">
        <v>9</v>
      </c>
      <c r="G5191" s="193">
        <v>2.8</v>
      </c>
      <c r="H5191" s="193">
        <v>9.5</v>
      </c>
    </row>
    <row r="5192" spans="2:8" x14ac:dyDescent="0.25">
      <c r="B5192" s="271">
        <v>44046.625</v>
      </c>
      <c r="C5192" s="244">
        <v>491.3</v>
      </c>
      <c r="D5192" s="244">
        <v>0</v>
      </c>
      <c r="E5192" s="244">
        <v>15.9</v>
      </c>
      <c r="F5192" s="244">
        <v>10.9</v>
      </c>
      <c r="G5192" s="193">
        <v>2.6</v>
      </c>
      <c r="H5192" s="193">
        <v>23.1</v>
      </c>
    </row>
    <row r="5193" spans="2:8" x14ac:dyDescent="0.25">
      <c r="B5193" s="271">
        <v>44046.666666666664</v>
      </c>
      <c r="C5193" s="244">
        <v>491.4</v>
      </c>
      <c r="D5193" s="244">
        <v>0</v>
      </c>
      <c r="E5193" s="244">
        <v>14.1</v>
      </c>
      <c r="F5193" s="244">
        <v>15.1</v>
      </c>
      <c r="G5193" s="193">
        <v>2.2000000000000002</v>
      </c>
      <c r="H5193" s="193">
        <v>44.8</v>
      </c>
    </row>
    <row r="5194" spans="2:8" x14ac:dyDescent="0.25">
      <c r="B5194" s="271">
        <v>44046.708333333336</v>
      </c>
      <c r="C5194" s="244">
        <v>491.6</v>
      </c>
      <c r="D5194" s="244">
        <v>0</v>
      </c>
      <c r="E5194" s="244">
        <v>12.4</v>
      </c>
      <c r="F5194" s="244">
        <v>21.6</v>
      </c>
      <c r="G5194" s="193">
        <v>2.4</v>
      </c>
      <c r="H5194" s="193">
        <v>64.7</v>
      </c>
    </row>
    <row r="5195" spans="2:8" x14ac:dyDescent="0.25">
      <c r="B5195" s="271">
        <v>44046.75</v>
      </c>
      <c r="C5195" s="244">
        <v>492</v>
      </c>
      <c r="D5195" s="244">
        <v>0</v>
      </c>
      <c r="E5195" s="244">
        <v>10.4</v>
      </c>
      <c r="F5195" s="244">
        <v>26.9</v>
      </c>
      <c r="G5195" s="193">
        <v>2.6</v>
      </c>
      <c r="H5195" s="193">
        <v>81.3</v>
      </c>
    </row>
    <row r="5196" spans="2:8" x14ac:dyDescent="0.25">
      <c r="B5196" s="271">
        <v>44046.791666666664</v>
      </c>
      <c r="C5196" s="244">
        <v>492.4</v>
      </c>
      <c r="D5196" s="244">
        <v>0</v>
      </c>
      <c r="E5196" s="244">
        <v>8.9</v>
      </c>
      <c r="F5196" s="244">
        <v>31.9</v>
      </c>
      <c r="G5196" s="193">
        <v>1.9</v>
      </c>
      <c r="H5196" s="193">
        <v>81.400000000000006</v>
      </c>
    </row>
    <row r="5197" spans="2:8" x14ac:dyDescent="0.25">
      <c r="B5197" s="271">
        <v>44046.833333333336</v>
      </c>
      <c r="C5197" s="244">
        <v>492.8</v>
      </c>
      <c r="D5197" s="244">
        <v>0</v>
      </c>
      <c r="E5197" s="244">
        <v>7.4</v>
      </c>
      <c r="F5197" s="244">
        <v>33.799999999999997</v>
      </c>
      <c r="G5197" s="193">
        <v>0.9</v>
      </c>
      <c r="H5197" s="193">
        <v>342.2</v>
      </c>
    </row>
    <row r="5198" spans="2:8" x14ac:dyDescent="0.25">
      <c r="B5198" s="271">
        <v>44046.875</v>
      </c>
      <c r="C5198" s="244">
        <v>493.1</v>
      </c>
      <c r="D5198" s="244">
        <v>0</v>
      </c>
      <c r="E5198" s="244">
        <v>5.3</v>
      </c>
      <c r="F5198" s="244">
        <v>36.4</v>
      </c>
      <c r="G5198" s="193">
        <v>1.1000000000000001</v>
      </c>
      <c r="H5198" s="193">
        <v>299.89999999999998</v>
      </c>
    </row>
    <row r="5199" spans="2:8" x14ac:dyDescent="0.25">
      <c r="B5199" s="271">
        <v>44046.916666666664</v>
      </c>
      <c r="C5199" s="244">
        <v>493.4</v>
      </c>
      <c r="D5199" s="244">
        <v>0</v>
      </c>
      <c r="E5199" s="244">
        <v>3.6</v>
      </c>
      <c r="F5199" s="244">
        <v>39.299999999999997</v>
      </c>
      <c r="G5199" s="193">
        <v>1.1000000000000001</v>
      </c>
      <c r="H5199" s="193">
        <v>297.5</v>
      </c>
    </row>
    <row r="5200" spans="2:8" x14ac:dyDescent="0.25">
      <c r="B5200" s="271">
        <v>44046.958333333336</v>
      </c>
      <c r="C5200" s="244">
        <v>493.6</v>
      </c>
      <c r="D5200" s="244">
        <v>0</v>
      </c>
      <c r="E5200" s="244">
        <v>1.8</v>
      </c>
      <c r="F5200" s="244">
        <v>43.1</v>
      </c>
      <c r="G5200" s="193">
        <v>1.6</v>
      </c>
      <c r="H5200" s="193">
        <v>271.7</v>
      </c>
    </row>
    <row r="5201" spans="2:8" x14ac:dyDescent="0.25">
      <c r="B5201" s="271">
        <v>44047</v>
      </c>
      <c r="C5201" s="244">
        <v>493.7</v>
      </c>
      <c r="D5201" s="244">
        <v>0</v>
      </c>
      <c r="E5201" s="244">
        <v>0.4</v>
      </c>
      <c r="F5201" s="244">
        <v>46.9</v>
      </c>
      <c r="G5201" s="193">
        <v>1.3</v>
      </c>
      <c r="H5201" s="193">
        <v>273.8</v>
      </c>
    </row>
    <row r="5202" spans="2:8" x14ac:dyDescent="0.25">
      <c r="B5202" s="271">
        <v>44047.041666666664</v>
      </c>
      <c r="C5202" s="244">
        <v>493.5</v>
      </c>
      <c r="D5202" s="244">
        <v>0</v>
      </c>
      <c r="E5202" s="244">
        <v>-0.9</v>
      </c>
      <c r="F5202" s="244">
        <v>51.1</v>
      </c>
      <c r="G5202" s="193">
        <v>1.4</v>
      </c>
      <c r="H5202" s="193">
        <v>268</v>
      </c>
    </row>
    <row r="5203" spans="2:8" x14ac:dyDescent="0.25">
      <c r="B5203" s="271">
        <v>44047.083333333336</v>
      </c>
      <c r="C5203" s="244">
        <v>493.3</v>
      </c>
      <c r="D5203" s="244">
        <v>0</v>
      </c>
      <c r="E5203" s="244">
        <v>-1.9</v>
      </c>
      <c r="F5203" s="244">
        <v>54.6</v>
      </c>
      <c r="G5203" s="193">
        <v>1.5</v>
      </c>
      <c r="H5203" s="193">
        <v>269.8</v>
      </c>
    </row>
    <row r="5204" spans="2:8" x14ac:dyDescent="0.25">
      <c r="B5204" s="271">
        <v>44047.125</v>
      </c>
      <c r="C5204" s="244">
        <v>493.3</v>
      </c>
      <c r="D5204" s="244">
        <v>0</v>
      </c>
      <c r="E5204" s="244">
        <v>-3</v>
      </c>
      <c r="F5204" s="244">
        <v>57.6</v>
      </c>
      <c r="G5204" s="193">
        <v>1.7</v>
      </c>
      <c r="H5204" s="193">
        <v>268.39999999999998</v>
      </c>
    </row>
    <row r="5205" spans="2:8" x14ac:dyDescent="0.25">
      <c r="B5205" s="271">
        <v>44047.166666666664</v>
      </c>
      <c r="C5205" s="244">
        <v>493.4</v>
      </c>
      <c r="D5205" s="244">
        <v>0</v>
      </c>
      <c r="E5205" s="244">
        <v>-3.8</v>
      </c>
      <c r="F5205" s="244">
        <v>60</v>
      </c>
      <c r="G5205" s="193">
        <v>1.6</v>
      </c>
      <c r="H5205" s="193">
        <v>268.10000000000002</v>
      </c>
    </row>
    <row r="5206" spans="2:8" x14ac:dyDescent="0.25">
      <c r="B5206" s="271">
        <v>44047.208333333336</v>
      </c>
      <c r="C5206" s="244">
        <v>493.6</v>
      </c>
      <c r="D5206" s="244">
        <v>0</v>
      </c>
      <c r="E5206" s="244">
        <v>-4.5999999999999996</v>
      </c>
      <c r="F5206" s="244">
        <v>61.6</v>
      </c>
      <c r="G5206" s="193">
        <v>1.5</v>
      </c>
      <c r="H5206" s="193">
        <v>265.7</v>
      </c>
    </row>
    <row r="5207" spans="2:8" x14ac:dyDescent="0.25">
      <c r="B5207" s="271">
        <v>44047.25</v>
      </c>
      <c r="C5207" s="244">
        <v>494</v>
      </c>
      <c r="D5207" s="244">
        <v>0</v>
      </c>
      <c r="E5207" s="244">
        <v>-5.3</v>
      </c>
      <c r="F5207" s="244">
        <v>63.9</v>
      </c>
      <c r="G5207" s="193">
        <v>1.9</v>
      </c>
      <c r="H5207" s="193">
        <v>267.7</v>
      </c>
    </row>
    <row r="5208" spans="2:8" x14ac:dyDescent="0.25">
      <c r="B5208" s="271">
        <v>44047.291666666664</v>
      </c>
      <c r="C5208" s="244">
        <v>494.4</v>
      </c>
      <c r="D5208" s="244">
        <v>0</v>
      </c>
      <c r="E5208" s="244">
        <v>-5.2</v>
      </c>
      <c r="F5208" s="244">
        <v>63.5</v>
      </c>
      <c r="G5208" s="193">
        <v>1</v>
      </c>
      <c r="H5208" s="193">
        <v>264.89999999999998</v>
      </c>
    </row>
    <row r="5209" spans="2:8" x14ac:dyDescent="0.25">
      <c r="B5209" s="271">
        <v>44047.333333333336</v>
      </c>
      <c r="C5209" s="244">
        <v>494.6</v>
      </c>
      <c r="D5209" s="244">
        <v>0</v>
      </c>
      <c r="E5209" s="244">
        <v>-1.6</v>
      </c>
      <c r="F5209" s="244">
        <v>47.8</v>
      </c>
      <c r="G5209" s="193">
        <v>0.7</v>
      </c>
      <c r="H5209" s="193">
        <v>284.10000000000002</v>
      </c>
    </row>
    <row r="5210" spans="2:8" x14ac:dyDescent="0.25">
      <c r="B5210" s="271">
        <v>44047.375</v>
      </c>
      <c r="C5210" s="244">
        <v>494.3</v>
      </c>
      <c r="D5210" s="244">
        <v>0</v>
      </c>
      <c r="E5210" s="244">
        <v>3.6</v>
      </c>
      <c r="F5210" s="244">
        <v>33</v>
      </c>
      <c r="G5210" s="193">
        <v>0.4</v>
      </c>
      <c r="H5210" s="193">
        <v>302.8</v>
      </c>
    </row>
    <row r="5211" spans="2:8" x14ac:dyDescent="0.25">
      <c r="B5211" s="271">
        <v>44047.416666666664</v>
      </c>
      <c r="C5211" s="244">
        <v>493.7</v>
      </c>
      <c r="D5211" s="244">
        <v>0</v>
      </c>
      <c r="E5211" s="244">
        <v>8.1</v>
      </c>
      <c r="F5211" s="244">
        <v>18.5</v>
      </c>
      <c r="G5211" s="193">
        <v>0.7</v>
      </c>
      <c r="H5211" s="193">
        <v>122.6</v>
      </c>
    </row>
    <row r="5212" spans="2:8" x14ac:dyDescent="0.25">
      <c r="B5212" s="271">
        <v>44047.458333333336</v>
      </c>
      <c r="C5212" s="244">
        <v>493</v>
      </c>
      <c r="D5212" s="244">
        <v>0</v>
      </c>
      <c r="E5212" s="244">
        <v>13.5</v>
      </c>
      <c r="F5212" s="244">
        <v>8.6999999999999993</v>
      </c>
      <c r="G5212" s="193">
        <v>1.5</v>
      </c>
      <c r="H5212" s="193">
        <v>89.1</v>
      </c>
    </row>
    <row r="5213" spans="2:8" x14ac:dyDescent="0.25">
      <c r="B5213" s="271">
        <v>44047.5</v>
      </c>
      <c r="C5213" s="244">
        <v>492.4</v>
      </c>
      <c r="D5213" s="244">
        <v>0</v>
      </c>
      <c r="E5213" s="244">
        <v>15.3</v>
      </c>
      <c r="F5213" s="244">
        <v>5.4</v>
      </c>
      <c r="G5213" s="193">
        <v>2.2000000000000002</v>
      </c>
      <c r="H5213" s="193">
        <v>20.3</v>
      </c>
    </row>
    <row r="5214" spans="2:8" x14ac:dyDescent="0.25">
      <c r="B5214" s="271">
        <v>44047.541666666664</v>
      </c>
      <c r="C5214" s="244">
        <v>491.9</v>
      </c>
      <c r="D5214" s="244">
        <v>0</v>
      </c>
      <c r="E5214" s="244">
        <v>16.2</v>
      </c>
      <c r="F5214" s="244">
        <v>5.9</v>
      </c>
      <c r="G5214" s="193">
        <v>2.2999999999999998</v>
      </c>
      <c r="H5214" s="193">
        <v>32.9</v>
      </c>
    </row>
    <row r="5215" spans="2:8" x14ac:dyDescent="0.25">
      <c r="B5215" s="271">
        <v>44047.583333333336</v>
      </c>
      <c r="C5215" s="244">
        <v>491.4</v>
      </c>
      <c r="D5215" s="244">
        <v>0</v>
      </c>
      <c r="E5215" s="244">
        <v>16.3</v>
      </c>
      <c r="F5215" s="244">
        <v>6.1</v>
      </c>
      <c r="G5215" s="193">
        <v>2.2999999999999998</v>
      </c>
      <c r="H5215" s="193">
        <v>21.6</v>
      </c>
    </row>
    <row r="5216" spans="2:8" x14ac:dyDescent="0.25">
      <c r="B5216" s="271">
        <v>44047.625</v>
      </c>
      <c r="C5216" s="244">
        <v>491.2</v>
      </c>
      <c r="D5216" s="244">
        <v>0</v>
      </c>
      <c r="E5216" s="244">
        <v>15.8</v>
      </c>
      <c r="F5216" s="244">
        <v>6.3</v>
      </c>
      <c r="G5216" s="193">
        <v>2.5</v>
      </c>
      <c r="H5216" s="193">
        <v>3.7</v>
      </c>
    </row>
    <row r="5217" spans="2:8" x14ac:dyDescent="0.25">
      <c r="B5217" s="271">
        <v>44047.666666666664</v>
      </c>
      <c r="C5217" s="244">
        <v>491.2</v>
      </c>
      <c r="D5217" s="244">
        <v>0</v>
      </c>
      <c r="E5217" s="244">
        <v>14.2</v>
      </c>
      <c r="F5217" s="244">
        <v>8.8000000000000007</v>
      </c>
      <c r="G5217" s="193">
        <v>2.4</v>
      </c>
      <c r="H5217" s="193">
        <v>18.100000000000001</v>
      </c>
    </row>
    <row r="5218" spans="2:8" x14ac:dyDescent="0.25">
      <c r="B5218" s="271">
        <v>44047.708333333336</v>
      </c>
      <c r="C5218" s="244">
        <v>491.4</v>
      </c>
      <c r="D5218" s="244">
        <v>0</v>
      </c>
      <c r="E5218" s="244">
        <v>12.9</v>
      </c>
      <c r="F5218" s="244">
        <v>12.6</v>
      </c>
      <c r="G5218" s="193">
        <v>2</v>
      </c>
      <c r="H5218" s="193">
        <v>49.8</v>
      </c>
    </row>
    <row r="5219" spans="2:8" x14ac:dyDescent="0.25">
      <c r="B5219" s="271">
        <v>44047.75</v>
      </c>
      <c r="C5219" s="244">
        <v>491.7</v>
      </c>
      <c r="D5219" s="244">
        <v>0</v>
      </c>
      <c r="E5219" s="244">
        <v>10.9</v>
      </c>
      <c r="F5219" s="244">
        <v>16.600000000000001</v>
      </c>
      <c r="G5219" s="193">
        <v>1</v>
      </c>
      <c r="H5219" s="193">
        <v>33.799999999999997</v>
      </c>
    </row>
    <row r="5220" spans="2:8" x14ac:dyDescent="0.25">
      <c r="B5220" s="271">
        <v>44047.791666666664</v>
      </c>
      <c r="C5220" s="244">
        <v>492</v>
      </c>
      <c r="D5220" s="244">
        <v>0</v>
      </c>
      <c r="E5220" s="244">
        <v>9.3000000000000007</v>
      </c>
      <c r="F5220" s="244">
        <v>19</v>
      </c>
      <c r="G5220" s="193">
        <v>1.7</v>
      </c>
      <c r="H5220" s="193">
        <v>36</v>
      </c>
    </row>
    <row r="5221" spans="2:8" x14ac:dyDescent="0.25">
      <c r="B5221" s="271">
        <v>44047.833333333336</v>
      </c>
      <c r="C5221" s="244">
        <v>492.6</v>
      </c>
      <c r="D5221" s="244">
        <v>0</v>
      </c>
      <c r="E5221" s="244">
        <v>7.1</v>
      </c>
      <c r="F5221" s="244">
        <v>22.2</v>
      </c>
      <c r="G5221" s="193">
        <v>1.8</v>
      </c>
      <c r="H5221" s="193">
        <v>337</v>
      </c>
    </row>
    <row r="5222" spans="2:8" x14ac:dyDescent="0.25">
      <c r="B5222" s="271">
        <v>44047.875</v>
      </c>
      <c r="C5222" s="244">
        <v>492.9</v>
      </c>
      <c r="D5222" s="244">
        <v>0</v>
      </c>
      <c r="E5222" s="244">
        <v>5.4</v>
      </c>
      <c r="F5222" s="244">
        <v>25.6</v>
      </c>
      <c r="G5222" s="193">
        <v>1.6</v>
      </c>
      <c r="H5222" s="193">
        <v>316.39999999999998</v>
      </c>
    </row>
    <row r="5223" spans="2:8" x14ac:dyDescent="0.25">
      <c r="B5223" s="271">
        <v>44047.916666666664</v>
      </c>
      <c r="C5223" s="244">
        <v>493</v>
      </c>
      <c r="D5223" s="244">
        <v>0</v>
      </c>
      <c r="E5223" s="244">
        <v>3.6</v>
      </c>
      <c r="F5223" s="244">
        <v>29.6</v>
      </c>
      <c r="G5223" s="193">
        <v>1.1000000000000001</v>
      </c>
      <c r="H5223" s="193">
        <v>292.7</v>
      </c>
    </row>
    <row r="5224" spans="2:8" x14ac:dyDescent="0.25">
      <c r="B5224" s="271">
        <v>44047.958333333336</v>
      </c>
      <c r="C5224" s="244">
        <v>493.1</v>
      </c>
      <c r="D5224" s="244">
        <v>0</v>
      </c>
      <c r="E5224" s="244">
        <v>1.8</v>
      </c>
      <c r="F5224" s="244">
        <v>34.299999999999997</v>
      </c>
      <c r="G5224" s="193">
        <v>1.2</v>
      </c>
      <c r="H5224" s="193">
        <v>272.3</v>
      </c>
    </row>
    <row r="5225" spans="2:8" x14ac:dyDescent="0.25">
      <c r="B5225" s="271">
        <v>44048</v>
      </c>
      <c r="C5225" s="244">
        <v>493.1</v>
      </c>
      <c r="D5225" s="244">
        <v>0</v>
      </c>
      <c r="E5225" s="244">
        <v>0.6</v>
      </c>
      <c r="F5225" s="244">
        <v>37.299999999999997</v>
      </c>
      <c r="G5225" s="193">
        <v>1.2</v>
      </c>
      <c r="H5225" s="193">
        <v>274.2</v>
      </c>
    </row>
    <row r="5226" spans="2:8" x14ac:dyDescent="0.25">
      <c r="B5226" s="271">
        <v>44048.041666666664</v>
      </c>
      <c r="C5226" s="244">
        <v>492.9</v>
      </c>
      <c r="D5226" s="244">
        <v>0</v>
      </c>
      <c r="E5226" s="244">
        <v>-0.5</v>
      </c>
      <c r="F5226" s="244">
        <v>39.5</v>
      </c>
      <c r="G5226" s="193">
        <v>1.3</v>
      </c>
      <c r="H5226" s="193">
        <v>277.60000000000002</v>
      </c>
    </row>
    <row r="5227" spans="2:8" x14ac:dyDescent="0.25">
      <c r="B5227" s="271">
        <v>44048.083333333336</v>
      </c>
      <c r="C5227" s="244">
        <v>492.6</v>
      </c>
      <c r="D5227" s="244">
        <v>0</v>
      </c>
      <c r="E5227" s="244">
        <v>-1.5</v>
      </c>
      <c r="F5227" s="244">
        <v>42.2</v>
      </c>
      <c r="G5227" s="193">
        <v>1.3</v>
      </c>
      <c r="H5227" s="193">
        <v>273</v>
      </c>
    </row>
    <row r="5228" spans="2:8" x14ac:dyDescent="0.25">
      <c r="B5228" s="271">
        <v>44048.125</v>
      </c>
      <c r="C5228" s="244">
        <v>492.7</v>
      </c>
      <c r="D5228" s="244">
        <v>0</v>
      </c>
      <c r="E5228" s="244">
        <v>-2.4</v>
      </c>
      <c r="F5228" s="244">
        <v>44.8</v>
      </c>
      <c r="G5228" s="193">
        <v>1.3</v>
      </c>
      <c r="H5228" s="193">
        <v>280.39999999999998</v>
      </c>
    </row>
    <row r="5229" spans="2:8" x14ac:dyDescent="0.25">
      <c r="B5229" s="271">
        <v>44048.166666666664</v>
      </c>
      <c r="C5229" s="244">
        <v>492.7</v>
      </c>
      <c r="D5229" s="244">
        <v>0</v>
      </c>
      <c r="E5229" s="244">
        <v>-3.3</v>
      </c>
      <c r="F5229" s="244">
        <v>47.7</v>
      </c>
      <c r="G5229" s="193">
        <v>1.5</v>
      </c>
      <c r="H5229" s="193">
        <v>269</v>
      </c>
    </row>
    <row r="5230" spans="2:8" x14ac:dyDescent="0.25">
      <c r="B5230" s="271">
        <v>44048.208333333336</v>
      </c>
      <c r="C5230" s="244">
        <v>492.8</v>
      </c>
      <c r="D5230" s="244">
        <v>0</v>
      </c>
      <c r="E5230" s="244">
        <v>-4</v>
      </c>
      <c r="F5230" s="244">
        <v>49.6</v>
      </c>
      <c r="G5230" s="193">
        <v>1.5</v>
      </c>
      <c r="H5230" s="193">
        <v>272.60000000000002</v>
      </c>
    </row>
    <row r="5231" spans="2:8" x14ac:dyDescent="0.25">
      <c r="B5231" s="271">
        <v>44048.25</v>
      </c>
      <c r="C5231" s="244">
        <v>493.1</v>
      </c>
      <c r="D5231" s="244">
        <v>0</v>
      </c>
      <c r="E5231" s="244">
        <v>-4.7</v>
      </c>
      <c r="F5231" s="244">
        <v>52.8</v>
      </c>
      <c r="G5231" s="193">
        <v>1.6</v>
      </c>
      <c r="H5231" s="193">
        <v>269.60000000000002</v>
      </c>
    </row>
    <row r="5232" spans="2:8" x14ac:dyDescent="0.25">
      <c r="B5232" s="271">
        <v>44048.291666666664</v>
      </c>
      <c r="C5232" s="244">
        <v>493.6</v>
      </c>
      <c r="D5232" s="244">
        <v>0</v>
      </c>
      <c r="E5232" s="244">
        <v>-4.8</v>
      </c>
      <c r="F5232" s="244">
        <v>53.2</v>
      </c>
      <c r="G5232" s="193">
        <v>1.2</v>
      </c>
      <c r="H5232" s="193">
        <v>265.8</v>
      </c>
    </row>
    <row r="5233" spans="2:8" x14ac:dyDescent="0.25">
      <c r="B5233" s="271">
        <v>44048.333333333336</v>
      </c>
      <c r="C5233" s="244">
        <v>493.6</v>
      </c>
      <c r="D5233" s="244">
        <v>0</v>
      </c>
      <c r="E5233" s="244">
        <v>-1.3</v>
      </c>
      <c r="F5233" s="244">
        <v>39.700000000000003</v>
      </c>
      <c r="G5233" s="193">
        <v>0.7</v>
      </c>
      <c r="H5233" s="193">
        <v>57.8</v>
      </c>
    </row>
    <row r="5234" spans="2:8" x14ac:dyDescent="0.25">
      <c r="B5234" s="271">
        <v>44048.375</v>
      </c>
      <c r="C5234" s="244">
        <v>493.2</v>
      </c>
      <c r="D5234" s="244">
        <v>0</v>
      </c>
      <c r="E5234" s="244">
        <v>3.2</v>
      </c>
      <c r="F5234" s="244">
        <v>27.2</v>
      </c>
      <c r="G5234" s="193">
        <v>0.5</v>
      </c>
      <c r="H5234" s="193">
        <v>138.9</v>
      </c>
    </row>
    <row r="5235" spans="2:8" x14ac:dyDescent="0.25">
      <c r="B5235" s="271">
        <v>44048.416666666664</v>
      </c>
      <c r="C5235" s="244">
        <v>492.7</v>
      </c>
      <c r="D5235" s="244">
        <v>0</v>
      </c>
      <c r="E5235" s="244">
        <v>8.3000000000000007</v>
      </c>
      <c r="F5235" s="244">
        <v>18.100000000000001</v>
      </c>
      <c r="G5235" s="193">
        <v>0.6</v>
      </c>
      <c r="H5235" s="193">
        <v>113.4</v>
      </c>
    </row>
    <row r="5236" spans="2:8" x14ac:dyDescent="0.25">
      <c r="B5236" s="271">
        <v>44048.458333333336</v>
      </c>
      <c r="C5236" s="244">
        <v>491.9</v>
      </c>
      <c r="D5236" s="244">
        <v>0</v>
      </c>
      <c r="E5236" s="244">
        <v>13.2</v>
      </c>
      <c r="F5236" s="244">
        <v>9.3000000000000007</v>
      </c>
      <c r="G5236" s="193">
        <v>1</v>
      </c>
      <c r="H5236" s="193">
        <v>126.3</v>
      </c>
    </row>
    <row r="5237" spans="2:8" x14ac:dyDescent="0.25">
      <c r="B5237" s="271">
        <v>44048.5</v>
      </c>
      <c r="C5237" s="244">
        <v>491.3</v>
      </c>
      <c r="D5237" s="244">
        <v>0</v>
      </c>
      <c r="E5237" s="244">
        <v>16.5</v>
      </c>
      <c r="F5237" s="244">
        <v>4.3</v>
      </c>
      <c r="G5237" s="193">
        <v>2</v>
      </c>
      <c r="H5237" s="193">
        <v>50.3</v>
      </c>
    </row>
    <row r="5238" spans="2:8" x14ac:dyDescent="0.25">
      <c r="B5238" s="271">
        <v>44048.541666666664</v>
      </c>
      <c r="C5238" s="244">
        <v>490.8</v>
      </c>
      <c r="D5238" s="244">
        <v>0</v>
      </c>
      <c r="E5238" s="244">
        <v>16.600000000000001</v>
      </c>
      <c r="F5238" s="244">
        <v>4.4000000000000004</v>
      </c>
      <c r="G5238" s="193">
        <v>2.8</v>
      </c>
      <c r="H5238" s="193">
        <v>11.6</v>
      </c>
    </row>
    <row r="5239" spans="2:8" x14ac:dyDescent="0.25">
      <c r="B5239" s="271">
        <v>44048.583333333336</v>
      </c>
      <c r="C5239" s="244">
        <v>490.3</v>
      </c>
      <c r="D5239" s="244">
        <v>0</v>
      </c>
      <c r="E5239" s="244">
        <v>16.5</v>
      </c>
      <c r="F5239" s="244">
        <v>5.6</v>
      </c>
      <c r="G5239" s="193">
        <v>3</v>
      </c>
      <c r="H5239" s="193">
        <v>19.600000000000001</v>
      </c>
    </row>
    <row r="5240" spans="2:8" x14ac:dyDescent="0.25">
      <c r="B5240" s="271">
        <v>44048.625</v>
      </c>
      <c r="C5240" s="244">
        <v>489.9</v>
      </c>
      <c r="D5240" s="244">
        <v>0</v>
      </c>
      <c r="E5240" s="244">
        <v>16</v>
      </c>
      <c r="F5240" s="244">
        <v>8</v>
      </c>
      <c r="G5240" s="193">
        <v>3.1</v>
      </c>
      <c r="H5240" s="193">
        <v>17</v>
      </c>
    </row>
    <row r="5241" spans="2:8" x14ac:dyDescent="0.25">
      <c r="B5241" s="271">
        <v>44048.666666666664</v>
      </c>
      <c r="C5241" s="244">
        <v>489.8</v>
      </c>
      <c r="D5241" s="244">
        <v>0</v>
      </c>
      <c r="E5241" s="244">
        <v>14.4</v>
      </c>
      <c r="F5241" s="244">
        <v>10.8</v>
      </c>
      <c r="G5241" s="193">
        <v>2.7</v>
      </c>
      <c r="H5241" s="193">
        <v>44.4</v>
      </c>
    </row>
    <row r="5242" spans="2:8" x14ac:dyDescent="0.25">
      <c r="B5242" s="271">
        <v>44048.708333333336</v>
      </c>
      <c r="C5242" s="244">
        <v>490.1</v>
      </c>
      <c r="D5242" s="244">
        <v>0</v>
      </c>
      <c r="E5242" s="244">
        <v>12.7</v>
      </c>
      <c r="F5242" s="244">
        <v>17.100000000000001</v>
      </c>
      <c r="G5242" s="193">
        <v>2.2000000000000002</v>
      </c>
      <c r="H5242" s="193">
        <v>74.900000000000006</v>
      </c>
    </row>
    <row r="5243" spans="2:8" x14ac:dyDescent="0.25">
      <c r="B5243" s="271">
        <v>44048.75</v>
      </c>
      <c r="C5243" s="244">
        <v>490.6</v>
      </c>
      <c r="D5243" s="244">
        <v>0</v>
      </c>
      <c r="E5243" s="244">
        <v>10.9</v>
      </c>
      <c r="F5243" s="244">
        <v>25</v>
      </c>
      <c r="G5243" s="193">
        <v>1.3</v>
      </c>
      <c r="H5243" s="193">
        <v>81.099999999999994</v>
      </c>
    </row>
    <row r="5244" spans="2:8" x14ac:dyDescent="0.25">
      <c r="B5244" s="271">
        <v>44048.791666666664</v>
      </c>
      <c r="C5244" s="244">
        <v>491.1</v>
      </c>
      <c r="D5244" s="244">
        <v>0</v>
      </c>
      <c r="E5244" s="244">
        <v>9.4</v>
      </c>
      <c r="F5244" s="244">
        <v>28.8</v>
      </c>
      <c r="G5244" s="193">
        <v>0.7</v>
      </c>
      <c r="H5244" s="193">
        <v>71.3</v>
      </c>
    </row>
    <row r="5245" spans="2:8" x14ac:dyDescent="0.25">
      <c r="B5245" s="271">
        <v>44048.833333333336</v>
      </c>
      <c r="C5245" s="244">
        <v>491.6</v>
      </c>
      <c r="D5245" s="244">
        <v>0</v>
      </c>
      <c r="E5245" s="244">
        <v>7.4</v>
      </c>
      <c r="F5245" s="244">
        <v>34.6</v>
      </c>
      <c r="G5245" s="193">
        <v>2.5</v>
      </c>
      <c r="H5245" s="193">
        <v>347.4</v>
      </c>
    </row>
    <row r="5246" spans="2:8" x14ac:dyDescent="0.25">
      <c r="B5246" s="271">
        <v>44048.875</v>
      </c>
      <c r="C5246" s="244">
        <v>492</v>
      </c>
      <c r="D5246" s="244">
        <v>0</v>
      </c>
      <c r="E5246" s="244">
        <v>5.6</v>
      </c>
      <c r="F5246" s="244">
        <v>35.4</v>
      </c>
      <c r="G5246" s="193">
        <v>2.4</v>
      </c>
      <c r="H5246" s="193">
        <v>348.2</v>
      </c>
    </row>
    <row r="5247" spans="2:8" x14ac:dyDescent="0.25">
      <c r="B5247" s="271">
        <v>44048.916666666664</v>
      </c>
      <c r="C5247" s="244">
        <v>492.2</v>
      </c>
      <c r="D5247" s="244">
        <v>0</v>
      </c>
      <c r="E5247" s="244">
        <v>4.0999999999999996</v>
      </c>
      <c r="F5247" s="244">
        <v>36.700000000000003</v>
      </c>
      <c r="G5247" s="193">
        <v>1.1000000000000001</v>
      </c>
      <c r="H5247" s="193">
        <v>300.89999999999998</v>
      </c>
    </row>
    <row r="5248" spans="2:8" x14ac:dyDescent="0.25">
      <c r="B5248" s="271">
        <v>44048.958333333336</v>
      </c>
      <c r="C5248" s="244">
        <v>492.4</v>
      </c>
      <c r="D5248" s="244">
        <v>0</v>
      </c>
      <c r="E5248" s="244">
        <v>2.4</v>
      </c>
      <c r="F5248" s="244">
        <v>41.6</v>
      </c>
      <c r="G5248" s="193">
        <v>1.2</v>
      </c>
      <c r="H5248" s="193">
        <v>271.89999999999998</v>
      </c>
    </row>
    <row r="5249" spans="2:8" x14ac:dyDescent="0.25">
      <c r="B5249" s="271">
        <v>44049</v>
      </c>
      <c r="C5249" s="244">
        <v>492.1</v>
      </c>
      <c r="D5249" s="244">
        <v>0</v>
      </c>
      <c r="E5249" s="244">
        <v>1</v>
      </c>
      <c r="F5249" s="244">
        <v>44.4</v>
      </c>
      <c r="G5249" s="193">
        <v>1.2</v>
      </c>
      <c r="H5249" s="193">
        <v>277.39999999999998</v>
      </c>
    </row>
    <row r="5250" spans="2:8" x14ac:dyDescent="0.25">
      <c r="B5250" s="271">
        <v>44049.041666666664</v>
      </c>
      <c r="C5250" s="244">
        <v>491.9</v>
      </c>
      <c r="D5250" s="244">
        <v>0</v>
      </c>
      <c r="E5250" s="244">
        <v>-0.1</v>
      </c>
      <c r="F5250" s="244">
        <v>46.4</v>
      </c>
      <c r="G5250" s="193">
        <v>1.1000000000000001</v>
      </c>
      <c r="H5250" s="193">
        <v>276.2</v>
      </c>
    </row>
    <row r="5251" spans="2:8" x14ac:dyDescent="0.25">
      <c r="B5251" s="271">
        <v>44049.083333333336</v>
      </c>
      <c r="C5251" s="244">
        <v>491.8</v>
      </c>
      <c r="D5251" s="244">
        <v>0</v>
      </c>
      <c r="E5251" s="244">
        <v>-0.9</v>
      </c>
      <c r="F5251" s="244">
        <v>48.7</v>
      </c>
      <c r="G5251" s="193">
        <v>1.1000000000000001</v>
      </c>
      <c r="H5251" s="193">
        <v>269.5</v>
      </c>
    </row>
    <row r="5252" spans="2:8" x14ac:dyDescent="0.25">
      <c r="B5252" s="271">
        <v>44049.125</v>
      </c>
      <c r="C5252" s="244">
        <v>491.7</v>
      </c>
      <c r="D5252" s="244">
        <v>0</v>
      </c>
      <c r="E5252" s="244">
        <v>-1.8</v>
      </c>
      <c r="F5252" s="244">
        <v>51</v>
      </c>
      <c r="G5252" s="193">
        <v>1.2</v>
      </c>
      <c r="H5252" s="193">
        <v>274.39999999999998</v>
      </c>
    </row>
    <row r="5253" spans="2:8" x14ac:dyDescent="0.25">
      <c r="B5253" s="271">
        <v>44049.166666666664</v>
      </c>
      <c r="C5253" s="244">
        <v>491.9</v>
      </c>
      <c r="D5253" s="244">
        <v>0</v>
      </c>
      <c r="E5253" s="244">
        <v>-2.7</v>
      </c>
      <c r="F5253" s="244">
        <v>54.2</v>
      </c>
      <c r="G5253" s="193">
        <v>1.5</v>
      </c>
      <c r="H5253" s="193">
        <v>267.89999999999998</v>
      </c>
    </row>
    <row r="5254" spans="2:8" x14ac:dyDescent="0.25">
      <c r="B5254" s="271">
        <v>44049.208333333336</v>
      </c>
      <c r="C5254" s="244">
        <v>492.1</v>
      </c>
      <c r="D5254" s="244">
        <v>0</v>
      </c>
      <c r="E5254" s="244">
        <v>-3.4</v>
      </c>
      <c r="F5254" s="244">
        <v>56.4</v>
      </c>
      <c r="G5254" s="193">
        <v>1.5</v>
      </c>
      <c r="H5254" s="193">
        <v>267.2</v>
      </c>
    </row>
    <row r="5255" spans="2:8" x14ac:dyDescent="0.25">
      <c r="B5255" s="271">
        <v>44049.25</v>
      </c>
      <c r="C5255" s="244">
        <v>492.4</v>
      </c>
      <c r="D5255" s="244">
        <v>0</v>
      </c>
      <c r="E5255" s="244">
        <v>-4</v>
      </c>
      <c r="F5255" s="244">
        <v>58.2</v>
      </c>
      <c r="G5255" s="193">
        <v>1.4</v>
      </c>
      <c r="H5255" s="193">
        <v>269.7</v>
      </c>
    </row>
    <row r="5256" spans="2:8" x14ac:dyDescent="0.25">
      <c r="B5256" s="271">
        <v>44049.291666666664</v>
      </c>
      <c r="C5256" s="244">
        <v>492.7</v>
      </c>
      <c r="D5256" s="244">
        <v>0</v>
      </c>
      <c r="E5256" s="244">
        <v>-3.9</v>
      </c>
      <c r="F5256" s="244">
        <v>57.8</v>
      </c>
      <c r="G5256" s="193">
        <v>1.2</v>
      </c>
      <c r="H5256" s="193">
        <v>265.60000000000002</v>
      </c>
    </row>
    <row r="5257" spans="2:8" x14ac:dyDescent="0.25">
      <c r="B5257" s="271">
        <v>44049.333333333336</v>
      </c>
      <c r="C5257" s="244">
        <v>492.8</v>
      </c>
      <c r="D5257" s="244">
        <v>0</v>
      </c>
      <c r="E5257" s="244">
        <v>0</v>
      </c>
      <c r="F5257" s="244">
        <v>43.1</v>
      </c>
      <c r="G5257" s="193">
        <v>0.4</v>
      </c>
      <c r="H5257" s="193">
        <v>105.1</v>
      </c>
    </row>
    <row r="5258" spans="2:8" x14ac:dyDescent="0.25">
      <c r="B5258" s="271">
        <v>44049.375</v>
      </c>
      <c r="C5258" s="244">
        <v>492.4</v>
      </c>
      <c r="D5258" s="244">
        <v>0</v>
      </c>
      <c r="E5258" s="244">
        <v>4.9000000000000004</v>
      </c>
      <c r="F5258" s="244">
        <v>30.2</v>
      </c>
      <c r="G5258" s="193">
        <v>0.4</v>
      </c>
      <c r="H5258" s="193">
        <v>261.60000000000002</v>
      </c>
    </row>
    <row r="5259" spans="2:8" x14ac:dyDescent="0.25">
      <c r="B5259" s="271">
        <v>44049.416666666664</v>
      </c>
      <c r="C5259" s="244">
        <v>491.7</v>
      </c>
      <c r="D5259" s="244">
        <v>0</v>
      </c>
      <c r="E5259" s="244">
        <v>9.1999999999999993</v>
      </c>
      <c r="F5259" s="244">
        <v>21.8</v>
      </c>
      <c r="G5259" s="193">
        <v>0.7</v>
      </c>
      <c r="H5259" s="193">
        <v>140.6</v>
      </c>
    </row>
    <row r="5260" spans="2:8" x14ac:dyDescent="0.25">
      <c r="B5260" s="271">
        <v>44049.458333333336</v>
      </c>
      <c r="C5260" s="244">
        <v>491.1</v>
      </c>
      <c r="D5260" s="244">
        <v>0</v>
      </c>
      <c r="E5260" s="244">
        <v>14.3</v>
      </c>
      <c r="F5260" s="244">
        <v>11.3</v>
      </c>
      <c r="G5260" s="193">
        <v>1.6</v>
      </c>
      <c r="H5260" s="193">
        <v>46.3</v>
      </c>
    </row>
    <row r="5261" spans="2:8" x14ac:dyDescent="0.25">
      <c r="B5261" s="271">
        <v>44049.5</v>
      </c>
      <c r="C5261" s="244">
        <v>490.7</v>
      </c>
      <c r="D5261" s="244">
        <v>0</v>
      </c>
      <c r="E5261" s="244">
        <v>15.4</v>
      </c>
      <c r="F5261" s="244">
        <v>8.3000000000000007</v>
      </c>
      <c r="G5261" s="193">
        <v>2.5</v>
      </c>
      <c r="H5261" s="193">
        <v>24.7</v>
      </c>
    </row>
    <row r="5262" spans="2:8" x14ac:dyDescent="0.25">
      <c r="B5262" s="271">
        <v>44049.541666666664</v>
      </c>
      <c r="C5262" s="244">
        <v>490.4</v>
      </c>
      <c r="D5262" s="244">
        <v>0</v>
      </c>
      <c r="E5262" s="244">
        <v>15.9</v>
      </c>
      <c r="F5262" s="244">
        <v>10</v>
      </c>
      <c r="G5262" s="193">
        <v>2.2000000000000002</v>
      </c>
      <c r="H5262" s="193">
        <v>44.2</v>
      </c>
    </row>
    <row r="5263" spans="2:8" x14ac:dyDescent="0.25">
      <c r="B5263" s="271">
        <v>44049.583333333336</v>
      </c>
      <c r="C5263" s="244">
        <v>490</v>
      </c>
      <c r="D5263" s="244">
        <v>0</v>
      </c>
      <c r="E5263" s="244">
        <v>15.8</v>
      </c>
      <c r="F5263" s="244">
        <v>11.8</v>
      </c>
      <c r="G5263" s="193">
        <v>2.4</v>
      </c>
      <c r="H5263" s="193">
        <v>68.900000000000006</v>
      </c>
    </row>
    <row r="5264" spans="2:8" x14ac:dyDescent="0.25">
      <c r="B5264" s="271">
        <v>44049.625</v>
      </c>
      <c r="C5264" s="244">
        <v>489.8</v>
      </c>
      <c r="D5264" s="244">
        <v>0</v>
      </c>
      <c r="E5264" s="244">
        <v>15.3</v>
      </c>
      <c r="F5264" s="244">
        <v>13.3</v>
      </c>
      <c r="G5264" s="193">
        <v>2.5</v>
      </c>
      <c r="H5264" s="193">
        <v>58.3</v>
      </c>
    </row>
    <row r="5265" spans="2:8" x14ac:dyDescent="0.25">
      <c r="B5265" s="271">
        <v>44049.666666666664</v>
      </c>
      <c r="C5265" s="244">
        <v>489.8</v>
      </c>
      <c r="D5265" s="244">
        <v>0</v>
      </c>
      <c r="E5265" s="244">
        <v>13.7</v>
      </c>
      <c r="F5265" s="244">
        <v>15.6</v>
      </c>
      <c r="G5265" s="193">
        <v>2</v>
      </c>
      <c r="H5265" s="193">
        <v>65.5</v>
      </c>
    </row>
    <row r="5266" spans="2:8" x14ac:dyDescent="0.25">
      <c r="B5266" s="271">
        <v>44049.708333333336</v>
      </c>
      <c r="C5266" s="244">
        <v>490.2</v>
      </c>
      <c r="D5266" s="244">
        <v>0</v>
      </c>
      <c r="E5266" s="244">
        <v>11.9</v>
      </c>
      <c r="F5266" s="244">
        <v>15.8</v>
      </c>
      <c r="G5266" s="193">
        <v>1.8</v>
      </c>
      <c r="H5266" s="193">
        <v>64.900000000000006</v>
      </c>
    </row>
    <row r="5267" spans="2:8" x14ac:dyDescent="0.25">
      <c r="B5267" s="271">
        <v>44049.75</v>
      </c>
      <c r="C5267" s="244">
        <v>490.6</v>
      </c>
      <c r="D5267" s="244">
        <v>0</v>
      </c>
      <c r="E5267" s="244">
        <v>10.199999999999999</v>
      </c>
      <c r="F5267" s="244">
        <v>18.600000000000001</v>
      </c>
      <c r="G5267" s="193">
        <v>1.3</v>
      </c>
      <c r="H5267" s="193">
        <v>18.100000000000001</v>
      </c>
    </row>
    <row r="5268" spans="2:8" x14ac:dyDescent="0.25">
      <c r="B5268" s="271">
        <v>44049.791666666664</v>
      </c>
      <c r="C5268" s="244">
        <v>491.1</v>
      </c>
      <c r="D5268" s="244">
        <v>0</v>
      </c>
      <c r="E5268" s="244">
        <v>8.6999999999999993</v>
      </c>
      <c r="F5268" s="244">
        <v>25.1</v>
      </c>
      <c r="G5268" s="193">
        <v>0.7</v>
      </c>
      <c r="H5268" s="193">
        <v>11.1</v>
      </c>
    </row>
    <row r="5269" spans="2:8" x14ac:dyDescent="0.25">
      <c r="B5269" s="271">
        <v>44049.833333333336</v>
      </c>
      <c r="C5269" s="244">
        <v>491.6</v>
      </c>
      <c r="D5269" s="244">
        <v>0</v>
      </c>
      <c r="E5269" s="244">
        <v>7.1</v>
      </c>
      <c r="F5269" s="244">
        <v>30.8</v>
      </c>
      <c r="G5269" s="193">
        <v>1.6</v>
      </c>
      <c r="H5269" s="193">
        <v>330.8</v>
      </c>
    </row>
    <row r="5270" spans="2:8" x14ac:dyDescent="0.25">
      <c r="B5270" s="271">
        <v>44049.875</v>
      </c>
      <c r="C5270" s="244">
        <v>491.9</v>
      </c>
      <c r="D5270" s="244">
        <v>0</v>
      </c>
      <c r="E5270" s="244">
        <v>5.0999999999999996</v>
      </c>
      <c r="F5270" s="244">
        <v>33.6</v>
      </c>
      <c r="G5270" s="193">
        <v>1.9</v>
      </c>
      <c r="H5270" s="193">
        <v>348.7</v>
      </c>
    </row>
    <row r="5271" spans="2:8" x14ac:dyDescent="0.25">
      <c r="B5271" s="271">
        <v>44049.916666666664</v>
      </c>
      <c r="C5271" s="244">
        <v>492.1</v>
      </c>
      <c r="D5271" s="244">
        <v>0</v>
      </c>
      <c r="E5271" s="244">
        <v>3.8</v>
      </c>
      <c r="F5271" s="244">
        <v>35.5</v>
      </c>
      <c r="G5271" s="193">
        <v>1.4</v>
      </c>
      <c r="H5271" s="193">
        <v>316.2</v>
      </c>
    </row>
    <row r="5272" spans="2:8" x14ac:dyDescent="0.25">
      <c r="B5272" s="271">
        <v>44049.958333333336</v>
      </c>
      <c r="C5272" s="244">
        <v>492.2</v>
      </c>
      <c r="D5272" s="244">
        <v>0</v>
      </c>
      <c r="E5272" s="244">
        <v>2.4</v>
      </c>
      <c r="F5272" s="244">
        <v>40.6</v>
      </c>
      <c r="G5272" s="193">
        <v>1.1000000000000001</v>
      </c>
      <c r="H5272" s="193">
        <v>298.5</v>
      </c>
    </row>
    <row r="5273" spans="2:8" x14ac:dyDescent="0.25">
      <c r="B5273" s="271">
        <v>44050</v>
      </c>
      <c r="C5273" s="244">
        <v>492.2</v>
      </c>
      <c r="D5273" s="244">
        <v>0</v>
      </c>
      <c r="E5273" s="244">
        <v>0.9</v>
      </c>
      <c r="F5273" s="244">
        <v>49.2</v>
      </c>
      <c r="G5273" s="193">
        <v>1.3</v>
      </c>
      <c r="H5273" s="193">
        <v>275.3</v>
      </c>
    </row>
    <row r="5274" spans="2:8" x14ac:dyDescent="0.25">
      <c r="B5274" s="271">
        <v>44050.041666666664</v>
      </c>
      <c r="C5274" s="244">
        <v>492.1</v>
      </c>
      <c r="D5274" s="244">
        <v>0</v>
      </c>
      <c r="E5274" s="244">
        <v>-0.3</v>
      </c>
      <c r="F5274" s="244">
        <v>52.9</v>
      </c>
      <c r="G5274" s="193">
        <v>1.4</v>
      </c>
      <c r="H5274" s="193">
        <v>276.2</v>
      </c>
    </row>
    <row r="5275" spans="2:8" x14ac:dyDescent="0.25">
      <c r="B5275" s="271">
        <v>44050.083333333336</v>
      </c>
      <c r="C5275" s="244">
        <v>492</v>
      </c>
      <c r="D5275" s="244">
        <v>0</v>
      </c>
      <c r="E5275" s="244">
        <v>-1.3</v>
      </c>
      <c r="F5275" s="244">
        <v>55.6</v>
      </c>
      <c r="G5275" s="193">
        <v>1.4</v>
      </c>
      <c r="H5275" s="193">
        <v>272.5</v>
      </c>
    </row>
    <row r="5276" spans="2:8" x14ac:dyDescent="0.25">
      <c r="B5276" s="271">
        <v>44050.125</v>
      </c>
      <c r="C5276" s="244">
        <v>491.9</v>
      </c>
      <c r="D5276" s="244">
        <v>0</v>
      </c>
      <c r="E5276" s="244">
        <v>-2.2000000000000002</v>
      </c>
      <c r="F5276" s="244">
        <v>57.2</v>
      </c>
      <c r="G5276" s="193">
        <v>1.6</v>
      </c>
      <c r="H5276" s="193">
        <v>266.5</v>
      </c>
    </row>
    <row r="5277" spans="2:8" x14ac:dyDescent="0.25">
      <c r="B5277" s="271">
        <v>44050.166666666664</v>
      </c>
      <c r="C5277" s="244">
        <v>492</v>
      </c>
      <c r="D5277" s="244">
        <v>0</v>
      </c>
      <c r="E5277" s="244">
        <v>-3.2</v>
      </c>
      <c r="F5277" s="244">
        <v>58.3</v>
      </c>
      <c r="G5277" s="193">
        <v>1.7</v>
      </c>
      <c r="H5277" s="193">
        <v>268.7</v>
      </c>
    </row>
    <row r="5278" spans="2:8" x14ac:dyDescent="0.25">
      <c r="B5278" s="271">
        <v>44050.208333333336</v>
      </c>
      <c r="C5278" s="244">
        <v>492.3</v>
      </c>
      <c r="D5278" s="244">
        <v>0</v>
      </c>
      <c r="E5278" s="244">
        <v>-4</v>
      </c>
      <c r="F5278" s="244">
        <v>59.1</v>
      </c>
      <c r="G5278" s="193">
        <v>1.6</v>
      </c>
      <c r="H5278" s="193">
        <v>273.5</v>
      </c>
    </row>
    <row r="5279" spans="2:8" x14ac:dyDescent="0.25">
      <c r="B5279" s="271">
        <v>44050.25</v>
      </c>
      <c r="C5279" s="244">
        <v>492.9</v>
      </c>
      <c r="D5279" s="244">
        <v>0</v>
      </c>
      <c r="E5279" s="244">
        <v>-4.7</v>
      </c>
      <c r="F5279" s="244">
        <v>59.7</v>
      </c>
      <c r="G5279" s="193">
        <v>1.7</v>
      </c>
      <c r="H5279" s="193">
        <v>271.3</v>
      </c>
    </row>
    <row r="5280" spans="2:8" x14ac:dyDescent="0.25">
      <c r="B5280" s="271">
        <v>44050.291666666664</v>
      </c>
      <c r="C5280" s="244">
        <v>493.3</v>
      </c>
      <c r="D5280" s="244">
        <v>0</v>
      </c>
      <c r="E5280" s="244">
        <v>-4.5</v>
      </c>
      <c r="F5280" s="244">
        <v>57.4</v>
      </c>
      <c r="G5280" s="193">
        <v>1.2</v>
      </c>
      <c r="H5280" s="193">
        <v>265.10000000000002</v>
      </c>
    </row>
    <row r="5281" spans="2:8" x14ac:dyDescent="0.25">
      <c r="B5281" s="271">
        <v>44050.333333333336</v>
      </c>
      <c r="C5281" s="244">
        <v>493.4</v>
      </c>
      <c r="D5281" s="244">
        <v>0</v>
      </c>
      <c r="E5281" s="244">
        <v>-0.9</v>
      </c>
      <c r="F5281" s="244">
        <v>43.5</v>
      </c>
      <c r="G5281" s="193">
        <v>0.7</v>
      </c>
      <c r="H5281" s="193">
        <v>66.7</v>
      </c>
    </row>
    <row r="5282" spans="2:8" x14ac:dyDescent="0.25">
      <c r="B5282" s="271">
        <v>44050.375</v>
      </c>
      <c r="C5282" s="244">
        <v>493.1</v>
      </c>
      <c r="D5282" s="244">
        <v>0</v>
      </c>
      <c r="E5282" s="244">
        <v>3.2</v>
      </c>
      <c r="F5282" s="244">
        <v>31.5</v>
      </c>
      <c r="G5282" s="193">
        <v>0.6</v>
      </c>
      <c r="H5282" s="193">
        <v>102.7</v>
      </c>
    </row>
    <row r="5283" spans="2:8" x14ac:dyDescent="0.25">
      <c r="B5283" s="271">
        <v>44050.416666666664</v>
      </c>
      <c r="C5283" s="244">
        <v>492.7</v>
      </c>
      <c r="D5283" s="244">
        <v>0</v>
      </c>
      <c r="E5283" s="244">
        <v>8.9</v>
      </c>
      <c r="F5283" s="244">
        <v>20</v>
      </c>
      <c r="G5283" s="193">
        <v>1.2</v>
      </c>
      <c r="H5283" s="193">
        <v>149.19999999999999</v>
      </c>
    </row>
    <row r="5284" spans="2:8" x14ac:dyDescent="0.25">
      <c r="B5284" s="271">
        <v>44050.458333333336</v>
      </c>
      <c r="C5284" s="244">
        <v>492.2</v>
      </c>
      <c r="D5284" s="244">
        <v>0</v>
      </c>
      <c r="E5284" s="244">
        <v>11.7</v>
      </c>
      <c r="F5284" s="244">
        <v>22.8</v>
      </c>
      <c r="G5284" s="193">
        <v>2.1</v>
      </c>
      <c r="H5284" s="193">
        <v>65.400000000000006</v>
      </c>
    </row>
    <row r="5285" spans="2:8" x14ac:dyDescent="0.25">
      <c r="B5285" s="271">
        <v>44050.5</v>
      </c>
      <c r="C5285" s="244">
        <v>491.8</v>
      </c>
      <c r="D5285" s="244">
        <v>0</v>
      </c>
      <c r="E5285" s="244">
        <v>12.1</v>
      </c>
      <c r="F5285" s="244">
        <v>30.2</v>
      </c>
      <c r="G5285" s="193">
        <v>2.6</v>
      </c>
      <c r="H5285" s="193">
        <v>127.3</v>
      </c>
    </row>
    <row r="5286" spans="2:8" x14ac:dyDescent="0.25">
      <c r="B5286" s="271">
        <v>44050.541666666664</v>
      </c>
      <c r="C5286" s="244">
        <v>491.3</v>
      </c>
      <c r="D5286" s="244">
        <v>0</v>
      </c>
      <c r="E5286" s="244">
        <v>13.1</v>
      </c>
      <c r="F5286" s="244">
        <v>23</v>
      </c>
      <c r="G5286" s="193">
        <v>2.5</v>
      </c>
      <c r="H5286" s="193">
        <v>111</v>
      </c>
    </row>
    <row r="5287" spans="2:8" x14ac:dyDescent="0.25">
      <c r="B5287" s="271">
        <v>44050.583333333336</v>
      </c>
      <c r="C5287" s="244">
        <v>491</v>
      </c>
      <c r="D5287" s="244">
        <v>0</v>
      </c>
      <c r="E5287" s="244">
        <v>13.8</v>
      </c>
      <c r="F5287" s="244">
        <v>20.2</v>
      </c>
      <c r="G5287" s="193">
        <v>2</v>
      </c>
      <c r="H5287" s="193">
        <v>17.5</v>
      </c>
    </row>
    <row r="5288" spans="2:8" x14ac:dyDescent="0.25">
      <c r="B5288" s="271">
        <v>44050.625</v>
      </c>
      <c r="C5288" s="244">
        <v>491</v>
      </c>
      <c r="D5288" s="244">
        <v>0</v>
      </c>
      <c r="E5288" s="244">
        <v>13.2</v>
      </c>
      <c r="F5288" s="244">
        <v>25.4</v>
      </c>
      <c r="G5288" s="193">
        <v>1.9</v>
      </c>
      <c r="H5288" s="193">
        <v>17.8</v>
      </c>
    </row>
    <row r="5289" spans="2:8" x14ac:dyDescent="0.25">
      <c r="B5289" s="271">
        <v>44050.666666666664</v>
      </c>
      <c r="C5289" s="244">
        <v>491.3</v>
      </c>
      <c r="D5289" s="244">
        <v>0</v>
      </c>
      <c r="E5289" s="244">
        <v>11.7</v>
      </c>
      <c r="F5289" s="244">
        <v>26.7</v>
      </c>
      <c r="G5289" s="193">
        <v>1.7</v>
      </c>
      <c r="H5289" s="193">
        <v>31.2</v>
      </c>
    </row>
    <row r="5290" spans="2:8" x14ac:dyDescent="0.25">
      <c r="B5290" s="271">
        <v>44050.708333333336</v>
      </c>
      <c r="C5290" s="244">
        <v>491.6</v>
      </c>
      <c r="D5290" s="244">
        <v>0</v>
      </c>
      <c r="E5290" s="244">
        <v>10.199999999999999</v>
      </c>
      <c r="F5290" s="244">
        <v>24</v>
      </c>
      <c r="G5290" s="193">
        <v>2.2999999999999998</v>
      </c>
      <c r="H5290" s="193">
        <v>352.6</v>
      </c>
    </row>
    <row r="5291" spans="2:8" x14ac:dyDescent="0.25">
      <c r="B5291" s="271">
        <v>44050.75</v>
      </c>
      <c r="C5291" s="244">
        <v>491.9</v>
      </c>
      <c r="D5291" s="244">
        <v>0</v>
      </c>
      <c r="E5291" s="244">
        <v>8.8000000000000007</v>
      </c>
      <c r="F5291" s="244">
        <v>32.799999999999997</v>
      </c>
      <c r="G5291" s="193">
        <v>1.5</v>
      </c>
      <c r="H5291" s="193">
        <v>14.4</v>
      </c>
    </row>
    <row r="5292" spans="2:8" x14ac:dyDescent="0.25">
      <c r="B5292" s="271">
        <v>44050.791666666664</v>
      </c>
      <c r="C5292" s="244">
        <v>492.2</v>
      </c>
      <c r="D5292" s="244">
        <v>0</v>
      </c>
      <c r="E5292" s="244">
        <v>7.5</v>
      </c>
      <c r="F5292" s="244">
        <v>36.299999999999997</v>
      </c>
      <c r="G5292" s="193">
        <v>0.9</v>
      </c>
      <c r="H5292" s="193">
        <v>69.2</v>
      </c>
    </row>
    <row r="5293" spans="2:8" x14ac:dyDescent="0.25">
      <c r="B5293" s="271">
        <v>44050.833333333336</v>
      </c>
      <c r="C5293" s="244">
        <v>492.6</v>
      </c>
      <c r="D5293" s="244">
        <v>0</v>
      </c>
      <c r="E5293" s="244">
        <v>5.8</v>
      </c>
      <c r="F5293" s="244">
        <v>38.700000000000003</v>
      </c>
      <c r="G5293" s="193">
        <v>2</v>
      </c>
      <c r="H5293" s="193">
        <v>351.4</v>
      </c>
    </row>
    <row r="5294" spans="2:8" x14ac:dyDescent="0.25">
      <c r="B5294" s="271">
        <v>44050.875</v>
      </c>
      <c r="C5294" s="244">
        <v>493</v>
      </c>
      <c r="D5294" s="244">
        <v>0</v>
      </c>
      <c r="E5294" s="244">
        <v>4.0999999999999996</v>
      </c>
      <c r="F5294" s="244">
        <v>40.9</v>
      </c>
      <c r="G5294" s="193">
        <v>2.2999999999999998</v>
      </c>
      <c r="H5294" s="193">
        <v>349.4</v>
      </c>
    </row>
    <row r="5295" spans="2:8" x14ac:dyDescent="0.25">
      <c r="B5295" s="271">
        <v>44050.916666666664</v>
      </c>
      <c r="C5295" s="244">
        <v>493.1</v>
      </c>
      <c r="D5295" s="244">
        <v>0</v>
      </c>
      <c r="E5295" s="244">
        <v>3.1</v>
      </c>
      <c r="F5295" s="244">
        <v>44.3</v>
      </c>
      <c r="G5295" s="193">
        <v>1.8</v>
      </c>
      <c r="H5295" s="193">
        <v>337.3</v>
      </c>
    </row>
    <row r="5296" spans="2:8" x14ac:dyDescent="0.25">
      <c r="B5296" s="271">
        <v>44050.958333333336</v>
      </c>
      <c r="C5296" s="244">
        <v>493.3</v>
      </c>
      <c r="D5296" s="244">
        <v>0</v>
      </c>
      <c r="E5296" s="244">
        <v>1.9</v>
      </c>
      <c r="F5296" s="244">
        <v>53.4</v>
      </c>
      <c r="G5296" s="193">
        <v>1.4</v>
      </c>
      <c r="H5296" s="193">
        <v>301.5</v>
      </c>
    </row>
    <row r="5297" spans="2:8" x14ac:dyDescent="0.25">
      <c r="B5297" s="271">
        <v>44051</v>
      </c>
      <c r="C5297" s="244">
        <v>493.4</v>
      </c>
      <c r="D5297" s="244">
        <v>0</v>
      </c>
      <c r="E5297" s="244">
        <v>0.6</v>
      </c>
      <c r="F5297" s="244">
        <v>62</v>
      </c>
      <c r="G5297" s="193">
        <v>1.3</v>
      </c>
      <c r="H5297" s="193">
        <v>277.60000000000002</v>
      </c>
    </row>
    <row r="5298" spans="2:8" x14ac:dyDescent="0.25">
      <c r="B5298" s="271">
        <v>44051.041666666664</v>
      </c>
      <c r="C5298" s="244">
        <v>493.1</v>
      </c>
      <c r="D5298" s="244">
        <v>0</v>
      </c>
      <c r="E5298" s="244">
        <v>-0.4</v>
      </c>
      <c r="F5298" s="244">
        <v>65.400000000000006</v>
      </c>
      <c r="G5298" s="193">
        <v>1.3</v>
      </c>
      <c r="H5298" s="193">
        <v>276.60000000000002</v>
      </c>
    </row>
    <row r="5299" spans="2:8" x14ac:dyDescent="0.25">
      <c r="B5299" s="271">
        <v>44051.083333333336</v>
      </c>
      <c r="C5299" s="244">
        <v>492.9</v>
      </c>
      <c r="D5299" s="244">
        <v>0</v>
      </c>
      <c r="E5299" s="244">
        <v>-1.2</v>
      </c>
      <c r="F5299" s="244">
        <v>67.3</v>
      </c>
      <c r="G5299" s="193">
        <v>1.3</v>
      </c>
      <c r="H5299" s="193">
        <v>274.2</v>
      </c>
    </row>
    <row r="5300" spans="2:8" x14ac:dyDescent="0.25">
      <c r="B5300" s="271">
        <v>44051.125</v>
      </c>
      <c r="C5300" s="244">
        <v>492.8</v>
      </c>
      <c r="D5300" s="244">
        <v>0</v>
      </c>
      <c r="E5300" s="244">
        <v>-1.8</v>
      </c>
      <c r="F5300" s="244">
        <v>68.400000000000006</v>
      </c>
      <c r="G5300" s="193">
        <v>1.2</v>
      </c>
      <c r="H5300" s="193">
        <v>267.3</v>
      </c>
    </row>
    <row r="5301" spans="2:8" x14ac:dyDescent="0.25">
      <c r="B5301" s="271">
        <v>44051.166666666664</v>
      </c>
      <c r="C5301" s="244">
        <v>492.9</v>
      </c>
      <c r="D5301" s="244">
        <v>0</v>
      </c>
      <c r="E5301" s="244">
        <v>-2.5</v>
      </c>
      <c r="F5301" s="244">
        <v>70.3</v>
      </c>
      <c r="G5301" s="193">
        <v>1.5</v>
      </c>
      <c r="H5301" s="193">
        <v>269.10000000000002</v>
      </c>
    </row>
    <row r="5302" spans="2:8" x14ac:dyDescent="0.25">
      <c r="B5302" s="271">
        <v>44051.208333333336</v>
      </c>
      <c r="C5302" s="244">
        <v>493.1</v>
      </c>
      <c r="D5302" s="244">
        <v>0</v>
      </c>
      <c r="E5302" s="244">
        <v>-3.1</v>
      </c>
      <c r="F5302" s="244">
        <v>70.900000000000006</v>
      </c>
      <c r="G5302" s="193">
        <v>1.2</v>
      </c>
      <c r="H5302" s="193">
        <v>265.8</v>
      </c>
    </row>
    <row r="5303" spans="2:8" x14ac:dyDescent="0.25">
      <c r="B5303" s="271">
        <v>44051.25</v>
      </c>
      <c r="C5303" s="244">
        <v>493.4</v>
      </c>
      <c r="D5303" s="244">
        <v>0</v>
      </c>
      <c r="E5303" s="244">
        <v>-3.7</v>
      </c>
      <c r="F5303" s="244">
        <v>71.7</v>
      </c>
      <c r="G5303" s="193">
        <v>1.5</v>
      </c>
      <c r="H5303" s="193">
        <v>261.10000000000002</v>
      </c>
    </row>
    <row r="5304" spans="2:8" x14ac:dyDescent="0.25">
      <c r="B5304" s="271">
        <v>44051.291666666664</v>
      </c>
      <c r="C5304" s="244">
        <v>493.7</v>
      </c>
      <c r="D5304" s="244">
        <v>0</v>
      </c>
      <c r="E5304" s="244">
        <v>-3.6</v>
      </c>
      <c r="F5304" s="244">
        <v>69.8</v>
      </c>
      <c r="G5304" s="193">
        <v>1.2</v>
      </c>
      <c r="H5304" s="193">
        <v>268</v>
      </c>
    </row>
    <row r="5305" spans="2:8" x14ac:dyDescent="0.25">
      <c r="B5305" s="271">
        <v>44051.333333333336</v>
      </c>
      <c r="C5305" s="244">
        <v>493.8</v>
      </c>
      <c r="D5305" s="244">
        <v>0</v>
      </c>
      <c r="E5305" s="244">
        <v>0</v>
      </c>
      <c r="F5305" s="244">
        <v>53.3</v>
      </c>
      <c r="G5305" s="193">
        <v>0.5</v>
      </c>
      <c r="H5305" s="193">
        <v>128.6</v>
      </c>
    </row>
    <row r="5306" spans="2:8" x14ac:dyDescent="0.25">
      <c r="B5306" s="271">
        <v>44051.375</v>
      </c>
      <c r="C5306" s="244">
        <v>493.5</v>
      </c>
      <c r="D5306" s="244">
        <v>0</v>
      </c>
      <c r="E5306" s="244">
        <v>4.8</v>
      </c>
      <c r="F5306" s="244">
        <v>38.200000000000003</v>
      </c>
      <c r="G5306" s="193">
        <v>0.5</v>
      </c>
      <c r="H5306" s="193">
        <v>179.1</v>
      </c>
    </row>
    <row r="5307" spans="2:8" x14ac:dyDescent="0.25">
      <c r="B5307" s="271">
        <v>44051.416666666664</v>
      </c>
      <c r="C5307" s="244">
        <v>492.8</v>
      </c>
      <c r="D5307" s="244">
        <v>0</v>
      </c>
      <c r="E5307" s="244">
        <v>8.6999999999999993</v>
      </c>
      <c r="F5307" s="244">
        <v>28</v>
      </c>
      <c r="G5307" s="193">
        <v>0.8</v>
      </c>
      <c r="H5307" s="193">
        <v>145.80000000000001</v>
      </c>
    </row>
    <row r="5308" spans="2:8" x14ac:dyDescent="0.25">
      <c r="B5308" s="271">
        <v>44051.458333333336</v>
      </c>
      <c r="C5308" s="244">
        <v>492</v>
      </c>
      <c r="D5308" s="244">
        <v>0</v>
      </c>
      <c r="E5308" s="244">
        <v>13.1</v>
      </c>
      <c r="F5308" s="244">
        <v>20.5</v>
      </c>
      <c r="G5308" s="193">
        <v>1</v>
      </c>
      <c r="H5308" s="193">
        <v>123.1</v>
      </c>
    </row>
    <row r="5309" spans="2:8" x14ac:dyDescent="0.25">
      <c r="B5309" s="271">
        <v>44051.5</v>
      </c>
      <c r="C5309" s="244">
        <v>491.4</v>
      </c>
      <c r="D5309" s="244">
        <v>0</v>
      </c>
      <c r="E5309" s="244">
        <v>14.4</v>
      </c>
      <c r="F5309" s="244">
        <v>21.2</v>
      </c>
      <c r="G5309" s="193">
        <v>2.9</v>
      </c>
      <c r="H5309" s="193">
        <v>119.6</v>
      </c>
    </row>
    <row r="5310" spans="2:8" x14ac:dyDescent="0.25">
      <c r="B5310" s="271">
        <v>44051.541666666664</v>
      </c>
      <c r="C5310" s="244">
        <v>491</v>
      </c>
      <c r="D5310" s="244">
        <v>0</v>
      </c>
      <c r="E5310" s="244">
        <v>15.2</v>
      </c>
      <c r="F5310" s="244">
        <v>23.7</v>
      </c>
      <c r="G5310" s="193">
        <v>2.5</v>
      </c>
      <c r="H5310" s="193">
        <v>92.9</v>
      </c>
    </row>
    <row r="5311" spans="2:8" x14ac:dyDescent="0.25">
      <c r="B5311" s="271">
        <v>44051.583333333336</v>
      </c>
      <c r="C5311" s="244">
        <v>490.6</v>
      </c>
      <c r="D5311" s="244">
        <v>0</v>
      </c>
      <c r="E5311" s="244">
        <v>14.9</v>
      </c>
      <c r="F5311" s="244">
        <v>29.2</v>
      </c>
      <c r="G5311" s="193">
        <v>2.2000000000000002</v>
      </c>
      <c r="H5311" s="193">
        <v>99</v>
      </c>
    </row>
    <row r="5312" spans="2:8" x14ac:dyDescent="0.25">
      <c r="B5312" s="271">
        <v>44051.625</v>
      </c>
      <c r="C5312" s="244">
        <v>490.4</v>
      </c>
      <c r="D5312" s="244">
        <v>0</v>
      </c>
      <c r="E5312" s="244">
        <v>14.3</v>
      </c>
      <c r="F5312" s="244">
        <v>32.5</v>
      </c>
      <c r="G5312" s="193">
        <v>1.9</v>
      </c>
      <c r="H5312" s="193">
        <v>62.7</v>
      </c>
    </row>
    <row r="5313" spans="2:8" x14ac:dyDescent="0.25">
      <c r="B5313" s="271">
        <v>44051.666666666664</v>
      </c>
      <c r="C5313" s="244">
        <v>490.6</v>
      </c>
      <c r="D5313" s="244">
        <v>0</v>
      </c>
      <c r="E5313" s="244">
        <v>12.2</v>
      </c>
      <c r="F5313" s="244">
        <v>41.9</v>
      </c>
      <c r="G5313" s="193">
        <v>1.8</v>
      </c>
      <c r="H5313" s="193">
        <v>77.7</v>
      </c>
    </row>
    <row r="5314" spans="2:8" x14ac:dyDescent="0.25">
      <c r="B5314" s="271">
        <v>44051.708333333336</v>
      </c>
      <c r="C5314" s="244">
        <v>490.9</v>
      </c>
      <c r="D5314" s="244">
        <v>0</v>
      </c>
      <c r="E5314" s="244">
        <v>9.9</v>
      </c>
      <c r="F5314" s="244">
        <v>55.5</v>
      </c>
      <c r="G5314" s="193">
        <v>2.1</v>
      </c>
      <c r="H5314" s="193">
        <v>22.3</v>
      </c>
    </row>
    <row r="5315" spans="2:8" x14ac:dyDescent="0.25">
      <c r="B5315" s="271">
        <v>44051.75</v>
      </c>
      <c r="C5315" s="244">
        <v>491.6</v>
      </c>
      <c r="D5315" s="244">
        <v>0</v>
      </c>
      <c r="E5315" s="244">
        <v>8.3000000000000007</v>
      </c>
      <c r="F5315" s="244">
        <v>61.6</v>
      </c>
      <c r="G5315" s="193">
        <v>1.7</v>
      </c>
      <c r="H5315" s="193">
        <v>42.3</v>
      </c>
    </row>
    <row r="5316" spans="2:8" x14ac:dyDescent="0.25">
      <c r="B5316" s="271">
        <v>44051.791666666664</v>
      </c>
      <c r="C5316" s="244">
        <v>492</v>
      </c>
      <c r="D5316" s="244">
        <v>0</v>
      </c>
      <c r="E5316" s="244">
        <v>7.7</v>
      </c>
      <c r="F5316" s="244">
        <v>62.2</v>
      </c>
      <c r="G5316" s="193">
        <v>1.2</v>
      </c>
      <c r="H5316" s="193">
        <v>25.4</v>
      </c>
    </row>
    <row r="5317" spans="2:8" x14ac:dyDescent="0.25">
      <c r="B5317" s="271">
        <v>44051.833333333336</v>
      </c>
      <c r="C5317" s="244">
        <v>492.4</v>
      </c>
      <c r="D5317" s="244">
        <v>0</v>
      </c>
      <c r="E5317" s="244">
        <v>7</v>
      </c>
      <c r="F5317" s="244">
        <v>64</v>
      </c>
      <c r="G5317" s="193">
        <v>0.8</v>
      </c>
      <c r="H5317" s="193">
        <v>27.6</v>
      </c>
    </row>
    <row r="5318" spans="2:8" x14ac:dyDescent="0.25">
      <c r="B5318" s="271">
        <v>44051.875</v>
      </c>
      <c r="C5318" s="244">
        <v>492.7</v>
      </c>
      <c r="D5318" s="244">
        <v>0</v>
      </c>
      <c r="E5318" s="244">
        <v>5.7</v>
      </c>
      <c r="F5318" s="244">
        <v>67.400000000000006</v>
      </c>
      <c r="G5318" s="193">
        <v>0.8</v>
      </c>
      <c r="H5318" s="193">
        <v>237.7</v>
      </c>
    </row>
    <row r="5319" spans="2:8" x14ac:dyDescent="0.25">
      <c r="B5319" s="271">
        <v>44051.916666666664</v>
      </c>
      <c r="C5319" s="244">
        <v>492.8</v>
      </c>
      <c r="D5319" s="244">
        <v>0</v>
      </c>
      <c r="E5319" s="244">
        <v>4.5999999999999996</v>
      </c>
      <c r="F5319" s="244">
        <v>69.7</v>
      </c>
      <c r="G5319" s="193">
        <v>1.1000000000000001</v>
      </c>
      <c r="H5319" s="193">
        <v>285.3</v>
      </c>
    </row>
    <row r="5320" spans="2:8" x14ac:dyDescent="0.25">
      <c r="B5320" s="271">
        <v>44051.958333333336</v>
      </c>
      <c r="C5320" s="244">
        <v>492.9</v>
      </c>
      <c r="D5320" s="244">
        <v>0</v>
      </c>
      <c r="E5320" s="244">
        <v>3.9</v>
      </c>
      <c r="F5320" s="244">
        <v>72</v>
      </c>
      <c r="G5320" s="193">
        <v>1</v>
      </c>
      <c r="H5320" s="193">
        <v>288.5</v>
      </c>
    </row>
    <row r="5321" spans="2:8" x14ac:dyDescent="0.25">
      <c r="B5321" s="271">
        <v>44052</v>
      </c>
      <c r="C5321" s="244">
        <v>492.8</v>
      </c>
      <c r="D5321" s="244">
        <v>0</v>
      </c>
      <c r="E5321" s="244">
        <v>3.3</v>
      </c>
      <c r="F5321" s="244">
        <v>74.599999999999994</v>
      </c>
      <c r="G5321" s="193">
        <v>0.9</v>
      </c>
      <c r="H5321" s="193">
        <v>278.60000000000002</v>
      </c>
    </row>
    <row r="5322" spans="2:8" x14ac:dyDescent="0.25">
      <c r="B5322" s="271">
        <v>44052.041666666664</v>
      </c>
      <c r="C5322" s="244">
        <v>492.5</v>
      </c>
      <c r="D5322" s="244">
        <v>0</v>
      </c>
      <c r="E5322" s="244">
        <v>2.6</v>
      </c>
      <c r="F5322" s="244">
        <v>74.8</v>
      </c>
      <c r="G5322" s="193">
        <v>1</v>
      </c>
      <c r="H5322" s="193">
        <v>307.7</v>
      </c>
    </row>
    <row r="5323" spans="2:8" x14ac:dyDescent="0.25">
      <c r="B5323" s="271">
        <v>44052.083333333336</v>
      </c>
      <c r="C5323" s="244">
        <v>492.3</v>
      </c>
      <c r="D5323" s="244">
        <v>0</v>
      </c>
      <c r="E5323" s="244">
        <v>2.1</v>
      </c>
      <c r="F5323" s="244">
        <v>75</v>
      </c>
      <c r="G5323" s="193">
        <v>1.4</v>
      </c>
      <c r="H5323" s="193">
        <v>315.89999999999998</v>
      </c>
    </row>
    <row r="5324" spans="2:8" x14ac:dyDescent="0.25">
      <c r="B5324" s="271">
        <v>44052.125</v>
      </c>
      <c r="C5324" s="244">
        <v>492.2</v>
      </c>
      <c r="D5324" s="244">
        <v>0</v>
      </c>
      <c r="E5324" s="244">
        <v>1.2</v>
      </c>
      <c r="F5324" s="244">
        <v>81.5</v>
      </c>
      <c r="G5324" s="193">
        <v>1.2</v>
      </c>
      <c r="H5324" s="193">
        <v>284</v>
      </c>
    </row>
    <row r="5325" spans="2:8" x14ac:dyDescent="0.25">
      <c r="B5325" s="271">
        <v>44052.166666666664</v>
      </c>
      <c r="C5325" s="244">
        <v>492.3</v>
      </c>
      <c r="D5325" s="244">
        <v>0</v>
      </c>
      <c r="E5325" s="244">
        <v>0.6</v>
      </c>
      <c r="F5325" s="244">
        <v>82</v>
      </c>
      <c r="G5325" s="193">
        <v>1.3</v>
      </c>
      <c r="H5325" s="193">
        <v>279</v>
      </c>
    </row>
    <row r="5326" spans="2:8" x14ac:dyDescent="0.25">
      <c r="B5326" s="271">
        <v>44052.208333333336</v>
      </c>
      <c r="C5326" s="244">
        <v>492.4</v>
      </c>
      <c r="D5326" s="244">
        <v>0</v>
      </c>
      <c r="E5326" s="244">
        <v>0.3</v>
      </c>
      <c r="F5326" s="244">
        <v>81.599999999999994</v>
      </c>
      <c r="G5326" s="193">
        <v>0.8</v>
      </c>
      <c r="H5326" s="193">
        <v>281.5</v>
      </c>
    </row>
    <row r="5327" spans="2:8" x14ac:dyDescent="0.25">
      <c r="B5327" s="271">
        <v>44052.25</v>
      </c>
      <c r="C5327" s="244">
        <v>492.8</v>
      </c>
      <c r="D5327" s="244">
        <v>0</v>
      </c>
      <c r="E5327" s="244">
        <v>0</v>
      </c>
      <c r="F5327" s="244">
        <v>82.6</v>
      </c>
      <c r="G5327" s="193">
        <v>1</v>
      </c>
      <c r="H5327" s="193">
        <v>273.7</v>
      </c>
    </row>
    <row r="5328" spans="2:8" x14ac:dyDescent="0.25">
      <c r="B5328" s="271">
        <v>44052.291666666664</v>
      </c>
      <c r="C5328" s="244">
        <v>493.1</v>
      </c>
      <c r="D5328" s="244">
        <v>0</v>
      </c>
      <c r="E5328" s="244">
        <v>0.4</v>
      </c>
      <c r="F5328" s="244">
        <v>79.7</v>
      </c>
      <c r="G5328" s="193">
        <v>1</v>
      </c>
      <c r="H5328" s="193">
        <v>274.2</v>
      </c>
    </row>
    <row r="5329" spans="2:8" x14ac:dyDescent="0.25">
      <c r="B5329" s="271">
        <v>44052.333333333336</v>
      </c>
      <c r="C5329" s="244">
        <v>493.3</v>
      </c>
      <c r="D5329" s="244">
        <v>0</v>
      </c>
      <c r="E5329" s="244">
        <v>2.9</v>
      </c>
      <c r="F5329" s="244">
        <v>71.5</v>
      </c>
      <c r="G5329" s="193">
        <v>0.4</v>
      </c>
      <c r="H5329" s="193">
        <v>135.1</v>
      </c>
    </row>
    <row r="5330" spans="2:8" x14ac:dyDescent="0.25">
      <c r="B5330" s="271">
        <v>44052.375</v>
      </c>
      <c r="C5330" s="244">
        <v>493.2</v>
      </c>
      <c r="D5330" s="244">
        <v>0</v>
      </c>
      <c r="E5330" s="244">
        <v>5.2</v>
      </c>
      <c r="F5330" s="244">
        <v>62.7</v>
      </c>
      <c r="G5330" s="193">
        <v>0.7</v>
      </c>
      <c r="H5330" s="193">
        <v>126.6</v>
      </c>
    </row>
    <row r="5331" spans="2:8" x14ac:dyDescent="0.25">
      <c r="B5331" s="271">
        <v>44052.416666666664</v>
      </c>
      <c r="C5331" s="244">
        <v>492.6</v>
      </c>
      <c r="D5331" s="244">
        <v>0</v>
      </c>
      <c r="E5331" s="244">
        <v>8.4</v>
      </c>
      <c r="F5331" s="244">
        <v>50.5</v>
      </c>
      <c r="G5331" s="193">
        <v>0.8</v>
      </c>
      <c r="H5331" s="193">
        <v>39</v>
      </c>
    </row>
    <row r="5332" spans="2:8" x14ac:dyDescent="0.25">
      <c r="B5332" s="271">
        <v>44052.458333333336</v>
      </c>
      <c r="C5332" s="244">
        <v>491.8</v>
      </c>
      <c r="D5332" s="244">
        <v>0</v>
      </c>
      <c r="E5332" s="244">
        <v>12.4</v>
      </c>
      <c r="F5332" s="244">
        <v>38.4</v>
      </c>
      <c r="G5332" s="193">
        <v>0.8</v>
      </c>
      <c r="H5332" s="193">
        <v>317.2</v>
      </c>
    </row>
    <row r="5333" spans="2:8" x14ac:dyDescent="0.25">
      <c r="B5333" s="271">
        <v>44052.5</v>
      </c>
      <c r="C5333" s="244">
        <v>491.2</v>
      </c>
      <c r="D5333" s="244">
        <v>0</v>
      </c>
      <c r="E5333" s="244">
        <v>13.5</v>
      </c>
      <c r="F5333" s="244">
        <v>34.799999999999997</v>
      </c>
      <c r="G5333" s="193">
        <v>1.4</v>
      </c>
      <c r="H5333" s="193">
        <v>290.8</v>
      </c>
    </row>
    <row r="5334" spans="2:8" x14ac:dyDescent="0.25">
      <c r="B5334" s="271">
        <v>44052.541666666664</v>
      </c>
      <c r="C5334" s="244">
        <v>490.8</v>
      </c>
      <c r="D5334" s="244">
        <v>0</v>
      </c>
      <c r="E5334" s="244">
        <v>12.9</v>
      </c>
      <c r="F5334" s="244">
        <v>36.700000000000003</v>
      </c>
      <c r="G5334" s="193">
        <v>1.6</v>
      </c>
      <c r="H5334" s="193">
        <v>357.5</v>
      </c>
    </row>
    <row r="5335" spans="2:8" x14ac:dyDescent="0.25">
      <c r="B5335" s="271">
        <v>44052.583333333336</v>
      </c>
      <c r="C5335" s="244">
        <v>490.5</v>
      </c>
      <c r="D5335" s="244">
        <v>0</v>
      </c>
      <c r="E5335" s="244">
        <v>13.3</v>
      </c>
      <c r="F5335" s="244">
        <v>40.5</v>
      </c>
      <c r="G5335" s="193">
        <v>2.1</v>
      </c>
      <c r="H5335" s="193">
        <v>68</v>
      </c>
    </row>
    <row r="5336" spans="2:8" x14ac:dyDescent="0.25">
      <c r="B5336" s="271">
        <v>44052.625</v>
      </c>
      <c r="C5336" s="244">
        <v>490.3</v>
      </c>
      <c r="D5336" s="244">
        <v>0</v>
      </c>
      <c r="E5336" s="244">
        <v>12.1</v>
      </c>
      <c r="F5336" s="244">
        <v>46.3</v>
      </c>
      <c r="G5336" s="193">
        <v>2.2000000000000002</v>
      </c>
      <c r="H5336" s="193">
        <v>59.2</v>
      </c>
    </row>
    <row r="5337" spans="2:8" x14ac:dyDescent="0.25">
      <c r="B5337" s="271">
        <v>44052.666666666664</v>
      </c>
      <c r="C5337" s="244">
        <v>490.5</v>
      </c>
      <c r="D5337" s="244">
        <v>0</v>
      </c>
      <c r="E5337" s="244">
        <v>10.7</v>
      </c>
      <c r="F5337" s="244">
        <v>54.3</v>
      </c>
      <c r="G5337" s="193">
        <v>1.7</v>
      </c>
      <c r="H5337" s="193">
        <v>58.4</v>
      </c>
    </row>
    <row r="5338" spans="2:8" x14ac:dyDescent="0.25">
      <c r="B5338" s="271">
        <v>44052.708333333336</v>
      </c>
      <c r="C5338" s="244">
        <v>490.7</v>
      </c>
      <c r="D5338" s="244">
        <v>0</v>
      </c>
      <c r="E5338" s="244">
        <v>9.8000000000000007</v>
      </c>
      <c r="F5338" s="244">
        <v>58.8</v>
      </c>
      <c r="G5338" s="193">
        <v>1.6</v>
      </c>
      <c r="H5338" s="193">
        <v>43.8</v>
      </c>
    </row>
    <row r="5339" spans="2:8" x14ac:dyDescent="0.25">
      <c r="B5339" s="271">
        <v>44052.75</v>
      </c>
      <c r="C5339" s="244">
        <v>491.1</v>
      </c>
      <c r="D5339" s="244">
        <v>0</v>
      </c>
      <c r="E5339" s="244">
        <v>8.6</v>
      </c>
      <c r="F5339" s="244">
        <v>64.3</v>
      </c>
      <c r="G5339" s="193">
        <v>1.7</v>
      </c>
      <c r="H5339" s="193">
        <v>44.8</v>
      </c>
    </row>
    <row r="5340" spans="2:8" x14ac:dyDescent="0.25">
      <c r="B5340" s="271">
        <v>44052.791666666664</v>
      </c>
      <c r="C5340" s="244">
        <v>491.4</v>
      </c>
      <c r="D5340" s="244">
        <v>0</v>
      </c>
      <c r="E5340" s="244">
        <v>8.1</v>
      </c>
      <c r="F5340" s="244">
        <v>65.8</v>
      </c>
      <c r="G5340" s="193">
        <v>1.3</v>
      </c>
      <c r="H5340" s="193">
        <v>25.2</v>
      </c>
    </row>
    <row r="5341" spans="2:8" x14ac:dyDescent="0.25">
      <c r="B5341" s="271">
        <v>44052.833333333336</v>
      </c>
      <c r="C5341" s="244">
        <v>491.7</v>
      </c>
      <c r="D5341" s="244">
        <v>0</v>
      </c>
      <c r="E5341" s="244">
        <v>8</v>
      </c>
      <c r="F5341" s="244">
        <v>65.099999999999994</v>
      </c>
      <c r="G5341" s="193">
        <v>0.7</v>
      </c>
      <c r="H5341" s="193">
        <v>303.7</v>
      </c>
    </row>
    <row r="5342" spans="2:8" x14ac:dyDescent="0.25">
      <c r="B5342" s="271">
        <v>44052.875</v>
      </c>
      <c r="C5342" s="244">
        <v>492</v>
      </c>
      <c r="D5342" s="244">
        <v>0</v>
      </c>
      <c r="E5342" s="244">
        <v>7.9</v>
      </c>
      <c r="F5342" s="244">
        <v>65.900000000000006</v>
      </c>
      <c r="G5342" s="193">
        <v>0.5</v>
      </c>
      <c r="H5342" s="193">
        <v>1.2</v>
      </c>
    </row>
    <row r="5343" spans="2:8" x14ac:dyDescent="0.25">
      <c r="B5343" s="271">
        <v>44052.916666666664</v>
      </c>
      <c r="C5343" s="244">
        <v>492</v>
      </c>
      <c r="D5343" s="244">
        <v>0</v>
      </c>
      <c r="E5343" s="244">
        <v>7.9</v>
      </c>
      <c r="F5343" s="244">
        <v>66.8</v>
      </c>
      <c r="G5343" s="193">
        <v>0.8</v>
      </c>
      <c r="H5343" s="193">
        <v>21.2</v>
      </c>
    </row>
    <row r="5344" spans="2:8" x14ac:dyDescent="0.25">
      <c r="B5344" s="271">
        <v>44052.958333333336</v>
      </c>
      <c r="C5344" s="244">
        <v>491.8</v>
      </c>
      <c r="D5344" s="244">
        <v>0</v>
      </c>
      <c r="E5344" s="244">
        <v>7.3</v>
      </c>
      <c r="F5344" s="244">
        <v>68.900000000000006</v>
      </c>
      <c r="G5344" s="193">
        <v>1</v>
      </c>
      <c r="H5344" s="193">
        <v>290.2</v>
      </c>
    </row>
    <row r="5345" spans="2:8" x14ac:dyDescent="0.25">
      <c r="B5345" s="271">
        <v>44053</v>
      </c>
      <c r="C5345" s="244">
        <v>491.6</v>
      </c>
      <c r="D5345" s="244">
        <v>0</v>
      </c>
      <c r="E5345" s="244">
        <v>7</v>
      </c>
      <c r="F5345" s="244">
        <v>70.5</v>
      </c>
      <c r="G5345" s="193">
        <v>0.8</v>
      </c>
      <c r="H5345" s="193">
        <v>257</v>
      </c>
    </row>
    <row r="5346" spans="2:8" x14ac:dyDescent="0.25">
      <c r="B5346" s="271">
        <v>44053.041666666664</v>
      </c>
      <c r="C5346" s="244">
        <v>491.2</v>
      </c>
      <c r="D5346" s="244">
        <v>0</v>
      </c>
      <c r="E5346" s="244">
        <v>6.3</v>
      </c>
      <c r="F5346" s="244">
        <v>72.400000000000006</v>
      </c>
      <c r="G5346" s="193">
        <v>1</v>
      </c>
      <c r="H5346" s="193">
        <v>268.8</v>
      </c>
    </row>
    <row r="5347" spans="2:8" x14ac:dyDescent="0.25">
      <c r="B5347" s="271">
        <v>44053.083333333336</v>
      </c>
      <c r="C5347" s="244">
        <v>491.1</v>
      </c>
      <c r="D5347" s="244">
        <v>0</v>
      </c>
      <c r="E5347" s="244">
        <v>4.9000000000000004</v>
      </c>
      <c r="F5347" s="244">
        <v>75.2</v>
      </c>
      <c r="G5347" s="193">
        <v>1</v>
      </c>
      <c r="H5347" s="193">
        <v>270.7</v>
      </c>
    </row>
    <row r="5348" spans="2:8" x14ac:dyDescent="0.25">
      <c r="B5348" s="271">
        <v>44053.125</v>
      </c>
      <c r="C5348" s="244">
        <v>491</v>
      </c>
      <c r="D5348" s="244">
        <v>0</v>
      </c>
      <c r="E5348" s="244">
        <v>3.7</v>
      </c>
      <c r="F5348" s="244">
        <v>78.5</v>
      </c>
      <c r="G5348" s="193">
        <v>0.8</v>
      </c>
      <c r="H5348" s="193">
        <v>273</v>
      </c>
    </row>
    <row r="5349" spans="2:8" x14ac:dyDescent="0.25">
      <c r="B5349" s="271">
        <v>44053.166666666664</v>
      </c>
      <c r="C5349" s="244">
        <v>491</v>
      </c>
      <c r="D5349" s="244">
        <v>0</v>
      </c>
      <c r="E5349" s="244">
        <v>2.9</v>
      </c>
      <c r="F5349" s="244">
        <v>80.5</v>
      </c>
      <c r="G5349" s="193">
        <v>0.7</v>
      </c>
      <c r="H5349" s="193">
        <v>273.60000000000002</v>
      </c>
    </row>
    <row r="5350" spans="2:8" x14ac:dyDescent="0.25">
      <c r="B5350" s="271">
        <v>44053.208333333336</v>
      </c>
      <c r="C5350" s="244">
        <v>491.1</v>
      </c>
      <c r="D5350" s="244">
        <v>0</v>
      </c>
      <c r="E5350" s="244">
        <v>2.2000000000000002</v>
      </c>
      <c r="F5350" s="244">
        <v>81.099999999999994</v>
      </c>
      <c r="G5350" s="193">
        <v>0.9</v>
      </c>
      <c r="H5350" s="193">
        <v>276.39999999999998</v>
      </c>
    </row>
    <row r="5351" spans="2:8" x14ac:dyDescent="0.25">
      <c r="B5351" s="271">
        <v>44053.25</v>
      </c>
      <c r="C5351" s="244">
        <v>491.5</v>
      </c>
      <c r="D5351" s="244">
        <v>0</v>
      </c>
      <c r="E5351" s="244">
        <v>1.5</v>
      </c>
      <c r="F5351" s="244">
        <v>83.1</v>
      </c>
      <c r="G5351" s="193">
        <v>1.2</v>
      </c>
      <c r="H5351" s="193">
        <v>280.89999999999998</v>
      </c>
    </row>
    <row r="5352" spans="2:8" x14ac:dyDescent="0.25">
      <c r="B5352" s="271">
        <v>44053.291666666664</v>
      </c>
      <c r="C5352" s="244">
        <v>491.9</v>
      </c>
      <c r="D5352" s="244">
        <v>0</v>
      </c>
      <c r="E5352" s="244">
        <v>1.5</v>
      </c>
      <c r="F5352" s="244">
        <v>81</v>
      </c>
      <c r="G5352" s="193">
        <v>0.9</v>
      </c>
      <c r="H5352" s="193">
        <v>272.2</v>
      </c>
    </row>
    <row r="5353" spans="2:8" x14ac:dyDescent="0.25">
      <c r="B5353" s="271">
        <v>44053.333333333336</v>
      </c>
      <c r="C5353" s="244">
        <v>492.1</v>
      </c>
      <c r="D5353" s="244">
        <v>0</v>
      </c>
      <c r="E5353" s="244">
        <v>5.0999999999999996</v>
      </c>
      <c r="F5353" s="244">
        <v>65.5</v>
      </c>
      <c r="G5353" s="193">
        <v>0.4</v>
      </c>
      <c r="H5353" s="193">
        <v>17.2</v>
      </c>
    </row>
    <row r="5354" spans="2:8" x14ac:dyDescent="0.25">
      <c r="B5354" s="271">
        <v>44053.375</v>
      </c>
      <c r="C5354" s="244">
        <v>491.9</v>
      </c>
      <c r="D5354" s="244">
        <v>0</v>
      </c>
      <c r="E5354" s="244">
        <v>8.6999999999999993</v>
      </c>
      <c r="F5354" s="244">
        <v>53.6</v>
      </c>
      <c r="G5354" s="193">
        <v>0.6</v>
      </c>
      <c r="H5354" s="193">
        <v>144.69999999999999</v>
      </c>
    </row>
    <row r="5355" spans="2:8" x14ac:dyDescent="0.25">
      <c r="B5355" s="271">
        <v>44053.416666666664</v>
      </c>
      <c r="C5355" s="244">
        <v>491.3</v>
      </c>
      <c r="D5355" s="244">
        <v>0</v>
      </c>
      <c r="E5355" s="244">
        <v>10.5</v>
      </c>
      <c r="F5355" s="244">
        <v>45.7</v>
      </c>
      <c r="G5355" s="193">
        <v>1.2</v>
      </c>
      <c r="H5355" s="193">
        <v>126.2</v>
      </c>
    </row>
    <row r="5356" spans="2:8" x14ac:dyDescent="0.25">
      <c r="B5356" s="271">
        <v>44053.458333333336</v>
      </c>
      <c r="C5356" s="244">
        <v>490.7</v>
      </c>
      <c r="D5356" s="244">
        <v>0</v>
      </c>
      <c r="E5356" s="244">
        <v>13.6</v>
      </c>
      <c r="F5356" s="244">
        <v>29.2</v>
      </c>
      <c r="G5356" s="193">
        <v>0.9</v>
      </c>
      <c r="H5356" s="193">
        <v>161.4</v>
      </c>
    </row>
    <row r="5357" spans="2:8" x14ac:dyDescent="0.25">
      <c r="B5357" s="271">
        <v>44053.5</v>
      </c>
      <c r="C5357" s="244">
        <v>490.1</v>
      </c>
      <c r="D5357" s="244">
        <v>0</v>
      </c>
      <c r="E5357" s="244">
        <v>14.3</v>
      </c>
      <c r="F5357" s="244">
        <v>27.1</v>
      </c>
      <c r="G5357" s="193">
        <v>1.2</v>
      </c>
      <c r="H5357" s="193">
        <v>123</v>
      </c>
    </row>
    <row r="5358" spans="2:8" x14ac:dyDescent="0.25">
      <c r="B5358" s="271">
        <v>44053.541666666664</v>
      </c>
      <c r="C5358" s="244">
        <v>489.6</v>
      </c>
      <c r="D5358" s="244">
        <v>0</v>
      </c>
      <c r="E5358" s="244">
        <v>14.8</v>
      </c>
      <c r="F5358" s="244">
        <v>29.5</v>
      </c>
      <c r="G5358" s="193">
        <v>2.2000000000000002</v>
      </c>
      <c r="H5358" s="193">
        <v>104.3</v>
      </c>
    </row>
    <row r="5359" spans="2:8" x14ac:dyDescent="0.25">
      <c r="B5359" s="271">
        <v>44053.583333333336</v>
      </c>
      <c r="C5359" s="244">
        <v>488.8</v>
      </c>
      <c r="D5359" s="244">
        <v>0</v>
      </c>
      <c r="E5359" s="244">
        <v>15.2</v>
      </c>
      <c r="F5359" s="244">
        <v>31</v>
      </c>
      <c r="G5359" s="193">
        <v>2.5</v>
      </c>
      <c r="H5359" s="193">
        <v>94.4</v>
      </c>
    </row>
    <row r="5360" spans="2:8" x14ac:dyDescent="0.25">
      <c r="B5360" s="271">
        <v>44053.625</v>
      </c>
      <c r="C5360" s="244">
        <v>488.8</v>
      </c>
      <c r="D5360" s="244">
        <v>0</v>
      </c>
      <c r="E5360" s="244">
        <v>14.3</v>
      </c>
      <c r="F5360" s="244">
        <v>38.299999999999997</v>
      </c>
      <c r="G5360" s="193">
        <v>2.4</v>
      </c>
      <c r="H5360" s="193">
        <v>50.6</v>
      </c>
    </row>
    <row r="5361" spans="2:8" x14ac:dyDescent="0.25">
      <c r="B5361" s="271">
        <v>44053.666666666664</v>
      </c>
      <c r="C5361" s="244">
        <v>488.9</v>
      </c>
      <c r="D5361" s="244">
        <v>0</v>
      </c>
      <c r="E5361" s="244">
        <v>11.6</v>
      </c>
      <c r="F5361" s="244">
        <v>51.1</v>
      </c>
      <c r="G5361" s="193">
        <v>2</v>
      </c>
      <c r="H5361" s="193">
        <v>48.5</v>
      </c>
    </row>
    <row r="5362" spans="2:8" x14ac:dyDescent="0.25">
      <c r="B5362" s="271">
        <v>44053.708333333336</v>
      </c>
      <c r="C5362" s="244">
        <v>489.2</v>
      </c>
      <c r="D5362" s="244">
        <v>0</v>
      </c>
      <c r="E5362" s="244">
        <v>10.1</v>
      </c>
      <c r="F5362" s="244">
        <v>58.8</v>
      </c>
      <c r="G5362" s="193">
        <v>1.8</v>
      </c>
      <c r="H5362" s="193">
        <v>32.9</v>
      </c>
    </row>
    <row r="5363" spans="2:8" x14ac:dyDescent="0.25">
      <c r="B5363" s="271">
        <v>44053.75</v>
      </c>
      <c r="C5363" s="244">
        <v>489.7</v>
      </c>
      <c r="D5363" s="244">
        <v>0</v>
      </c>
      <c r="E5363" s="244">
        <v>9.3000000000000007</v>
      </c>
      <c r="F5363" s="244">
        <v>61.8</v>
      </c>
      <c r="G5363" s="193">
        <v>0.9</v>
      </c>
      <c r="H5363" s="193">
        <v>55.6</v>
      </c>
    </row>
    <row r="5364" spans="2:8" x14ac:dyDescent="0.25">
      <c r="B5364" s="271">
        <v>44053.791666666664</v>
      </c>
      <c r="C5364" s="244">
        <v>490.1</v>
      </c>
      <c r="D5364" s="244">
        <v>0</v>
      </c>
      <c r="E5364" s="244">
        <v>9.1</v>
      </c>
      <c r="F5364" s="244">
        <v>63</v>
      </c>
      <c r="G5364" s="193">
        <v>0.9</v>
      </c>
      <c r="H5364" s="193">
        <v>1.1000000000000001</v>
      </c>
    </row>
    <row r="5365" spans="2:8" x14ac:dyDescent="0.25">
      <c r="B5365" s="271">
        <v>44053.833333333336</v>
      </c>
      <c r="C5365" s="244">
        <v>490.4</v>
      </c>
      <c r="D5365" s="244">
        <v>0</v>
      </c>
      <c r="E5365" s="244">
        <v>8.9</v>
      </c>
      <c r="F5365" s="244">
        <v>64.2</v>
      </c>
      <c r="G5365" s="193">
        <v>0.6</v>
      </c>
      <c r="H5365" s="193">
        <v>27.7</v>
      </c>
    </row>
    <row r="5366" spans="2:8" x14ac:dyDescent="0.25">
      <c r="B5366" s="271">
        <v>44053.875</v>
      </c>
      <c r="C5366" s="244">
        <v>490.6</v>
      </c>
      <c r="D5366" s="244">
        <v>0</v>
      </c>
      <c r="E5366" s="244">
        <v>8.6999999999999993</v>
      </c>
      <c r="F5366" s="244">
        <v>66.2</v>
      </c>
      <c r="G5366" s="193">
        <v>0.7</v>
      </c>
      <c r="H5366" s="193">
        <v>53.8</v>
      </c>
    </row>
    <row r="5367" spans="2:8" x14ac:dyDescent="0.25">
      <c r="B5367" s="271">
        <v>44053.916666666664</v>
      </c>
      <c r="C5367" s="244">
        <v>490.6</v>
      </c>
      <c r="D5367" s="244">
        <v>0</v>
      </c>
      <c r="E5367" s="244">
        <v>8.4</v>
      </c>
      <c r="F5367" s="244">
        <v>65.099999999999994</v>
      </c>
      <c r="G5367" s="193">
        <v>1.1000000000000001</v>
      </c>
      <c r="H5367" s="193">
        <v>27.5</v>
      </c>
    </row>
    <row r="5368" spans="2:8" x14ac:dyDescent="0.25">
      <c r="B5368" s="271">
        <v>44053.958333333336</v>
      </c>
      <c r="C5368" s="244">
        <v>490.4</v>
      </c>
      <c r="D5368" s="244">
        <v>0</v>
      </c>
      <c r="E5368" s="244">
        <v>8.1</v>
      </c>
      <c r="F5368" s="244">
        <v>65.7</v>
      </c>
      <c r="G5368" s="193">
        <v>0.9</v>
      </c>
      <c r="H5368" s="193">
        <v>348.5</v>
      </c>
    </row>
    <row r="5369" spans="2:8" x14ac:dyDescent="0.25">
      <c r="B5369" s="271">
        <v>44054</v>
      </c>
      <c r="C5369" s="244">
        <v>490.2</v>
      </c>
      <c r="D5369" s="244">
        <v>0</v>
      </c>
      <c r="E5369" s="244">
        <v>7.1</v>
      </c>
      <c r="F5369" s="244">
        <v>67</v>
      </c>
      <c r="G5369" s="193">
        <v>1.5</v>
      </c>
      <c r="H5369" s="193">
        <v>14.6</v>
      </c>
    </row>
    <row r="5370" spans="2:8" x14ac:dyDescent="0.25">
      <c r="B5370" s="271">
        <v>44054.041666666664</v>
      </c>
      <c r="C5370" s="244">
        <v>490</v>
      </c>
      <c r="D5370" s="244">
        <v>0</v>
      </c>
      <c r="E5370" s="244">
        <v>6.3</v>
      </c>
      <c r="F5370" s="244">
        <v>70.3</v>
      </c>
      <c r="G5370" s="193">
        <v>0.9</v>
      </c>
      <c r="H5370" s="193">
        <v>330.2</v>
      </c>
    </row>
    <row r="5371" spans="2:8" x14ac:dyDescent="0.25">
      <c r="B5371" s="271">
        <v>44054.083333333336</v>
      </c>
      <c r="C5371" s="244">
        <v>489.9</v>
      </c>
      <c r="D5371" s="244">
        <v>0</v>
      </c>
      <c r="E5371" s="244">
        <v>5.9</v>
      </c>
      <c r="F5371" s="244">
        <v>73.2</v>
      </c>
      <c r="G5371" s="193">
        <v>0.4</v>
      </c>
      <c r="H5371" s="193">
        <v>272.7</v>
      </c>
    </row>
    <row r="5372" spans="2:8" x14ac:dyDescent="0.25">
      <c r="B5372" s="271">
        <v>44054.125</v>
      </c>
      <c r="C5372" s="244">
        <v>489.7</v>
      </c>
      <c r="D5372" s="244">
        <v>0</v>
      </c>
      <c r="E5372" s="244">
        <v>5.3</v>
      </c>
      <c r="F5372" s="244">
        <v>76.099999999999994</v>
      </c>
      <c r="G5372" s="193">
        <v>0.8</v>
      </c>
      <c r="H5372" s="193">
        <v>269.7</v>
      </c>
    </row>
    <row r="5373" spans="2:8" x14ac:dyDescent="0.25">
      <c r="B5373" s="271">
        <v>44054.166666666664</v>
      </c>
      <c r="C5373" s="244">
        <v>489.7</v>
      </c>
      <c r="D5373" s="244">
        <v>0</v>
      </c>
      <c r="E5373" s="244">
        <v>4.5</v>
      </c>
      <c r="F5373" s="244">
        <v>79.099999999999994</v>
      </c>
      <c r="G5373" s="193">
        <v>0.9</v>
      </c>
      <c r="H5373" s="193">
        <v>270.60000000000002</v>
      </c>
    </row>
    <row r="5374" spans="2:8" x14ac:dyDescent="0.25">
      <c r="B5374" s="271">
        <v>44054.208333333336</v>
      </c>
      <c r="C5374" s="244">
        <v>489.9</v>
      </c>
      <c r="D5374" s="244">
        <v>0</v>
      </c>
      <c r="E5374" s="244">
        <v>4</v>
      </c>
      <c r="F5374" s="244">
        <v>79.400000000000006</v>
      </c>
      <c r="G5374" s="193">
        <v>0.7</v>
      </c>
      <c r="H5374" s="193">
        <v>268.8</v>
      </c>
    </row>
    <row r="5375" spans="2:8" x14ac:dyDescent="0.25">
      <c r="B5375" s="271">
        <v>44054.25</v>
      </c>
      <c r="C5375" s="244">
        <v>490.3</v>
      </c>
      <c r="D5375" s="244">
        <v>0</v>
      </c>
      <c r="E5375" s="244">
        <v>3.4</v>
      </c>
      <c r="F5375" s="244">
        <v>80.400000000000006</v>
      </c>
      <c r="G5375" s="193">
        <v>0.7</v>
      </c>
      <c r="H5375" s="193">
        <v>278.2</v>
      </c>
    </row>
    <row r="5376" spans="2:8" x14ac:dyDescent="0.25">
      <c r="B5376" s="271">
        <v>44054.291666666664</v>
      </c>
      <c r="C5376" s="244">
        <v>490.6</v>
      </c>
      <c r="D5376" s="244">
        <v>0</v>
      </c>
      <c r="E5376" s="244">
        <v>3.4</v>
      </c>
      <c r="F5376" s="244">
        <v>79.8</v>
      </c>
      <c r="G5376" s="193">
        <v>0.8</v>
      </c>
      <c r="H5376" s="193">
        <v>269.10000000000002</v>
      </c>
    </row>
    <row r="5377" spans="2:8" x14ac:dyDescent="0.25">
      <c r="B5377" s="271">
        <v>44054.333333333336</v>
      </c>
      <c r="C5377" s="244">
        <v>490.8</v>
      </c>
      <c r="D5377" s="244">
        <v>0</v>
      </c>
      <c r="E5377" s="244">
        <v>6.2</v>
      </c>
      <c r="F5377" s="244">
        <v>68.3</v>
      </c>
      <c r="G5377" s="193">
        <v>0.8</v>
      </c>
      <c r="H5377" s="193">
        <v>202</v>
      </c>
    </row>
    <row r="5378" spans="2:8" x14ac:dyDescent="0.25">
      <c r="B5378" s="271">
        <v>44054.375</v>
      </c>
      <c r="C5378" s="244">
        <v>490.7</v>
      </c>
      <c r="D5378" s="244">
        <v>0</v>
      </c>
      <c r="E5378" s="244">
        <v>8.1999999999999993</v>
      </c>
      <c r="F5378" s="244">
        <v>60.2</v>
      </c>
      <c r="G5378" s="193">
        <v>0.9</v>
      </c>
      <c r="H5378" s="193">
        <v>108.6</v>
      </c>
    </row>
    <row r="5379" spans="2:8" x14ac:dyDescent="0.25">
      <c r="B5379" s="271">
        <v>44054.416666666664</v>
      </c>
      <c r="C5379" s="244">
        <v>490.4</v>
      </c>
      <c r="D5379" s="244">
        <v>0</v>
      </c>
      <c r="E5379" s="244">
        <v>12.4</v>
      </c>
      <c r="F5379" s="244">
        <v>39.5</v>
      </c>
      <c r="G5379" s="193">
        <v>0.7</v>
      </c>
      <c r="H5379" s="193">
        <v>249.7</v>
      </c>
    </row>
    <row r="5380" spans="2:8" x14ac:dyDescent="0.25">
      <c r="B5380" s="271">
        <v>44054.458333333336</v>
      </c>
      <c r="C5380" s="244">
        <v>489.6</v>
      </c>
      <c r="D5380" s="244">
        <v>0</v>
      </c>
      <c r="E5380" s="244">
        <v>14.6</v>
      </c>
      <c r="F5380" s="244">
        <v>25.6</v>
      </c>
      <c r="G5380" s="193">
        <v>1.6</v>
      </c>
      <c r="H5380" s="193">
        <v>233.5</v>
      </c>
    </row>
    <row r="5381" spans="2:8" x14ac:dyDescent="0.25">
      <c r="B5381" s="271">
        <v>44054.5</v>
      </c>
      <c r="C5381" s="244">
        <v>489</v>
      </c>
      <c r="D5381" s="244">
        <v>0</v>
      </c>
      <c r="E5381" s="244">
        <v>15.7</v>
      </c>
      <c r="F5381" s="244">
        <v>19.399999999999999</v>
      </c>
      <c r="G5381" s="193">
        <v>2.1</v>
      </c>
      <c r="H5381" s="193">
        <v>263.2</v>
      </c>
    </row>
    <row r="5382" spans="2:8" x14ac:dyDescent="0.25">
      <c r="B5382" s="271">
        <v>44054.541666666664</v>
      </c>
      <c r="C5382" s="244">
        <v>488.3</v>
      </c>
      <c r="D5382" s="244">
        <v>0</v>
      </c>
      <c r="E5382" s="244">
        <v>16.899999999999999</v>
      </c>
      <c r="F5382" s="244">
        <v>21.7</v>
      </c>
      <c r="G5382" s="193">
        <v>2</v>
      </c>
      <c r="H5382" s="193">
        <v>31.6</v>
      </c>
    </row>
    <row r="5383" spans="2:8" x14ac:dyDescent="0.25">
      <c r="B5383" s="271">
        <v>44054.583333333336</v>
      </c>
      <c r="C5383" s="244">
        <v>487.9</v>
      </c>
      <c r="D5383" s="244">
        <v>0</v>
      </c>
      <c r="E5383" s="244">
        <v>16.3</v>
      </c>
      <c r="F5383" s="244">
        <v>29.2</v>
      </c>
      <c r="G5383" s="193">
        <v>2.6</v>
      </c>
      <c r="H5383" s="193">
        <v>39.5</v>
      </c>
    </row>
    <row r="5384" spans="2:8" x14ac:dyDescent="0.25">
      <c r="B5384" s="271">
        <v>44054.625</v>
      </c>
      <c r="C5384" s="244">
        <v>487.9</v>
      </c>
      <c r="D5384" s="244">
        <v>0</v>
      </c>
      <c r="E5384" s="244">
        <v>14.4</v>
      </c>
      <c r="F5384" s="244">
        <v>40.6</v>
      </c>
      <c r="G5384" s="193">
        <v>2.5</v>
      </c>
      <c r="H5384" s="193">
        <v>60.6</v>
      </c>
    </row>
    <row r="5385" spans="2:8" x14ac:dyDescent="0.25">
      <c r="B5385" s="271">
        <v>44054.666666666664</v>
      </c>
      <c r="C5385" s="244">
        <v>488.2</v>
      </c>
      <c r="D5385" s="244">
        <v>0</v>
      </c>
      <c r="E5385" s="244">
        <v>11.9</v>
      </c>
      <c r="F5385" s="244">
        <v>53.4</v>
      </c>
      <c r="G5385" s="193">
        <v>2.1</v>
      </c>
      <c r="H5385" s="193">
        <v>59.8</v>
      </c>
    </row>
    <row r="5386" spans="2:8" x14ac:dyDescent="0.25">
      <c r="B5386" s="271">
        <v>44054.708333333336</v>
      </c>
      <c r="C5386" s="244">
        <v>488.6</v>
      </c>
      <c r="D5386" s="244">
        <v>0</v>
      </c>
      <c r="E5386" s="244">
        <v>10.1</v>
      </c>
      <c r="F5386" s="244">
        <v>61.8</v>
      </c>
      <c r="G5386" s="193">
        <v>2.2999999999999998</v>
      </c>
      <c r="H5386" s="193">
        <v>19.8</v>
      </c>
    </row>
    <row r="5387" spans="2:8" x14ac:dyDescent="0.25">
      <c r="B5387" s="271">
        <v>44054.75</v>
      </c>
      <c r="C5387" s="244">
        <v>489.1</v>
      </c>
      <c r="D5387" s="244">
        <v>0</v>
      </c>
      <c r="E5387" s="244">
        <v>9.5</v>
      </c>
      <c r="F5387" s="244">
        <v>63.7</v>
      </c>
      <c r="G5387" s="193">
        <v>1.5</v>
      </c>
      <c r="H5387" s="193">
        <v>0.6</v>
      </c>
    </row>
    <row r="5388" spans="2:8" x14ac:dyDescent="0.25">
      <c r="B5388" s="271">
        <v>44054.791666666664</v>
      </c>
      <c r="C5388" s="244">
        <v>489.5</v>
      </c>
      <c r="D5388" s="244">
        <v>0</v>
      </c>
      <c r="E5388" s="244">
        <v>9.5</v>
      </c>
      <c r="F5388" s="244">
        <v>63.5</v>
      </c>
      <c r="G5388" s="193">
        <v>0.9</v>
      </c>
      <c r="H5388" s="193">
        <v>29.2</v>
      </c>
    </row>
    <row r="5389" spans="2:8" x14ac:dyDescent="0.25">
      <c r="B5389" s="271">
        <v>44054.833333333336</v>
      </c>
      <c r="C5389" s="244">
        <v>489.9</v>
      </c>
      <c r="D5389" s="244">
        <v>0</v>
      </c>
      <c r="E5389" s="244">
        <v>9.4</v>
      </c>
      <c r="F5389" s="244">
        <v>64.5</v>
      </c>
      <c r="G5389" s="193">
        <v>1.1000000000000001</v>
      </c>
      <c r="H5389" s="193">
        <v>46.4</v>
      </c>
    </row>
    <row r="5390" spans="2:8" x14ac:dyDescent="0.25">
      <c r="B5390" s="271">
        <v>44054.875</v>
      </c>
      <c r="C5390" s="244">
        <v>490.1</v>
      </c>
      <c r="D5390" s="244">
        <v>0</v>
      </c>
      <c r="E5390" s="244">
        <v>9.1999999999999993</v>
      </c>
      <c r="F5390" s="244">
        <v>65.599999999999994</v>
      </c>
      <c r="G5390" s="193">
        <v>1</v>
      </c>
      <c r="H5390" s="193">
        <v>44.1</v>
      </c>
    </row>
    <row r="5391" spans="2:8" x14ac:dyDescent="0.25">
      <c r="B5391" s="271">
        <v>44054.916666666664</v>
      </c>
      <c r="C5391" s="244">
        <v>490.2</v>
      </c>
      <c r="D5391" s="244">
        <v>0</v>
      </c>
      <c r="E5391" s="244">
        <v>9</v>
      </c>
      <c r="F5391" s="244">
        <v>67.099999999999994</v>
      </c>
      <c r="G5391" s="193">
        <v>1.1000000000000001</v>
      </c>
      <c r="H5391" s="193">
        <v>55.5</v>
      </c>
    </row>
    <row r="5392" spans="2:8" x14ac:dyDescent="0.25">
      <c r="B5392" s="271">
        <v>44054.958333333336</v>
      </c>
      <c r="C5392" s="244">
        <v>490.2</v>
      </c>
      <c r="D5392" s="244">
        <v>0</v>
      </c>
      <c r="E5392" s="244">
        <v>8.6999999999999993</v>
      </c>
      <c r="F5392" s="244">
        <v>67.2</v>
      </c>
      <c r="G5392" s="193">
        <v>0.5</v>
      </c>
      <c r="H5392" s="193">
        <v>70.5</v>
      </c>
    </row>
    <row r="5393" spans="2:8" x14ac:dyDescent="0.25">
      <c r="B5393" s="271">
        <v>44055</v>
      </c>
      <c r="C5393" s="244">
        <v>490</v>
      </c>
      <c r="D5393" s="244">
        <v>0</v>
      </c>
      <c r="E5393" s="244">
        <v>8.6</v>
      </c>
      <c r="F5393" s="244">
        <v>66.2</v>
      </c>
      <c r="G5393" s="193">
        <v>0.7</v>
      </c>
      <c r="H5393" s="193">
        <v>64.2</v>
      </c>
    </row>
    <row r="5394" spans="2:8" x14ac:dyDescent="0.25">
      <c r="B5394" s="271">
        <v>44055.041666666664</v>
      </c>
      <c r="C5394" s="244">
        <v>489.8</v>
      </c>
      <c r="D5394" s="244">
        <v>0</v>
      </c>
      <c r="E5394" s="244">
        <v>7.8</v>
      </c>
      <c r="F5394" s="244">
        <v>67.7</v>
      </c>
      <c r="G5394" s="193">
        <v>1.3</v>
      </c>
      <c r="H5394" s="193">
        <v>39.9</v>
      </c>
    </row>
    <row r="5395" spans="2:8" x14ac:dyDescent="0.25">
      <c r="B5395" s="271">
        <v>44055.083333333336</v>
      </c>
      <c r="C5395" s="244">
        <v>489.6</v>
      </c>
      <c r="D5395" s="244">
        <v>0</v>
      </c>
      <c r="E5395" s="244">
        <v>7.2</v>
      </c>
      <c r="F5395" s="244">
        <v>71.3</v>
      </c>
      <c r="G5395" s="193">
        <v>1.2</v>
      </c>
      <c r="H5395" s="193">
        <v>343.5</v>
      </c>
    </row>
    <row r="5396" spans="2:8" x14ac:dyDescent="0.25">
      <c r="B5396" s="271">
        <v>44055.125</v>
      </c>
      <c r="C5396" s="244">
        <v>489.5</v>
      </c>
      <c r="D5396" s="244">
        <v>0</v>
      </c>
      <c r="E5396" s="244">
        <v>6.7</v>
      </c>
      <c r="F5396" s="244">
        <v>72.8</v>
      </c>
      <c r="G5396" s="193">
        <v>0.6</v>
      </c>
      <c r="H5396" s="193">
        <v>301.2</v>
      </c>
    </row>
    <row r="5397" spans="2:8" x14ac:dyDescent="0.25">
      <c r="B5397" s="271">
        <v>44055.166666666664</v>
      </c>
      <c r="C5397" s="244">
        <v>489.5</v>
      </c>
      <c r="D5397" s="244">
        <v>0</v>
      </c>
      <c r="E5397" s="244">
        <v>5.8</v>
      </c>
      <c r="F5397" s="244">
        <v>71.5</v>
      </c>
      <c r="G5397" s="193">
        <v>0.8</v>
      </c>
      <c r="H5397" s="193">
        <v>344.7</v>
      </c>
    </row>
    <row r="5398" spans="2:8" x14ac:dyDescent="0.25">
      <c r="B5398" s="271">
        <v>44055.208333333336</v>
      </c>
      <c r="C5398" s="244">
        <v>489.8</v>
      </c>
      <c r="D5398" s="244">
        <v>0</v>
      </c>
      <c r="E5398" s="244">
        <v>5.8</v>
      </c>
      <c r="F5398" s="244">
        <v>67.900000000000006</v>
      </c>
      <c r="G5398" s="193">
        <v>0.7</v>
      </c>
      <c r="H5398" s="193">
        <v>330.2</v>
      </c>
    </row>
    <row r="5399" spans="2:8" x14ac:dyDescent="0.25">
      <c r="B5399" s="271">
        <v>44055.25</v>
      </c>
      <c r="C5399" s="244">
        <v>490.3</v>
      </c>
      <c r="D5399" s="244">
        <v>0</v>
      </c>
      <c r="E5399" s="244">
        <v>5.9</v>
      </c>
      <c r="F5399" s="244">
        <v>66.8</v>
      </c>
      <c r="G5399" s="193">
        <v>1.1000000000000001</v>
      </c>
      <c r="H5399" s="193">
        <v>303.8</v>
      </c>
    </row>
    <row r="5400" spans="2:8" x14ac:dyDescent="0.25">
      <c r="B5400" s="271">
        <v>44055.291666666664</v>
      </c>
      <c r="C5400" s="244">
        <v>490.8</v>
      </c>
      <c r="D5400" s="244">
        <v>0</v>
      </c>
      <c r="E5400" s="244">
        <v>6.3</v>
      </c>
      <c r="F5400" s="244">
        <v>62.4</v>
      </c>
      <c r="G5400" s="193">
        <v>1.2</v>
      </c>
      <c r="H5400" s="193">
        <v>283.2</v>
      </c>
    </row>
    <row r="5401" spans="2:8" x14ac:dyDescent="0.25">
      <c r="B5401" s="271">
        <v>44055.333333333336</v>
      </c>
      <c r="C5401" s="244">
        <v>491</v>
      </c>
      <c r="D5401" s="244">
        <v>0</v>
      </c>
      <c r="E5401" s="244">
        <v>8.5</v>
      </c>
      <c r="F5401" s="244">
        <v>53.7</v>
      </c>
      <c r="G5401" s="193">
        <v>0.8</v>
      </c>
      <c r="H5401" s="193">
        <v>133.69999999999999</v>
      </c>
    </row>
    <row r="5402" spans="2:8" x14ac:dyDescent="0.25">
      <c r="B5402" s="271">
        <v>44055.375</v>
      </c>
      <c r="C5402" s="244">
        <v>491</v>
      </c>
      <c r="D5402" s="244">
        <v>0</v>
      </c>
      <c r="E5402" s="244">
        <v>10.4</v>
      </c>
      <c r="F5402" s="244">
        <v>42.2</v>
      </c>
      <c r="G5402" s="193">
        <v>0.9</v>
      </c>
      <c r="H5402" s="193">
        <v>214.1</v>
      </c>
    </row>
    <row r="5403" spans="2:8" x14ac:dyDescent="0.25">
      <c r="B5403" s="271">
        <v>44055.416666666664</v>
      </c>
      <c r="C5403" s="244">
        <v>490.5</v>
      </c>
      <c r="D5403" s="244">
        <v>0</v>
      </c>
      <c r="E5403" s="244">
        <v>12.3</v>
      </c>
      <c r="F5403" s="244">
        <v>36.1</v>
      </c>
      <c r="G5403" s="193">
        <v>1.4</v>
      </c>
      <c r="H5403" s="193">
        <v>249.9</v>
      </c>
    </row>
    <row r="5404" spans="2:8" x14ac:dyDescent="0.25">
      <c r="B5404" s="271">
        <v>44055.458333333336</v>
      </c>
      <c r="C5404" s="244">
        <v>489.9</v>
      </c>
      <c r="D5404" s="244">
        <v>0</v>
      </c>
      <c r="E5404" s="244">
        <v>14.1</v>
      </c>
      <c r="F5404" s="244">
        <v>27.7</v>
      </c>
      <c r="G5404" s="193">
        <v>1.8</v>
      </c>
      <c r="H5404" s="193">
        <v>256.7</v>
      </c>
    </row>
    <row r="5405" spans="2:8" x14ac:dyDescent="0.25">
      <c r="B5405" s="271">
        <v>44055.5</v>
      </c>
      <c r="C5405" s="244">
        <v>489.2</v>
      </c>
      <c r="D5405" s="244">
        <v>0</v>
      </c>
      <c r="E5405" s="244">
        <v>15.7</v>
      </c>
      <c r="F5405" s="244">
        <v>22.9</v>
      </c>
      <c r="G5405" s="193">
        <v>1.9</v>
      </c>
      <c r="H5405" s="193">
        <v>304.7</v>
      </c>
    </row>
    <row r="5406" spans="2:8" x14ac:dyDescent="0.25">
      <c r="B5406" s="271">
        <v>44055.541666666664</v>
      </c>
      <c r="C5406" s="244">
        <v>488.5</v>
      </c>
      <c r="D5406" s="244">
        <v>0</v>
      </c>
      <c r="E5406" s="244">
        <v>15.9</v>
      </c>
      <c r="F5406" s="244">
        <v>26</v>
      </c>
      <c r="G5406" s="193">
        <v>2.1</v>
      </c>
      <c r="H5406" s="193">
        <v>36.6</v>
      </c>
    </row>
    <row r="5407" spans="2:8" x14ac:dyDescent="0.25">
      <c r="B5407" s="271">
        <v>44055.583333333336</v>
      </c>
      <c r="C5407" s="244">
        <v>487.8</v>
      </c>
      <c r="D5407" s="244">
        <v>0</v>
      </c>
      <c r="E5407" s="244">
        <v>15.6</v>
      </c>
      <c r="F5407" s="244">
        <v>34.799999999999997</v>
      </c>
      <c r="G5407" s="193">
        <v>2.8</v>
      </c>
      <c r="H5407" s="193">
        <v>51.8</v>
      </c>
    </row>
    <row r="5408" spans="2:8" x14ac:dyDescent="0.25">
      <c r="B5408" s="271">
        <v>44055.625</v>
      </c>
      <c r="C5408" s="244">
        <v>487.7</v>
      </c>
      <c r="D5408" s="244">
        <v>0</v>
      </c>
      <c r="E5408" s="244">
        <v>14.2</v>
      </c>
      <c r="F5408" s="244">
        <v>44.5</v>
      </c>
      <c r="G5408" s="193">
        <v>2.2999999999999998</v>
      </c>
      <c r="H5408" s="193">
        <v>66.3</v>
      </c>
    </row>
    <row r="5409" spans="2:8" x14ac:dyDescent="0.25">
      <c r="B5409" s="271">
        <v>44055.666666666664</v>
      </c>
      <c r="C5409" s="244">
        <v>487.9</v>
      </c>
      <c r="D5409" s="244">
        <v>0</v>
      </c>
      <c r="E5409" s="244">
        <v>11.9</v>
      </c>
      <c r="F5409" s="244">
        <v>53.3</v>
      </c>
      <c r="G5409" s="193">
        <v>2.2999999999999998</v>
      </c>
      <c r="H5409" s="193">
        <v>54.6</v>
      </c>
    </row>
    <row r="5410" spans="2:8" x14ac:dyDescent="0.25">
      <c r="B5410" s="271">
        <v>44055.708333333336</v>
      </c>
      <c r="C5410" s="244">
        <v>488.4</v>
      </c>
      <c r="D5410" s="244">
        <v>0</v>
      </c>
      <c r="E5410" s="244">
        <v>10.3</v>
      </c>
      <c r="F5410" s="244">
        <v>59.2</v>
      </c>
      <c r="G5410" s="193">
        <v>1.8</v>
      </c>
      <c r="H5410" s="193">
        <v>76.400000000000006</v>
      </c>
    </row>
    <row r="5411" spans="2:8" x14ac:dyDescent="0.25">
      <c r="B5411" s="271">
        <v>44055.75</v>
      </c>
      <c r="C5411" s="244">
        <v>488.9</v>
      </c>
      <c r="D5411" s="244">
        <v>0</v>
      </c>
      <c r="E5411" s="244">
        <v>9.6</v>
      </c>
      <c r="F5411" s="244">
        <v>62.5</v>
      </c>
      <c r="G5411" s="193">
        <v>1.4</v>
      </c>
      <c r="H5411" s="193">
        <v>44</v>
      </c>
    </row>
    <row r="5412" spans="2:8" x14ac:dyDescent="0.25">
      <c r="B5412" s="271">
        <v>44055.791666666664</v>
      </c>
      <c r="C5412" s="244">
        <v>489.4</v>
      </c>
      <c r="D5412" s="244">
        <v>0</v>
      </c>
      <c r="E5412" s="244">
        <v>9.1999999999999993</v>
      </c>
      <c r="F5412" s="244">
        <v>65</v>
      </c>
      <c r="G5412" s="193">
        <v>1.6</v>
      </c>
      <c r="H5412" s="193">
        <v>36.700000000000003</v>
      </c>
    </row>
    <row r="5413" spans="2:8" x14ac:dyDescent="0.25">
      <c r="B5413" s="271">
        <v>44055.833333333336</v>
      </c>
      <c r="C5413" s="244">
        <v>489.8</v>
      </c>
      <c r="D5413" s="244">
        <v>0</v>
      </c>
      <c r="E5413" s="244">
        <v>9.1999999999999993</v>
      </c>
      <c r="F5413" s="244">
        <v>65.400000000000006</v>
      </c>
      <c r="G5413" s="193">
        <v>1</v>
      </c>
      <c r="H5413" s="193">
        <v>67.900000000000006</v>
      </c>
    </row>
    <row r="5414" spans="2:8" x14ac:dyDescent="0.25">
      <c r="B5414" s="271">
        <v>44055.875</v>
      </c>
      <c r="C5414" s="244">
        <v>490</v>
      </c>
      <c r="D5414" s="244">
        <v>0</v>
      </c>
      <c r="E5414" s="244">
        <v>8.9</v>
      </c>
      <c r="F5414" s="244">
        <v>66.400000000000006</v>
      </c>
      <c r="G5414" s="193">
        <v>0.9</v>
      </c>
      <c r="H5414" s="193">
        <v>5</v>
      </c>
    </row>
    <row r="5415" spans="2:8" x14ac:dyDescent="0.25">
      <c r="B5415" s="271">
        <v>44055.916666666664</v>
      </c>
      <c r="C5415" s="244">
        <v>490.3</v>
      </c>
      <c r="D5415" s="244">
        <v>0</v>
      </c>
      <c r="E5415" s="244">
        <v>7.6</v>
      </c>
      <c r="F5415" s="244">
        <v>64.900000000000006</v>
      </c>
      <c r="G5415" s="193">
        <v>0.9</v>
      </c>
      <c r="H5415" s="193">
        <v>306</v>
      </c>
    </row>
    <row r="5416" spans="2:8" x14ac:dyDescent="0.25">
      <c r="B5416" s="271">
        <v>44055.958333333336</v>
      </c>
      <c r="C5416" s="244">
        <v>490.3</v>
      </c>
      <c r="D5416" s="244">
        <v>0</v>
      </c>
      <c r="E5416" s="244">
        <v>6.8</v>
      </c>
      <c r="F5416" s="244">
        <v>63.8</v>
      </c>
      <c r="G5416" s="193">
        <v>0.8</v>
      </c>
      <c r="H5416" s="193">
        <v>286.39999999999998</v>
      </c>
    </row>
    <row r="5417" spans="2:8" x14ac:dyDescent="0.25">
      <c r="B5417" s="271">
        <v>44056</v>
      </c>
      <c r="C5417" s="244">
        <v>490.3</v>
      </c>
      <c r="D5417" s="244">
        <v>0</v>
      </c>
      <c r="E5417" s="244">
        <v>6</v>
      </c>
      <c r="F5417" s="244">
        <v>63.3</v>
      </c>
      <c r="G5417" s="193">
        <v>1</v>
      </c>
      <c r="H5417" s="193">
        <v>295.5</v>
      </c>
    </row>
    <row r="5418" spans="2:8" x14ac:dyDescent="0.25">
      <c r="B5418" s="271">
        <v>44056.041666666664</v>
      </c>
      <c r="C5418" s="244">
        <v>490.1</v>
      </c>
      <c r="D5418" s="244">
        <v>0</v>
      </c>
      <c r="E5418" s="244">
        <v>5.4</v>
      </c>
      <c r="F5418" s="244">
        <v>61.7</v>
      </c>
      <c r="G5418" s="193">
        <v>1</v>
      </c>
      <c r="H5418" s="193">
        <v>289.5</v>
      </c>
    </row>
    <row r="5419" spans="2:8" x14ac:dyDescent="0.25">
      <c r="B5419" s="271">
        <v>44056.083333333336</v>
      </c>
      <c r="C5419" s="244">
        <v>489.9</v>
      </c>
      <c r="D5419" s="244">
        <v>0</v>
      </c>
      <c r="E5419" s="244">
        <v>5</v>
      </c>
      <c r="F5419" s="244">
        <v>59.8</v>
      </c>
      <c r="G5419" s="193">
        <v>1</v>
      </c>
      <c r="H5419" s="193">
        <v>291.60000000000002</v>
      </c>
    </row>
    <row r="5420" spans="2:8" x14ac:dyDescent="0.25">
      <c r="B5420" s="271">
        <v>44056.125</v>
      </c>
      <c r="C5420" s="244">
        <v>489.8</v>
      </c>
      <c r="D5420" s="244">
        <v>0</v>
      </c>
      <c r="E5420" s="244">
        <v>4.3</v>
      </c>
      <c r="F5420" s="244">
        <v>57.6</v>
      </c>
      <c r="G5420" s="193">
        <v>1.2</v>
      </c>
      <c r="H5420" s="193">
        <v>277.5</v>
      </c>
    </row>
    <row r="5421" spans="2:8" x14ac:dyDescent="0.25">
      <c r="B5421" s="271">
        <v>44056.166666666664</v>
      </c>
      <c r="C5421" s="244">
        <v>490</v>
      </c>
      <c r="D5421" s="244">
        <v>0</v>
      </c>
      <c r="E5421" s="244">
        <v>3.8</v>
      </c>
      <c r="F5421" s="244">
        <v>56.1</v>
      </c>
      <c r="G5421" s="193">
        <v>1.1000000000000001</v>
      </c>
      <c r="H5421" s="193">
        <v>279.60000000000002</v>
      </c>
    </row>
    <row r="5422" spans="2:8" x14ac:dyDescent="0.25">
      <c r="B5422" s="271">
        <v>44056.208333333336</v>
      </c>
      <c r="C5422" s="244">
        <v>490.3</v>
      </c>
      <c r="D5422" s="244">
        <v>0</v>
      </c>
      <c r="E5422" s="244">
        <v>3.5</v>
      </c>
      <c r="F5422" s="244">
        <v>55.6</v>
      </c>
      <c r="G5422" s="193">
        <v>1.2</v>
      </c>
      <c r="H5422" s="193">
        <v>281.89999999999998</v>
      </c>
    </row>
    <row r="5423" spans="2:8" x14ac:dyDescent="0.25">
      <c r="B5423" s="271">
        <v>44056.25</v>
      </c>
      <c r="C5423" s="244">
        <v>490.8</v>
      </c>
      <c r="D5423" s="244">
        <v>0</v>
      </c>
      <c r="E5423" s="244">
        <v>2.8</v>
      </c>
      <c r="F5423" s="244">
        <v>53</v>
      </c>
      <c r="G5423" s="193">
        <v>1.5</v>
      </c>
      <c r="H5423" s="193">
        <v>281.89999999999998</v>
      </c>
    </row>
    <row r="5424" spans="2:8" x14ac:dyDescent="0.25">
      <c r="B5424" s="271">
        <v>44056.291666666664</v>
      </c>
      <c r="C5424" s="244">
        <v>491.2</v>
      </c>
      <c r="D5424" s="244">
        <v>0</v>
      </c>
      <c r="E5424" s="244">
        <v>3</v>
      </c>
      <c r="F5424" s="244">
        <v>54.4</v>
      </c>
      <c r="G5424" s="193">
        <v>1.4</v>
      </c>
      <c r="H5424" s="193">
        <v>292.3</v>
      </c>
    </row>
    <row r="5425" spans="2:8" x14ac:dyDescent="0.25">
      <c r="B5425" s="271">
        <v>44056.333333333336</v>
      </c>
      <c r="C5425" s="244">
        <v>491.5</v>
      </c>
      <c r="D5425" s="244">
        <v>0</v>
      </c>
      <c r="E5425" s="244">
        <v>5.6</v>
      </c>
      <c r="F5425" s="244">
        <v>55.5</v>
      </c>
      <c r="G5425" s="193">
        <v>0.8</v>
      </c>
      <c r="H5425" s="193">
        <v>270.3</v>
      </c>
    </row>
    <row r="5426" spans="2:8" x14ac:dyDescent="0.25">
      <c r="B5426" s="271">
        <v>44056.375</v>
      </c>
      <c r="C5426" s="244">
        <v>491.3</v>
      </c>
      <c r="D5426" s="244">
        <v>0</v>
      </c>
      <c r="E5426" s="244">
        <v>7.9</v>
      </c>
      <c r="F5426" s="244">
        <v>54.6</v>
      </c>
      <c r="G5426" s="193">
        <v>1</v>
      </c>
      <c r="H5426" s="193">
        <v>114.8</v>
      </c>
    </row>
    <row r="5427" spans="2:8" x14ac:dyDescent="0.25">
      <c r="B5427" s="271">
        <v>44056.416666666664</v>
      </c>
      <c r="C5427" s="244">
        <v>490.7</v>
      </c>
      <c r="D5427" s="244">
        <v>0</v>
      </c>
      <c r="E5427" s="244">
        <v>11.4</v>
      </c>
      <c r="F5427" s="244">
        <v>37.4</v>
      </c>
      <c r="G5427" s="193">
        <v>1.4</v>
      </c>
      <c r="H5427" s="193">
        <v>135.4</v>
      </c>
    </row>
    <row r="5428" spans="2:8" x14ac:dyDescent="0.25">
      <c r="B5428" s="271">
        <v>44056.458333333336</v>
      </c>
      <c r="C5428" s="244">
        <v>489.9</v>
      </c>
      <c r="D5428" s="244">
        <v>0</v>
      </c>
      <c r="E5428" s="244">
        <v>15</v>
      </c>
      <c r="F5428" s="244">
        <v>22</v>
      </c>
      <c r="G5428" s="193">
        <v>1.2</v>
      </c>
      <c r="H5428" s="193">
        <v>256.60000000000002</v>
      </c>
    </row>
    <row r="5429" spans="2:8" x14ac:dyDescent="0.25">
      <c r="B5429" s="271">
        <v>44056.5</v>
      </c>
      <c r="C5429" s="244">
        <v>489</v>
      </c>
      <c r="D5429" s="244">
        <v>0</v>
      </c>
      <c r="E5429" s="244">
        <v>16.399999999999999</v>
      </c>
      <c r="F5429" s="244">
        <v>15.4</v>
      </c>
      <c r="G5429" s="193">
        <v>2.1</v>
      </c>
      <c r="H5429" s="193">
        <v>250.3</v>
      </c>
    </row>
    <row r="5430" spans="2:8" x14ac:dyDescent="0.25">
      <c r="B5430" s="271">
        <v>44056.541666666664</v>
      </c>
      <c r="C5430" s="244">
        <v>488.2</v>
      </c>
      <c r="D5430" s="244">
        <v>0</v>
      </c>
      <c r="E5430" s="244">
        <v>17.899999999999999</v>
      </c>
      <c r="F5430" s="244">
        <v>17.100000000000001</v>
      </c>
      <c r="G5430" s="193">
        <v>2.2999999999999998</v>
      </c>
      <c r="H5430" s="193">
        <v>351.9</v>
      </c>
    </row>
    <row r="5431" spans="2:8" x14ac:dyDescent="0.25">
      <c r="B5431" s="271">
        <v>44056.583333333336</v>
      </c>
      <c r="C5431" s="244">
        <v>487.4</v>
      </c>
      <c r="D5431" s="244">
        <v>0</v>
      </c>
      <c r="E5431" s="244">
        <v>16.100000000000001</v>
      </c>
      <c r="F5431" s="244">
        <v>34.1</v>
      </c>
      <c r="G5431" s="193">
        <v>3.8</v>
      </c>
      <c r="H5431" s="193">
        <v>91.1</v>
      </c>
    </row>
    <row r="5432" spans="2:8" x14ac:dyDescent="0.25">
      <c r="B5432" s="271">
        <v>44056.625</v>
      </c>
      <c r="C5432" s="244">
        <v>487.4</v>
      </c>
      <c r="D5432" s="244">
        <v>0</v>
      </c>
      <c r="E5432" s="244">
        <v>14.4</v>
      </c>
      <c r="F5432" s="244">
        <v>44</v>
      </c>
      <c r="G5432" s="193">
        <v>2.9</v>
      </c>
      <c r="H5432" s="193">
        <v>80.5</v>
      </c>
    </row>
    <row r="5433" spans="2:8" x14ac:dyDescent="0.25">
      <c r="B5433" s="271">
        <v>44056.666666666664</v>
      </c>
      <c r="C5433" s="244">
        <v>487.8</v>
      </c>
      <c r="D5433" s="244">
        <v>0</v>
      </c>
      <c r="E5433" s="244">
        <v>12.2</v>
      </c>
      <c r="F5433" s="244">
        <v>52.2</v>
      </c>
      <c r="G5433" s="193">
        <v>2.5</v>
      </c>
      <c r="H5433" s="193">
        <v>46.3</v>
      </c>
    </row>
    <row r="5434" spans="2:8" x14ac:dyDescent="0.25">
      <c r="B5434" s="271">
        <v>44056.708333333336</v>
      </c>
      <c r="C5434" s="244">
        <v>488.3</v>
      </c>
      <c r="D5434" s="244">
        <v>0</v>
      </c>
      <c r="E5434" s="244">
        <v>11</v>
      </c>
      <c r="F5434" s="244">
        <v>57.2</v>
      </c>
      <c r="G5434" s="193">
        <v>2</v>
      </c>
      <c r="H5434" s="193">
        <v>36.1</v>
      </c>
    </row>
    <row r="5435" spans="2:8" x14ac:dyDescent="0.25">
      <c r="B5435" s="271">
        <v>44056.75</v>
      </c>
      <c r="C5435" s="244">
        <v>488.7</v>
      </c>
      <c r="D5435" s="244">
        <v>0</v>
      </c>
      <c r="E5435" s="244">
        <v>9.9</v>
      </c>
      <c r="F5435" s="244">
        <v>62.4</v>
      </c>
      <c r="G5435" s="193">
        <v>1.7</v>
      </c>
      <c r="H5435" s="193">
        <v>20.8</v>
      </c>
    </row>
    <row r="5436" spans="2:8" x14ac:dyDescent="0.25">
      <c r="B5436" s="271">
        <v>44056.791666666664</v>
      </c>
      <c r="C5436" s="244">
        <v>489.3</v>
      </c>
      <c r="D5436" s="244">
        <v>0</v>
      </c>
      <c r="E5436" s="244">
        <v>9.1999999999999993</v>
      </c>
      <c r="F5436" s="244">
        <v>65.2</v>
      </c>
      <c r="G5436" s="193">
        <v>1.7</v>
      </c>
      <c r="H5436" s="193">
        <v>58.3</v>
      </c>
    </row>
    <row r="5437" spans="2:8" x14ac:dyDescent="0.25">
      <c r="B5437" s="271">
        <v>44056.833333333336</v>
      </c>
      <c r="C5437" s="244">
        <v>489.7</v>
      </c>
      <c r="D5437" s="244">
        <v>0</v>
      </c>
      <c r="E5437" s="244">
        <v>8.8000000000000007</v>
      </c>
      <c r="F5437" s="244">
        <v>66.900000000000006</v>
      </c>
      <c r="G5437" s="193">
        <v>1.5</v>
      </c>
      <c r="H5437" s="193">
        <v>55</v>
      </c>
    </row>
    <row r="5438" spans="2:8" x14ac:dyDescent="0.25">
      <c r="B5438" s="271">
        <v>44056.875</v>
      </c>
      <c r="C5438" s="244">
        <v>490</v>
      </c>
      <c r="D5438" s="244">
        <v>0</v>
      </c>
      <c r="E5438" s="244">
        <v>8</v>
      </c>
      <c r="F5438" s="244">
        <v>69.8</v>
      </c>
      <c r="G5438" s="193">
        <v>2.1</v>
      </c>
      <c r="H5438" s="193">
        <v>47.3</v>
      </c>
    </row>
    <row r="5439" spans="2:8" x14ac:dyDescent="0.25">
      <c r="B5439" s="271">
        <v>44056.916666666664</v>
      </c>
      <c r="C5439" s="244">
        <v>490.3</v>
      </c>
      <c r="D5439" s="244">
        <v>0</v>
      </c>
      <c r="E5439" s="244">
        <v>6.9</v>
      </c>
      <c r="F5439" s="244">
        <v>58.5</v>
      </c>
      <c r="G5439" s="193">
        <v>1.3</v>
      </c>
      <c r="H5439" s="193">
        <v>279.39999999999998</v>
      </c>
    </row>
    <row r="5440" spans="2:8" x14ac:dyDescent="0.25">
      <c r="B5440" s="271">
        <v>44056.958333333336</v>
      </c>
      <c r="C5440" s="244">
        <v>490.3</v>
      </c>
      <c r="D5440" s="244">
        <v>0</v>
      </c>
      <c r="E5440" s="244">
        <v>6.4</v>
      </c>
      <c r="F5440" s="244">
        <v>57.4</v>
      </c>
      <c r="G5440" s="193">
        <v>1</v>
      </c>
      <c r="H5440" s="193">
        <v>275.5</v>
      </c>
    </row>
    <row r="5441" spans="2:8" x14ac:dyDescent="0.25">
      <c r="B5441" s="271">
        <v>44057</v>
      </c>
      <c r="C5441" s="244">
        <v>490.1</v>
      </c>
      <c r="D5441" s="244">
        <v>0</v>
      </c>
      <c r="E5441" s="244">
        <v>5.6</v>
      </c>
      <c r="F5441" s="244">
        <v>56.1</v>
      </c>
      <c r="G5441" s="193">
        <v>0.6</v>
      </c>
      <c r="H5441" s="193">
        <v>281.3</v>
      </c>
    </row>
    <row r="5442" spans="2:8" x14ac:dyDescent="0.25">
      <c r="B5442" s="271">
        <v>44057.041666666664</v>
      </c>
      <c r="C5442" s="244">
        <v>489.9</v>
      </c>
      <c r="D5442" s="244">
        <v>0</v>
      </c>
      <c r="E5442" s="244">
        <v>5</v>
      </c>
      <c r="F5442" s="244">
        <v>51.5</v>
      </c>
      <c r="G5442" s="193">
        <v>1.1000000000000001</v>
      </c>
      <c r="H5442" s="193">
        <v>296.10000000000002</v>
      </c>
    </row>
    <row r="5443" spans="2:8" x14ac:dyDescent="0.25">
      <c r="B5443" s="271">
        <v>44057.083333333336</v>
      </c>
      <c r="C5443" s="244">
        <v>489.9</v>
      </c>
      <c r="D5443" s="244">
        <v>0</v>
      </c>
      <c r="E5443" s="244">
        <v>4</v>
      </c>
      <c r="F5443" s="244">
        <v>57.6</v>
      </c>
      <c r="G5443" s="193">
        <v>1.2</v>
      </c>
      <c r="H5443" s="193">
        <v>314.39999999999998</v>
      </c>
    </row>
    <row r="5444" spans="2:8" x14ac:dyDescent="0.25">
      <c r="B5444" s="271">
        <v>44057.125</v>
      </c>
      <c r="C5444" s="244">
        <v>489.7</v>
      </c>
      <c r="D5444" s="244">
        <v>0</v>
      </c>
      <c r="E5444" s="244">
        <v>3.2</v>
      </c>
      <c r="F5444" s="244">
        <v>57.3</v>
      </c>
      <c r="G5444" s="193">
        <v>1.3</v>
      </c>
      <c r="H5444" s="193">
        <v>306.10000000000002</v>
      </c>
    </row>
    <row r="5445" spans="2:8" x14ac:dyDescent="0.25">
      <c r="B5445" s="271">
        <v>44057.166666666664</v>
      </c>
      <c r="C5445" s="244">
        <v>489.7</v>
      </c>
      <c r="D5445" s="244">
        <v>0</v>
      </c>
      <c r="E5445" s="244">
        <v>2.9</v>
      </c>
      <c r="F5445" s="244">
        <v>54.3</v>
      </c>
      <c r="G5445" s="193">
        <v>1.1000000000000001</v>
      </c>
      <c r="H5445" s="193">
        <v>297</v>
      </c>
    </row>
    <row r="5446" spans="2:8" x14ac:dyDescent="0.25">
      <c r="B5446" s="271">
        <v>44057.208333333336</v>
      </c>
      <c r="C5446" s="244">
        <v>490.1</v>
      </c>
      <c r="D5446" s="244">
        <v>0</v>
      </c>
      <c r="E5446" s="244">
        <v>2.1</v>
      </c>
      <c r="F5446" s="244">
        <v>55</v>
      </c>
      <c r="G5446" s="193">
        <v>1.3</v>
      </c>
      <c r="H5446" s="193">
        <v>291.39999999999998</v>
      </c>
    </row>
    <row r="5447" spans="2:8" x14ac:dyDescent="0.25">
      <c r="B5447" s="271">
        <v>44057.25</v>
      </c>
      <c r="C5447" s="244">
        <v>490.7</v>
      </c>
      <c r="D5447" s="244">
        <v>0</v>
      </c>
      <c r="E5447" s="244">
        <v>1.1000000000000001</v>
      </c>
      <c r="F5447" s="244">
        <v>54.5</v>
      </c>
      <c r="G5447" s="193">
        <v>1.5</v>
      </c>
      <c r="H5447" s="193">
        <v>300.8</v>
      </c>
    </row>
    <row r="5448" spans="2:8" x14ac:dyDescent="0.25">
      <c r="B5448" s="271">
        <v>44057.291666666664</v>
      </c>
      <c r="C5448" s="244">
        <v>491.2</v>
      </c>
      <c r="D5448" s="244">
        <v>0</v>
      </c>
      <c r="E5448" s="244">
        <v>1.6</v>
      </c>
      <c r="F5448" s="244">
        <v>51.9</v>
      </c>
      <c r="G5448" s="193">
        <v>1.2</v>
      </c>
      <c r="H5448" s="193">
        <v>288.39999999999998</v>
      </c>
    </row>
    <row r="5449" spans="2:8" x14ac:dyDescent="0.25">
      <c r="B5449" s="271">
        <v>44057.333333333336</v>
      </c>
      <c r="C5449" s="244">
        <v>491.4</v>
      </c>
      <c r="D5449" s="244">
        <v>0</v>
      </c>
      <c r="E5449" s="244">
        <v>5.0999999999999996</v>
      </c>
      <c r="F5449" s="244">
        <v>52.2</v>
      </c>
      <c r="G5449" s="193">
        <v>0.7</v>
      </c>
      <c r="H5449" s="193">
        <v>285.2</v>
      </c>
    </row>
    <row r="5450" spans="2:8" x14ac:dyDescent="0.25">
      <c r="B5450" s="271">
        <v>44057.375</v>
      </c>
      <c r="C5450" s="244">
        <v>491.1</v>
      </c>
      <c r="D5450" s="244">
        <v>0</v>
      </c>
      <c r="E5450" s="244">
        <v>7.9</v>
      </c>
      <c r="F5450" s="244">
        <v>44.2</v>
      </c>
      <c r="G5450" s="193">
        <v>0.6</v>
      </c>
      <c r="H5450" s="193">
        <v>248.5</v>
      </c>
    </row>
    <row r="5451" spans="2:8" x14ac:dyDescent="0.25">
      <c r="B5451" s="271">
        <v>44057.416666666664</v>
      </c>
      <c r="C5451" s="244">
        <v>490.6</v>
      </c>
      <c r="D5451" s="244">
        <v>0</v>
      </c>
      <c r="E5451" s="244">
        <v>11.7</v>
      </c>
      <c r="F5451" s="244">
        <v>35.6</v>
      </c>
      <c r="G5451" s="193">
        <v>0.8</v>
      </c>
      <c r="H5451" s="193">
        <v>168.4</v>
      </c>
    </row>
    <row r="5452" spans="2:8" x14ac:dyDescent="0.25">
      <c r="B5452" s="271">
        <v>44057.458333333336</v>
      </c>
      <c r="C5452" s="244">
        <v>489.9</v>
      </c>
      <c r="D5452" s="244">
        <v>0</v>
      </c>
      <c r="E5452" s="244">
        <v>14.7</v>
      </c>
      <c r="F5452" s="244">
        <v>16</v>
      </c>
      <c r="G5452" s="193">
        <v>2.1</v>
      </c>
      <c r="H5452" s="193">
        <v>262.89999999999998</v>
      </c>
    </row>
    <row r="5453" spans="2:8" x14ac:dyDescent="0.25">
      <c r="B5453" s="271">
        <v>44057.5</v>
      </c>
      <c r="C5453" s="244">
        <v>489.1</v>
      </c>
      <c r="D5453" s="244">
        <v>0</v>
      </c>
      <c r="E5453" s="244">
        <v>16.600000000000001</v>
      </c>
      <c r="F5453" s="244">
        <v>12.4</v>
      </c>
      <c r="G5453" s="193">
        <v>2</v>
      </c>
      <c r="H5453" s="193">
        <v>284.7</v>
      </c>
    </row>
    <row r="5454" spans="2:8" x14ac:dyDescent="0.25">
      <c r="B5454" s="271">
        <v>44057.541666666664</v>
      </c>
      <c r="C5454" s="244">
        <v>488.3</v>
      </c>
      <c r="D5454" s="244">
        <v>0</v>
      </c>
      <c r="E5454" s="244">
        <v>18</v>
      </c>
      <c r="F5454" s="244">
        <v>10.1</v>
      </c>
      <c r="G5454" s="193">
        <v>2.2000000000000002</v>
      </c>
      <c r="H5454" s="193">
        <v>0.2</v>
      </c>
    </row>
    <row r="5455" spans="2:8" x14ac:dyDescent="0.25">
      <c r="B5455" s="271">
        <v>44057.583333333336</v>
      </c>
      <c r="C5455" s="244">
        <v>487.5</v>
      </c>
      <c r="D5455" s="244">
        <v>0</v>
      </c>
      <c r="E5455" s="244">
        <v>18.399999999999999</v>
      </c>
      <c r="F5455" s="244">
        <v>14.6</v>
      </c>
      <c r="G5455" s="193">
        <v>2.5</v>
      </c>
      <c r="H5455" s="193">
        <v>15</v>
      </c>
    </row>
    <row r="5456" spans="2:8" x14ac:dyDescent="0.25">
      <c r="B5456" s="271">
        <v>44057.625</v>
      </c>
      <c r="C5456" s="244">
        <v>487.2</v>
      </c>
      <c r="D5456" s="244">
        <v>0</v>
      </c>
      <c r="E5456" s="244">
        <v>16.100000000000001</v>
      </c>
      <c r="F5456" s="244">
        <v>35.4</v>
      </c>
      <c r="G5456" s="193">
        <v>3.2</v>
      </c>
      <c r="H5456" s="193">
        <v>61.9</v>
      </c>
    </row>
    <row r="5457" spans="2:8" x14ac:dyDescent="0.25">
      <c r="B5457" s="271">
        <v>44057.666666666664</v>
      </c>
      <c r="C5457" s="244">
        <v>487.5</v>
      </c>
      <c r="D5457" s="244">
        <v>0</v>
      </c>
      <c r="E5457" s="244">
        <v>13.7</v>
      </c>
      <c r="F5457" s="244">
        <v>45.9</v>
      </c>
      <c r="G5457" s="193">
        <v>3</v>
      </c>
      <c r="H5457" s="193">
        <v>79.2</v>
      </c>
    </row>
    <row r="5458" spans="2:8" x14ac:dyDescent="0.25">
      <c r="B5458" s="271">
        <v>44057.708333333336</v>
      </c>
      <c r="C5458" s="244">
        <v>488.1</v>
      </c>
      <c r="D5458" s="244">
        <v>0</v>
      </c>
      <c r="E5458" s="244">
        <v>11.8</v>
      </c>
      <c r="F5458" s="244">
        <v>55.1</v>
      </c>
      <c r="G5458" s="193">
        <v>2.2999999999999998</v>
      </c>
      <c r="H5458" s="193">
        <v>69.7</v>
      </c>
    </row>
    <row r="5459" spans="2:8" x14ac:dyDescent="0.25">
      <c r="B5459" s="271">
        <v>44057.75</v>
      </c>
      <c r="C5459" s="244">
        <v>488.8</v>
      </c>
      <c r="D5459" s="244">
        <v>0</v>
      </c>
      <c r="E5459" s="244">
        <v>10.199999999999999</v>
      </c>
      <c r="F5459" s="244">
        <v>61.7</v>
      </c>
      <c r="G5459" s="193">
        <v>1.9</v>
      </c>
      <c r="H5459" s="193">
        <v>64.400000000000006</v>
      </c>
    </row>
    <row r="5460" spans="2:8" x14ac:dyDescent="0.25">
      <c r="B5460" s="271">
        <v>44057.791666666664</v>
      </c>
      <c r="C5460" s="244">
        <v>489.3</v>
      </c>
      <c r="D5460" s="244">
        <v>0</v>
      </c>
      <c r="E5460" s="244">
        <v>9.5</v>
      </c>
      <c r="F5460" s="244">
        <v>63.2</v>
      </c>
      <c r="G5460" s="193">
        <v>1.4</v>
      </c>
      <c r="H5460" s="193">
        <v>43.6</v>
      </c>
    </row>
    <row r="5461" spans="2:8" x14ac:dyDescent="0.25">
      <c r="B5461" s="271">
        <v>44057.833333333336</v>
      </c>
      <c r="C5461" s="244">
        <v>489.7</v>
      </c>
      <c r="D5461" s="244">
        <v>0</v>
      </c>
      <c r="E5461" s="244">
        <v>8.8000000000000007</v>
      </c>
      <c r="F5461" s="244">
        <v>66</v>
      </c>
      <c r="G5461" s="193">
        <v>1</v>
      </c>
      <c r="H5461" s="193">
        <v>36.4</v>
      </c>
    </row>
    <row r="5462" spans="2:8" x14ac:dyDescent="0.25">
      <c r="B5462" s="271">
        <v>44057.875</v>
      </c>
      <c r="C5462" s="244">
        <v>490</v>
      </c>
      <c r="D5462" s="244">
        <v>0</v>
      </c>
      <c r="E5462" s="244">
        <v>7.9</v>
      </c>
      <c r="F5462" s="244">
        <v>65.5</v>
      </c>
      <c r="G5462" s="193">
        <v>1.6</v>
      </c>
      <c r="H5462" s="193">
        <v>294.8</v>
      </c>
    </row>
    <row r="5463" spans="2:8" x14ac:dyDescent="0.25">
      <c r="B5463" s="271">
        <v>44057.916666666664</v>
      </c>
      <c r="C5463" s="244">
        <v>490.4</v>
      </c>
      <c r="D5463" s="244">
        <v>0</v>
      </c>
      <c r="E5463" s="244">
        <v>6.5</v>
      </c>
      <c r="F5463" s="244">
        <v>70</v>
      </c>
      <c r="G5463" s="193">
        <v>1.9</v>
      </c>
      <c r="H5463" s="193">
        <v>268.60000000000002</v>
      </c>
    </row>
    <row r="5464" spans="2:8" x14ac:dyDescent="0.25">
      <c r="B5464" s="271">
        <v>44057.958333333336</v>
      </c>
      <c r="C5464" s="244">
        <v>490.5</v>
      </c>
      <c r="D5464" s="244">
        <v>0</v>
      </c>
      <c r="E5464" s="244">
        <v>5.6</v>
      </c>
      <c r="F5464" s="244">
        <v>71.5</v>
      </c>
      <c r="G5464" s="193">
        <v>1.1000000000000001</v>
      </c>
      <c r="H5464" s="193">
        <v>263.8</v>
      </c>
    </row>
    <row r="5465" spans="2:8" x14ac:dyDescent="0.25">
      <c r="B5465" s="271">
        <v>44058</v>
      </c>
      <c r="C5465" s="244">
        <v>490.3</v>
      </c>
      <c r="D5465" s="244">
        <v>0</v>
      </c>
      <c r="E5465" s="244">
        <v>4.5999999999999996</v>
      </c>
      <c r="F5465" s="244">
        <v>69</v>
      </c>
      <c r="G5465" s="193">
        <v>1.3</v>
      </c>
      <c r="H5465" s="193">
        <v>280.10000000000002</v>
      </c>
    </row>
    <row r="5466" spans="2:8" x14ac:dyDescent="0.25">
      <c r="B5466" s="271">
        <v>44058.041666666664</v>
      </c>
      <c r="C5466" s="244">
        <v>490</v>
      </c>
      <c r="D5466" s="244">
        <v>0</v>
      </c>
      <c r="E5466" s="244">
        <v>3.8</v>
      </c>
      <c r="F5466" s="244">
        <v>68.599999999999994</v>
      </c>
      <c r="G5466" s="193">
        <v>1.6</v>
      </c>
      <c r="H5466" s="193">
        <v>262.2</v>
      </c>
    </row>
    <row r="5467" spans="2:8" x14ac:dyDescent="0.25">
      <c r="B5467" s="271">
        <v>44058.083333333336</v>
      </c>
      <c r="C5467" s="244">
        <v>489.8</v>
      </c>
      <c r="D5467" s="244">
        <v>0</v>
      </c>
      <c r="E5467" s="244">
        <v>3.3</v>
      </c>
      <c r="F5467" s="244">
        <v>61.2</v>
      </c>
      <c r="G5467" s="193">
        <v>2.2000000000000002</v>
      </c>
      <c r="H5467" s="193">
        <v>263.8</v>
      </c>
    </row>
    <row r="5468" spans="2:8" x14ac:dyDescent="0.25">
      <c r="B5468" s="271">
        <v>44058.125</v>
      </c>
      <c r="C5468" s="244">
        <v>489.7</v>
      </c>
      <c r="D5468" s="244">
        <v>0</v>
      </c>
      <c r="E5468" s="244">
        <v>2.5</v>
      </c>
      <c r="F5468" s="244">
        <v>57.6</v>
      </c>
      <c r="G5468" s="193">
        <v>2.4</v>
      </c>
      <c r="H5468" s="193">
        <v>269.3</v>
      </c>
    </row>
    <row r="5469" spans="2:8" x14ac:dyDescent="0.25">
      <c r="B5469" s="271">
        <v>44058.166666666664</v>
      </c>
      <c r="C5469" s="244">
        <v>489.8</v>
      </c>
      <c r="D5469" s="244">
        <v>0</v>
      </c>
      <c r="E5469" s="244">
        <v>1</v>
      </c>
      <c r="F5469" s="244">
        <v>59.6</v>
      </c>
      <c r="G5469" s="193">
        <v>1.8</v>
      </c>
      <c r="H5469" s="193">
        <v>265.3</v>
      </c>
    </row>
    <row r="5470" spans="2:8" x14ac:dyDescent="0.25">
      <c r="B5470" s="271">
        <v>44058.208333333336</v>
      </c>
      <c r="C5470" s="244">
        <v>490.2</v>
      </c>
      <c r="D5470" s="244">
        <v>0</v>
      </c>
      <c r="E5470" s="244">
        <v>0.2</v>
      </c>
      <c r="F5470" s="244">
        <v>59.3</v>
      </c>
      <c r="G5470" s="193">
        <v>1.5</v>
      </c>
      <c r="H5470" s="193">
        <v>271.39999999999998</v>
      </c>
    </row>
    <row r="5471" spans="2:8" x14ac:dyDescent="0.25">
      <c r="B5471" s="271">
        <v>44058.25</v>
      </c>
      <c r="C5471" s="244">
        <v>490.7</v>
      </c>
      <c r="D5471" s="244">
        <v>0</v>
      </c>
      <c r="E5471" s="244">
        <v>0.4</v>
      </c>
      <c r="F5471" s="244">
        <v>58</v>
      </c>
      <c r="G5471" s="193">
        <v>1.2</v>
      </c>
      <c r="H5471" s="193">
        <v>279.3</v>
      </c>
    </row>
    <row r="5472" spans="2:8" x14ac:dyDescent="0.25">
      <c r="B5472" s="271">
        <v>44058.291666666664</v>
      </c>
      <c r="C5472" s="244">
        <v>490.9</v>
      </c>
      <c r="D5472" s="244">
        <v>0</v>
      </c>
      <c r="E5472" s="244">
        <v>1.3</v>
      </c>
      <c r="F5472" s="244">
        <v>54.4</v>
      </c>
      <c r="G5472" s="193">
        <v>1</v>
      </c>
      <c r="H5472" s="193">
        <v>290</v>
      </c>
    </row>
    <row r="5473" spans="2:8" x14ac:dyDescent="0.25">
      <c r="B5473" s="271">
        <v>44058.333333333336</v>
      </c>
      <c r="C5473" s="244">
        <v>491.1</v>
      </c>
      <c r="D5473" s="244">
        <v>0</v>
      </c>
      <c r="E5473" s="244">
        <v>4.8</v>
      </c>
      <c r="F5473" s="244">
        <v>43.9</v>
      </c>
      <c r="G5473" s="193">
        <v>0.8</v>
      </c>
      <c r="H5473" s="193">
        <v>282.8</v>
      </c>
    </row>
    <row r="5474" spans="2:8" x14ac:dyDescent="0.25">
      <c r="B5474" s="271">
        <v>44058.375</v>
      </c>
      <c r="C5474" s="244">
        <v>491</v>
      </c>
      <c r="D5474" s="244">
        <v>0</v>
      </c>
      <c r="E5474" s="244">
        <v>8.4</v>
      </c>
      <c r="F5474" s="244">
        <v>38.799999999999997</v>
      </c>
      <c r="G5474" s="193">
        <v>0.6</v>
      </c>
      <c r="H5474" s="193">
        <v>214.2</v>
      </c>
    </row>
    <row r="5475" spans="2:8" x14ac:dyDescent="0.25">
      <c r="B5475" s="271">
        <v>44058.416666666664</v>
      </c>
      <c r="C5475" s="244">
        <v>490.6</v>
      </c>
      <c r="D5475" s="244">
        <v>0</v>
      </c>
      <c r="E5475" s="244">
        <v>11.4</v>
      </c>
      <c r="F5475" s="244">
        <v>38.700000000000003</v>
      </c>
      <c r="G5475" s="193">
        <v>1.2</v>
      </c>
      <c r="H5475" s="193">
        <v>133.5</v>
      </c>
    </row>
    <row r="5476" spans="2:8" x14ac:dyDescent="0.25">
      <c r="B5476" s="271">
        <v>44058.458333333336</v>
      </c>
      <c r="C5476" s="244">
        <v>489.8</v>
      </c>
      <c r="D5476" s="244">
        <v>0</v>
      </c>
      <c r="E5476" s="244">
        <v>14.2</v>
      </c>
      <c r="F5476" s="244">
        <v>33.1</v>
      </c>
      <c r="G5476" s="193">
        <v>1.5</v>
      </c>
      <c r="H5476" s="193">
        <v>38.5</v>
      </c>
    </row>
    <row r="5477" spans="2:8" x14ac:dyDescent="0.25">
      <c r="B5477" s="271">
        <v>44058.5</v>
      </c>
      <c r="C5477" s="244">
        <v>489</v>
      </c>
      <c r="D5477" s="244">
        <v>0</v>
      </c>
      <c r="E5477" s="244">
        <v>15.2</v>
      </c>
      <c r="F5477" s="244">
        <v>33.9</v>
      </c>
      <c r="G5477" s="193">
        <v>2.5</v>
      </c>
      <c r="H5477" s="193">
        <v>74.8</v>
      </c>
    </row>
    <row r="5478" spans="2:8" x14ac:dyDescent="0.25">
      <c r="B5478" s="271">
        <v>44058.541666666664</v>
      </c>
      <c r="C5478" s="244">
        <v>488.4</v>
      </c>
      <c r="D5478" s="244">
        <v>0</v>
      </c>
      <c r="E5478" s="244">
        <v>15.6</v>
      </c>
      <c r="F5478" s="244">
        <v>35.9</v>
      </c>
      <c r="G5478" s="193">
        <v>3.2</v>
      </c>
      <c r="H5478" s="193">
        <v>103.2</v>
      </c>
    </row>
    <row r="5479" spans="2:8" x14ac:dyDescent="0.25">
      <c r="B5479" s="271">
        <v>44058.583333333336</v>
      </c>
      <c r="C5479" s="244">
        <v>487.8</v>
      </c>
      <c r="D5479" s="244">
        <v>0</v>
      </c>
      <c r="E5479" s="244">
        <v>15.4</v>
      </c>
      <c r="F5479" s="244">
        <v>39.299999999999997</v>
      </c>
      <c r="G5479" s="193">
        <v>2.9</v>
      </c>
      <c r="H5479" s="193">
        <v>95.7</v>
      </c>
    </row>
    <row r="5480" spans="2:8" x14ac:dyDescent="0.25">
      <c r="B5480" s="271">
        <v>44058.625</v>
      </c>
      <c r="C5480" s="244">
        <v>487.6</v>
      </c>
      <c r="D5480" s="244">
        <v>0</v>
      </c>
      <c r="E5480" s="244">
        <v>14.2</v>
      </c>
      <c r="F5480" s="244">
        <v>45.4</v>
      </c>
      <c r="G5480" s="193">
        <v>2.7</v>
      </c>
      <c r="H5480" s="193">
        <v>69.400000000000006</v>
      </c>
    </row>
    <row r="5481" spans="2:8" x14ac:dyDescent="0.25">
      <c r="B5481" s="271">
        <v>44058.666666666664</v>
      </c>
      <c r="C5481" s="244">
        <v>487.8</v>
      </c>
      <c r="D5481" s="244">
        <v>0</v>
      </c>
      <c r="E5481" s="244">
        <v>12.4</v>
      </c>
      <c r="F5481" s="244">
        <v>51.4</v>
      </c>
      <c r="G5481" s="193">
        <v>2.9</v>
      </c>
      <c r="H5481" s="193">
        <v>16.7</v>
      </c>
    </row>
    <row r="5482" spans="2:8" x14ac:dyDescent="0.25">
      <c r="B5482" s="271">
        <v>44058.708333333336</v>
      </c>
      <c r="C5482" s="244">
        <v>488.2</v>
      </c>
      <c r="D5482" s="244">
        <v>0</v>
      </c>
      <c r="E5482" s="244">
        <v>10.9</v>
      </c>
      <c r="F5482" s="244">
        <v>57.9</v>
      </c>
      <c r="G5482" s="193">
        <v>2</v>
      </c>
      <c r="H5482" s="193">
        <v>2.2000000000000002</v>
      </c>
    </row>
    <row r="5483" spans="2:8" x14ac:dyDescent="0.25">
      <c r="B5483" s="271">
        <v>44058.75</v>
      </c>
      <c r="C5483" s="244">
        <v>488.7</v>
      </c>
      <c r="D5483" s="244">
        <v>0</v>
      </c>
      <c r="E5483" s="244">
        <v>10</v>
      </c>
      <c r="F5483" s="244">
        <v>61.2</v>
      </c>
      <c r="G5483" s="193">
        <v>2.2999999999999998</v>
      </c>
      <c r="H5483" s="193">
        <v>40.9</v>
      </c>
    </row>
    <row r="5484" spans="2:8" x14ac:dyDescent="0.25">
      <c r="B5484" s="271">
        <v>44058.791666666664</v>
      </c>
      <c r="C5484" s="244">
        <v>489.5</v>
      </c>
      <c r="D5484" s="244">
        <v>0</v>
      </c>
      <c r="E5484" s="244">
        <v>9.5</v>
      </c>
      <c r="F5484" s="244">
        <v>64</v>
      </c>
      <c r="G5484" s="193">
        <v>1.2</v>
      </c>
      <c r="H5484" s="193">
        <v>41.1</v>
      </c>
    </row>
    <row r="5485" spans="2:8" x14ac:dyDescent="0.25">
      <c r="B5485" s="271">
        <v>44058.833333333336</v>
      </c>
      <c r="C5485" s="244">
        <v>490.1</v>
      </c>
      <c r="D5485" s="244">
        <v>0</v>
      </c>
      <c r="E5485" s="244">
        <v>9.1999999999999993</v>
      </c>
      <c r="F5485" s="244">
        <v>65.7</v>
      </c>
      <c r="G5485" s="193">
        <v>1.1000000000000001</v>
      </c>
      <c r="H5485" s="193">
        <v>37.700000000000003</v>
      </c>
    </row>
    <row r="5486" spans="2:8" x14ac:dyDescent="0.25">
      <c r="B5486" s="271">
        <v>44058.875</v>
      </c>
      <c r="C5486" s="244">
        <v>490.4</v>
      </c>
      <c r="D5486" s="244">
        <v>0</v>
      </c>
      <c r="E5486" s="244">
        <v>9</v>
      </c>
      <c r="F5486" s="244">
        <v>67</v>
      </c>
      <c r="G5486" s="193">
        <v>0.8</v>
      </c>
      <c r="H5486" s="193">
        <v>34.4</v>
      </c>
    </row>
    <row r="5487" spans="2:8" x14ac:dyDescent="0.25">
      <c r="B5487" s="271">
        <v>44058.916666666664</v>
      </c>
      <c r="C5487" s="244">
        <v>490.5</v>
      </c>
      <c r="D5487" s="244">
        <v>0</v>
      </c>
      <c r="E5487" s="244">
        <v>8.9</v>
      </c>
      <c r="F5487" s="244">
        <v>68.400000000000006</v>
      </c>
      <c r="G5487" s="193">
        <v>0.9</v>
      </c>
      <c r="H5487" s="193">
        <v>37.299999999999997</v>
      </c>
    </row>
    <row r="5488" spans="2:8" x14ac:dyDescent="0.25">
      <c r="B5488" s="271">
        <v>44058.958333333336</v>
      </c>
      <c r="C5488" s="244">
        <v>490.3</v>
      </c>
      <c r="D5488" s="244">
        <v>0</v>
      </c>
      <c r="E5488" s="244">
        <v>8.9</v>
      </c>
      <c r="F5488" s="244">
        <v>69</v>
      </c>
      <c r="G5488" s="193">
        <v>0.5</v>
      </c>
      <c r="H5488" s="193">
        <v>29.5</v>
      </c>
    </row>
    <row r="5489" spans="2:8" x14ac:dyDescent="0.25">
      <c r="B5489" s="271">
        <v>44059</v>
      </c>
      <c r="C5489" s="244">
        <v>490.1</v>
      </c>
      <c r="D5489" s="244">
        <v>0</v>
      </c>
      <c r="E5489" s="244">
        <v>8.6999999999999993</v>
      </c>
      <c r="F5489" s="244">
        <v>68.8</v>
      </c>
      <c r="G5489" s="193">
        <v>0.9</v>
      </c>
      <c r="H5489" s="193">
        <v>312.8</v>
      </c>
    </row>
    <row r="5490" spans="2:8" x14ac:dyDescent="0.25">
      <c r="B5490" s="271">
        <v>44059.041666666664</v>
      </c>
      <c r="C5490" s="244">
        <v>489.9</v>
      </c>
      <c r="D5490" s="244">
        <v>0</v>
      </c>
      <c r="E5490" s="244">
        <v>8.6999999999999993</v>
      </c>
      <c r="F5490" s="244">
        <v>67.8</v>
      </c>
      <c r="G5490" s="193">
        <v>0.9</v>
      </c>
      <c r="H5490" s="193">
        <v>332.5</v>
      </c>
    </row>
    <row r="5491" spans="2:8" x14ac:dyDescent="0.25">
      <c r="B5491" s="271">
        <v>44059.083333333336</v>
      </c>
      <c r="C5491" s="244">
        <v>489.9</v>
      </c>
      <c r="D5491" s="244">
        <v>0</v>
      </c>
      <c r="E5491" s="244">
        <v>8.1</v>
      </c>
      <c r="F5491" s="244">
        <v>69.2</v>
      </c>
      <c r="G5491" s="193">
        <v>1.1000000000000001</v>
      </c>
      <c r="H5491" s="193">
        <v>28.9</v>
      </c>
    </row>
    <row r="5492" spans="2:8" x14ac:dyDescent="0.25">
      <c r="B5492" s="271">
        <v>44059.125</v>
      </c>
      <c r="C5492" s="244">
        <v>489.9</v>
      </c>
      <c r="D5492" s="244">
        <v>0</v>
      </c>
      <c r="E5492" s="244">
        <v>7.8</v>
      </c>
      <c r="F5492" s="244">
        <v>67.400000000000006</v>
      </c>
      <c r="G5492" s="193">
        <v>0.8</v>
      </c>
      <c r="H5492" s="193">
        <v>342.5</v>
      </c>
    </row>
    <row r="5493" spans="2:8" x14ac:dyDescent="0.25">
      <c r="B5493" s="271">
        <v>44059.166666666664</v>
      </c>
      <c r="C5493" s="244">
        <v>489.8</v>
      </c>
      <c r="D5493" s="244">
        <v>0</v>
      </c>
      <c r="E5493" s="244">
        <v>7.1</v>
      </c>
      <c r="F5493" s="244">
        <v>73</v>
      </c>
      <c r="G5493" s="193">
        <v>0.7</v>
      </c>
      <c r="H5493" s="193">
        <v>295</v>
      </c>
    </row>
    <row r="5494" spans="2:8" x14ac:dyDescent="0.25">
      <c r="B5494" s="271">
        <v>44059.208333333336</v>
      </c>
      <c r="C5494" s="244">
        <v>490.1</v>
      </c>
      <c r="D5494" s="244">
        <v>0</v>
      </c>
      <c r="E5494" s="244">
        <v>6.4</v>
      </c>
      <c r="F5494" s="244">
        <v>70.400000000000006</v>
      </c>
      <c r="G5494" s="193">
        <v>1.6</v>
      </c>
      <c r="H5494" s="193">
        <v>3.7</v>
      </c>
    </row>
    <row r="5495" spans="2:8" x14ac:dyDescent="0.25">
      <c r="B5495" s="271">
        <v>44059.25</v>
      </c>
      <c r="C5495" s="244">
        <v>490.5</v>
      </c>
      <c r="D5495" s="244">
        <v>0</v>
      </c>
      <c r="E5495" s="244">
        <v>5.4</v>
      </c>
      <c r="F5495" s="244">
        <v>73</v>
      </c>
      <c r="G5495" s="193">
        <v>1.9</v>
      </c>
      <c r="H5495" s="193">
        <v>2.5</v>
      </c>
    </row>
    <row r="5496" spans="2:8" x14ac:dyDescent="0.25">
      <c r="B5496" s="271">
        <v>44059.291666666664</v>
      </c>
      <c r="C5496" s="244">
        <v>490.7</v>
      </c>
      <c r="D5496" s="244">
        <v>0</v>
      </c>
      <c r="E5496" s="244">
        <v>5.7</v>
      </c>
      <c r="F5496" s="244">
        <v>69.5</v>
      </c>
      <c r="G5496" s="193">
        <v>1.1000000000000001</v>
      </c>
      <c r="H5496" s="193">
        <v>357.9</v>
      </c>
    </row>
    <row r="5497" spans="2:8" x14ac:dyDescent="0.25">
      <c r="B5497" s="271">
        <v>44059.333333333336</v>
      </c>
      <c r="C5497" s="244">
        <v>490.8</v>
      </c>
      <c r="D5497" s="244">
        <v>0</v>
      </c>
      <c r="E5497" s="244">
        <v>9</v>
      </c>
      <c r="F5497" s="244">
        <v>59.3</v>
      </c>
      <c r="G5497" s="193">
        <v>0.6</v>
      </c>
      <c r="H5497" s="193">
        <v>48.3</v>
      </c>
    </row>
    <row r="5498" spans="2:8" x14ac:dyDescent="0.25">
      <c r="B5498" s="271">
        <v>44059.375</v>
      </c>
      <c r="C5498" s="244">
        <v>490.8</v>
      </c>
      <c r="D5498" s="244">
        <v>0</v>
      </c>
      <c r="E5498" s="244">
        <v>11</v>
      </c>
      <c r="F5498" s="244">
        <v>52.5</v>
      </c>
      <c r="G5498" s="193">
        <v>0.6</v>
      </c>
      <c r="H5498" s="193">
        <v>114.1</v>
      </c>
    </row>
    <row r="5499" spans="2:8" x14ac:dyDescent="0.25">
      <c r="B5499" s="271">
        <v>44059.416666666664</v>
      </c>
      <c r="C5499" s="244">
        <v>490.4</v>
      </c>
      <c r="D5499" s="244">
        <v>0</v>
      </c>
      <c r="E5499" s="244">
        <v>14.8</v>
      </c>
      <c r="F5499" s="244">
        <v>38</v>
      </c>
      <c r="G5499" s="193">
        <v>0.9</v>
      </c>
      <c r="H5499" s="193">
        <v>267.10000000000002</v>
      </c>
    </row>
    <row r="5500" spans="2:8" x14ac:dyDescent="0.25">
      <c r="B5500" s="271">
        <v>44059.458333333336</v>
      </c>
      <c r="C5500" s="244">
        <v>489.9</v>
      </c>
      <c r="D5500" s="244">
        <v>0</v>
      </c>
      <c r="E5500" s="244">
        <v>14.8</v>
      </c>
      <c r="F5500" s="244">
        <v>37.4</v>
      </c>
      <c r="G5500" s="193">
        <v>1.5</v>
      </c>
      <c r="H5500" s="193">
        <v>15.3</v>
      </c>
    </row>
    <row r="5501" spans="2:8" x14ac:dyDescent="0.25">
      <c r="B5501" s="271">
        <v>44059.5</v>
      </c>
      <c r="C5501" s="244">
        <v>489.4</v>
      </c>
      <c r="D5501" s="244">
        <v>0</v>
      </c>
      <c r="E5501" s="244">
        <v>15</v>
      </c>
      <c r="F5501" s="244">
        <v>40.4</v>
      </c>
      <c r="G5501" s="193">
        <v>2.8</v>
      </c>
      <c r="H5501" s="193">
        <v>34.1</v>
      </c>
    </row>
    <row r="5502" spans="2:8" x14ac:dyDescent="0.25">
      <c r="B5502" s="271">
        <v>44059.541666666664</v>
      </c>
      <c r="C5502" s="244">
        <v>488.9</v>
      </c>
      <c r="D5502" s="244">
        <v>0</v>
      </c>
      <c r="E5502" s="244">
        <v>14.9</v>
      </c>
      <c r="F5502" s="244">
        <v>42.5</v>
      </c>
      <c r="G5502" s="193">
        <v>2.4</v>
      </c>
      <c r="H5502" s="193">
        <v>87.5</v>
      </c>
    </row>
    <row r="5503" spans="2:8" x14ac:dyDescent="0.25">
      <c r="B5503" s="271">
        <v>44059.583333333336</v>
      </c>
      <c r="C5503" s="244">
        <v>488.7</v>
      </c>
      <c r="D5503" s="244">
        <v>0</v>
      </c>
      <c r="E5503" s="244">
        <v>13.4</v>
      </c>
      <c r="F5503" s="244">
        <v>48.8</v>
      </c>
      <c r="G5503" s="193">
        <v>2.7</v>
      </c>
      <c r="H5503" s="193">
        <v>82.7</v>
      </c>
    </row>
    <row r="5504" spans="2:8" x14ac:dyDescent="0.25">
      <c r="B5504" s="271">
        <v>44059.625</v>
      </c>
      <c r="C5504" s="244">
        <v>488.6</v>
      </c>
      <c r="D5504" s="244">
        <v>0</v>
      </c>
      <c r="E5504" s="244">
        <v>13.1</v>
      </c>
      <c r="F5504" s="244">
        <v>52</v>
      </c>
      <c r="G5504" s="193">
        <v>2.2999999999999998</v>
      </c>
      <c r="H5504" s="193">
        <v>68.400000000000006</v>
      </c>
    </row>
    <row r="5505" spans="2:8" x14ac:dyDescent="0.25">
      <c r="B5505" s="271">
        <v>44059.666666666664</v>
      </c>
      <c r="C5505" s="244">
        <v>488.7</v>
      </c>
      <c r="D5505" s="244">
        <v>0</v>
      </c>
      <c r="E5505" s="244">
        <v>11.3</v>
      </c>
      <c r="F5505" s="244">
        <v>58.5</v>
      </c>
      <c r="G5505" s="193">
        <v>2</v>
      </c>
      <c r="H5505" s="193">
        <v>32.9</v>
      </c>
    </row>
    <row r="5506" spans="2:8" x14ac:dyDescent="0.25">
      <c r="B5506" s="271">
        <v>44059.708333333336</v>
      </c>
      <c r="C5506" s="244">
        <v>489</v>
      </c>
      <c r="D5506" s="244">
        <v>0</v>
      </c>
      <c r="E5506" s="244">
        <v>10.3</v>
      </c>
      <c r="F5506" s="244">
        <v>62.9</v>
      </c>
      <c r="G5506" s="193">
        <v>2.2999999999999998</v>
      </c>
      <c r="H5506" s="193">
        <v>18.899999999999999</v>
      </c>
    </row>
    <row r="5507" spans="2:8" x14ac:dyDescent="0.25">
      <c r="B5507" s="271">
        <v>44059.75</v>
      </c>
      <c r="C5507" s="244">
        <v>489.4</v>
      </c>
      <c r="D5507" s="244">
        <v>0</v>
      </c>
      <c r="E5507" s="244">
        <v>9.8000000000000007</v>
      </c>
      <c r="F5507" s="244">
        <v>64.8</v>
      </c>
      <c r="G5507" s="193">
        <v>1.3</v>
      </c>
      <c r="H5507" s="193">
        <v>10.7</v>
      </c>
    </row>
    <row r="5508" spans="2:8" x14ac:dyDescent="0.25">
      <c r="B5508" s="271">
        <v>44059.791666666664</v>
      </c>
      <c r="C5508" s="244">
        <v>489.9</v>
      </c>
      <c r="D5508" s="244">
        <v>0</v>
      </c>
      <c r="E5508" s="244">
        <v>9.8000000000000007</v>
      </c>
      <c r="F5508" s="244">
        <v>64.5</v>
      </c>
      <c r="G5508" s="193">
        <v>0.9</v>
      </c>
      <c r="H5508" s="193">
        <v>1</v>
      </c>
    </row>
    <row r="5509" spans="2:8" x14ac:dyDescent="0.25">
      <c r="B5509" s="271">
        <v>44059.833333333336</v>
      </c>
      <c r="C5509" s="244">
        <v>490.3</v>
      </c>
      <c r="D5509" s="244">
        <v>0</v>
      </c>
      <c r="E5509" s="244">
        <v>9.6</v>
      </c>
      <c r="F5509" s="244">
        <v>66</v>
      </c>
      <c r="G5509" s="193">
        <v>0.6</v>
      </c>
      <c r="H5509" s="193">
        <v>16</v>
      </c>
    </row>
    <row r="5510" spans="2:8" x14ac:dyDescent="0.25">
      <c r="B5510" s="271">
        <v>44059.875</v>
      </c>
      <c r="C5510" s="244">
        <v>490.6</v>
      </c>
      <c r="D5510" s="244">
        <v>0</v>
      </c>
      <c r="E5510" s="244">
        <v>9.6</v>
      </c>
      <c r="F5510" s="244">
        <v>65</v>
      </c>
      <c r="G5510" s="193">
        <v>0.7</v>
      </c>
      <c r="H5510" s="193">
        <v>28.6</v>
      </c>
    </row>
    <row r="5511" spans="2:8" x14ac:dyDescent="0.25">
      <c r="B5511" s="271">
        <v>44059.916666666664</v>
      </c>
      <c r="C5511" s="244">
        <v>490.6</v>
      </c>
      <c r="D5511" s="244">
        <v>0</v>
      </c>
      <c r="E5511" s="244">
        <v>9.4</v>
      </c>
      <c r="F5511" s="244">
        <v>65.2</v>
      </c>
      <c r="G5511" s="193">
        <v>1</v>
      </c>
      <c r="H5511" s="193">
        <v>327.8</v>
      </c>
    </row>
    <row r="5512" spans="2:8" x14ac:dyDescent="0.25">
      <c r="B5512" s="271">
        <v>44059.958333333336</v>
      </c>
      <c r="C5512" s="244">
        <v>490.6</v>
      </c>
      <c r="D5512" s="244">
        <v>0</v>
      </c>
      <c r="E5512" s="244">
        <v>8.8000000000000007</v>
      </c>
      <c r="F5512" s="244">
        <v>66.3</v>
      </c>
      <c r="G5512" s="193">
        <v>1</v>
      </c>
      <c r="H5512" s="193">
        <v>286.39999999999998</v>
      </c>
    </row>
    <row r="5513" spans="2:8" x14ac:dyDescent="0.25">
      <c r="B5513" s="271">
        <v>44060</v>
      </c>
      <c r="C5513" s="244">
        <v>490.3</v>
      </c>
      <c r="D5513" s="244">
        <v>0</v>
      </c>
      <c r="E5513" s="244">
        <v>8.3000000000000007</v>
      </c>
      <c r="F5513" s="244">
        <v>68.3</v>
      </c>
      <c r="G5513" s="193">
        <v>0.9</v>
      </c>
      <c r="H5513" s="193">
        <v>298.89999999999998</v>
      </c>
    </row>
    <row r="5514" spans="2:8" x14ac:dyDescent="0.25">
      <c r="B5514" s="271">
        <v>44060.041666666664</v>
      </c>
      <c r="C5514" s="244">
        <v>490</v>
      </c>
      <c r="D5514" s="244">
        <v>0</v>
      </c>
      <c r="E5514" s="244">
        <v>7.5</v>
      </c>
      <c r="F5514" s="244">
        <v>71.2</v>
      </c>
      <c r="G5514" s="193">
        <v>0.8</v>
      </c>
      <c r="H5514" s="193">
        <v>302.2</v>
      </c>
    </row>
    <row r="5515" spans="2:8" x14ac:dyDescent="0.25">
      <c r="B5515" s="271">
        <v>44060.083333333336</v>
      </c>
      <c r="C5515" s="244">
        <v>489.8</v>
      </c>
      <c r="D5515" s="244">
        <v>0</v>
      </c>
      <c r="E5515" s="244">
        <v>7.4</v>
      </c>
      <c r="F5515" s="244">
        <v>71.7</v>
      </c>
      <c r="G5515" s="193">
        <v>0.7</v>
      </c>
      <c r="H5515" s="193">
        <v>290.39999999999998</v>
      </c>
    </row>
    <row r="5516" spans="2:8" x14ac:dyDescent="0.25">
      <c r="B5516" s="271">
        <v>44060.125</v>
      </c>
      <c r="C5516" s="244">
        <v>489.7</v>
      </c>
      <c r="D5516" s="244">
        <v>0</v>
      </c>
      <c r="E5516" s="244">
        <v>6.7</v>
      </c>
      <c r="F5516" s="244">
        <v>72</v>
      </c>
      <c r="G5516" s="193">
        <v>0.9</v>
      </c>
      <c r="H5516" s="193">
        <v>317.5</v>
      </c>
    </row>
    <row r="5517" spans="2:8" x14ac:dyDescent="0.25">
      <c r="B5517" s="271">
        <v>44060.166666666664</v>
      </c>
      <c r="C5517" s="244">
        <v>489.7</v>
      </c>
      <c r="D5517" s="244">
        <v>0</v>
      </c>
      <c r="E5517" s="244">
        <v>5.8</v>
      </c>
      <c r="F5517" s="244">
        <v>73.3</v>
      </c>
      <c r="G5517" s="193">
        <v>0.9</v>
      </c>
      <c r="H5517" s="193">
        <v>297.8</v>
      </c>
    </row>
    <row r="5518" spans="2:8" x14ac:dyDescent="0.25">
      <c r="B5518" s="271">
        <v>44060.208333333336</v>
      </c>
      <c r="C5518" s="244">
        <v>490</v>
      </c>
      <c r="D5518" s="244">
        <v>0</v>
      </c>
      <c r="E5518" s="244">
        <v>4.7</v>
      </c>
      <c r="F5518" s="244">
        <v>75.5</v>
      </c>
      <c r="G5518" s="193">
        <v>0.9</v>
      </c>
      <c r="H5518" s="193">
        <v>292.89999999999998</v>
      </c>
    </row>
    <row r="5519" spans="2:8" x14ac:dyDescent="0.25">
      <c r="B5519" s="271">
        <v>44060.25</v>
      </c>
      <c r="C5519" s="244">
        <v>490.5</v>
      </c>
      <c r="D5519" s="244">
        <v>0</v>
      </c>
      <c r="E5519" s="244">
        <v>3.7</v>
      </c>
      <c r="F5519" s="244">
        <v>77.3</v>
      </c>
      <c r="G5519" s="193">
        <v>1.1000000000000001</v>
      </c>
      <c r="H5519" s="193">
        <v>277.60000000000002</v>
      </c>
    </row>
    <row r="5520" spans="2:8" x14ac:dyDescent="0.25">
      <c r="B5520" s="271">
        <v>44060.291666666664</v>
      </c>
      <c r="C5520" s="244">
        <v>491</v>
      </c>
      <c r="D5520" s="244">
        <v>0</v>
      </c>
      <c r="E5520" s="244">
        <v>3.8</v>
      </c>
      <c r="F5520" s="244">
        <v>76.400000000000006</v>
      </c>
      <c r="G5520" s="193">
        <v>0.7</v>
      </c>
      <c r="H5520" s="193">
        <v>268.5</v>
      </c>
    </row>
    <row r="5521" spans="2:8" x14ac:dyDescent="0.25">
      <c r="B5521" s="271">
        <v>44060.333333333336</v>
      </c>
      <c r="C5521" s="244">
        <v>491.3</v>
      </c>
      <c r="D5521" s="244">
        <v>0</v>
      </c>
      <c r="E5521" s="244">
        <v>7.1</v>
      </c>
      <c r="F5521" s="244">
        <v>62.8</v>
      </c>
      <c r="G5521" s="193">
        <v>0.6</v>
      </c>
      <c r="H5521" s="193">
        <v>35</v>
      </c>
    </row>
    <row r="5522" spans="2:8" x14ac:dyDescent="0.25">
      <c r="B5522" s="271">
        <v>44060.375</v>
      </c>
      <c r="C5522" s="244">
        <v>491.2</v>
      </c>
      <c r="D5522" s="244">
        <v>0</v>
      </c>
      <c r="E5522" s="244">
        <v>10.7</v>
      </c>
      <c r="F5522" s="244">
        <v>50.5</v>
      </c>
      <c r="G5522" s="193">
        <v>0.7</v>
      </c>
      <c r="H5522" s="193">
        <v>207.2</v>
      </c>
    </row>
    <row r="5523" spans="2:8" x14ac:dyDescent="0.25">
      <c r="B5523" s="271">
        <v>44060.416666666664</v>
      </c>
      <c r="C5523" s="244">
        <v>490.7</v>
      </c>
      <c r="D5523" s="244">
        <v>0</v>
      </c>
      <c r="E5523" s="244">
        <v>14.8</v>
      </c>
      <c r="F5523" s="244">
        <v>28.9</v>
      </c>
      <c r="G5523" s="193">
        <v>1.2</v>
      </c>
      <c r="H5523" s="193">
        <v>276.89999999999998</v>
      </c>
    </row>
    <row r="5524" spans="2:8" x14ac:dyDescent="0.25">
      <c r="B5524" s="271">
        <v>44060.458333333336</v>
      </c>
      <c r="C5524" s="244">
        <v>490.2</v>
      </c>
      <c r="D5524" s="244">
        <v>0</v>
      </c>
      <c r="E5524" s="244">
        <v>16.899999999999999</v>
      </c>
      <c r="F5524" s="244">
        <v>17.399999999999999</v>
      </c>
      <c r="G5524" s="193">
        <v>1.9</v>
      </c>
      <c r="H5524" s="193">
        <v>262.5</v>
      </c>
    </row>
    <row r="5525" spans="2:8" x14ac:dyDescent="0.25">
      <c r="B5525" s="271">
        <v>44060.5</v>
      </c>
      <c r="C5525" s="244">
        <v>489.5</v>
      </c>
      <c r="D5525" s="244">
        <v>0</v>
      </c>
      <c r="E5525" s="244">
        <v>17.8</v>
      </c>
      <c r="F5525" s="244">
        <v>15</v>
      </c>
      <c r="G5525" s="193">
        <v>2.4</v>
      </c>
      <c r="H5525" s="193">
        <v>287.39999999999998</v>
      </c>
    </row>
    <row r="5526" spans="2:8" x14ac:dyDescent="0.25">
      <c r="B5526" s="271">
        <v>44060.541666666664</v>
      </c>
      <c r="C5526" s="244">
        <v>489</v>
      </c>
      <c r="D5526" s="244">
        <v>0</v>
      </c>
      <c r="E5526" s="244">
        <v>17.8</v>
      </c>
      <c r="F5526" s="244">
        <v>25.4</v>
      </c>
      <c r="G5526" s="193">
        <v>2.2000000000000002</v>
      </c>
      <c r="H5526" s="193">
        <v>16.2</v>
      </c>
    </row>
    <row r="5527" spans="2:8" x14ac:dyDescent="0.25">
      <c r="B5527" s="271">
        <v>44060.583333333336</v>
      </c>
      <c r="C5527" s="244">
        <v>488.5</v>
      </c>
      <c r="D5527" s="244">
        <v>0</v>
      </c>
      <c r="E5527" s="244">
        <v>17.2</v>
      </c>
      <c r="F5527" s="244">
        <v>30.8</v>
      </c>
      <c r="G5527" s="193">
        <v>3</v>
      </c>
      <c r="H5527" s="193">
        <v>92.9</v>
      </c>
    </row>
    <row r="5528" spans="2:8" x14ac:dyDescent="0.25">
      <c r="B5528" s="271">
        <v>44060.625</v>
      </c>
      <c r="C5528" s="244">
        <v>488.2</v>
      </c>
      <c r="D5528" s="244">
        <v>0</v>
      </c>
      <c r="E5528" s="244">
        <v>16.100000000000001</v>
      </c>
      <c r="F5528" s="244">
        <v>40.299999999999997</v>
      </c>
      <c r="G5528" s="193">
        <v>2.9</v>
      </c>
      <c r="H5528" s="193">
        <v>66.3</v>
      </c>
    </row>
    <row r="5529" spans="2:8" x14ac:dyDescent="0.25">
      <c r="B5529" s="271">
        <v>44060.666666666664</v>
      </c>
      <c r="C5529" s="244">
        <v>488.5</v>
      </c>
      <c r="D5529" s="244">
        <v>0</v>
      </c>
      <c r="E5529" s="244">
        <v>13.1</v>
      </c>
      <c r="F5529" s="244">
        <v>53.4</v>
      </c>
      <c r="G5529" s="193">
        <v>2.5</v>
      </c>
      <c r="H5529" s="193">
        <v>42.8</v>
      </c>
    </row>
    <row r="5530" spans="2:8" x14ac:dyDescent="0.25">
      <c r="B5530" s="271">
        <v>44060.708333333336</v>
      </c>
      <c r="C5530" s="244">
        <v>489</v>
      </c>
      <c r="D5530" s="244">
        <v>0</v>
      </c>
      <c r="E5530" s="244">
        <v>11</v>
      </c>
      <c r="F5530" s="244">
        <v>60.9</v>
      </c>
      <c r="G5530" s="193">
        <v>2.4</v>
      </c>
      <c r="H5530" s="193">
        <v>16.399999999999999</v>
      </c>
    </row>
    <row r="5531" spans="2:8" x14ac:dyDescent="0.25">
      <c r="B5531" s="271">
        <v>44060.75</v>
      </c>
      <c r="C5531" s="244">
        <v>489.4</v>
      </c>
      <c r="D5531" s="244">
        <v>0</v>
      </c>
      <c r="E5531" s="244">
        <v>10.199999999999999</v>
      </c>
      <c r="F5531" s="244">
        <v>62.7</v>
      </c>
      <c r="G5531" s="193">
        <v>0.8</v>
      </c>
      <c r="H5531" s="193">
        <v>349.5</v>
      </c>
    </row>
    <row r="5532" spans="2:8" x14ac:dyDescent="0.25">
      <c r="B5532" s="271">
        <v>44060.791666666664</v>
      </c>
      <c r="C5532" s="244">
        <v>489.8</v>
      </c>
      <c r="D5532" s="244">
        <v>0</v>
      </c>
      <c r="E5532" s="244">
        <v>10.3</v>
      </c>
      <c r="F5532" s="244">
        <v>61.7</v>
      </c>
      <c r="G5532" s="193">
        <v>1</v>
      </c>
      <c r="H5532" s="193">
        <v>29.4</v>
      </c>
    </row>
    <row r="5533" spans="2:8" x14ac:dyDescent="0.25">
      <c r="B5533" s="271">
        <v>44060.833333333336</v>
      </c>
      <c r="C5533" s="244">
        <v>490</v>
      </c>
      <c r="D5533" s="244">
        <v>0</v>
      </c>
      <c r="E5533" s="244">
        <v>9.9</v>
      </c>
      <c r="F5533" s="244">
        <v>62.2</v>
      </c>
      <c r="G5533" s="193">
        <v>1</v>
      </c>
      <c r="H5533" s="193">
        <v>345.6</v>
      </c>
    </row>
    <row r="5534" spans="2:8" x14ac:dyDescent="0.25">
      <c r="B5534" s="271">
        <v>44060.875</v>
      </c>
      <c r="C5534" s="244">
        <v>490.3</v>
      </c>
      <c r="D5534" s="244">
        <v>0</v>
      </c>
      <c r="E5534" s="244">
        <v>9</v>
      </c>
      <c r="F5534" s="244">
        <v>66.3</v>
      </c>
      <c r="G5534" s="193">
        <v>1.1000000000000001</v>
      </c>
      <c r="H5534" s="193">
        <v>43.3</v>
      </c>
    </row>
    <row r="5535" spans="2:8" x14ac:dyDescent="0.25">
      <c r="B5535" s="271">
        <v>44060.916666666664</v>
      </c>
      <c r="C5535" s="244">
        <v>490.5</v>
      </c>
      <c r="D5535" s="244">
        <v>0</v>
      </c>
      <c r="E5535" s="244">
        <v>8.1999999999999993</v>
      </c>
      <c r="F5535" s="244">
        <v>68.8</v>
      </c>
      <c r="G5535" s="193">
        <v>0.9</v>
      </c>
      <c r="H5535" s="193">
        <v>309.39999999999998</v>
      </c>
    </row>
    <row r="5536" spans="2:8" x14ac:dyDescent="0.25">
      <c r="B5536" s="271">
        <v>44060.958333333336</v>
      </c>
      <c r="C5536" s="244">
        <v>490.6</v>
      </c>
      <c r="D5536" s="244">
        <v>0</v>
      </c>
      <c r="E5536" s="244">
        <v>6.9</v>
      </c>
      <c r="F5536" s="244">
        <v>67.599999999999994</v>
      </c>
      <c r="G5536" s="193">
        <v>0.9</v>
      </c>
      <c r="H5536" s="193">
        <v>286.60000000000002</v>
      </c>
    </row>
    <row r="5537" spans="2:8" x14ac:dyDescent="0.25">
      <c r="B5537" s="271">
        <v>44061</v>
      </c>
      <c r="C5537" s="244">
        <v>490.5</v>
      </c>
      <c r="D5537" s="244">
        <v>0</v>
      </c>
      <c r="E5537" s="244">
        <v>6.5</v>
      </c>
      <c r="F5537" s="244">
        <v>67.5</v>
      </c>
      <c r="G5537" s="193">
        <v>0.9</v>
      </c>
      <c r="H5537" s="193">
        <v>272.60000000000002</v>
      </c>
    </row>
    <row r="5538" spans="2:8" x14ac:dyDescent="0.25">
      <c r="B5538" s="271">
        <v>44061.041666666664</v>
      </c>
      <c r="C5538" s="244">
        <v>490.1</v>
      </c>
      <c r="D5538" s="244">
        <v>0</v>
      </c>
      <c r="E5538" s="244">
        <v>5.9</v>
      </c>
      <c r="F5538" s="244">
        <v>71</v>
      </c>
      <c r="G5538" s="193">
        <v>1.1000000000000001</v>
      </c>
      <c r="H5538" s="193">
        <v>277.7</v>
      </c>
    </row>
    <row r="5539" spans="2:8" x14ac:dyDescent="0.25">
      <c r="B5539" s="271">
        <v>44061.083333333336</v>
      </c>
      <c r="C5539" s="244">
        <v>489.9</v>
      </c>
      <c r="D5539" s="244">
        <v>0</v>
      </c>
      <c r="E5539" s="244">
        <v>5.3</v>
      </c>
      <c r="F5539" s="244">
        <v>72.099999999999994</v>
      </c>
      <c r="G5539" s="193">
        <v>1.1000000000000001</v>
      </c>
      <c r="H5539" s="193">
        <v>276.89999999999998</v>
      </c>
    </row>
    <row r="5540" spans="2:8" x14ac:dyDescent="0.25">
      <c r="B5540" s="271">
        <v>44061.125</v>
      </c>
      <c r="C5540" s="244">
        <v>489.8</v>
      </c>
      <c r="D5540" s="244">
        <v>0</v>
      </c>
      <c r="E5540" s="244">
        <v>4.9000000000000004</v>
      </c>
      <c r="F5540" s="244">
        <v>69.7</v>
      </c>
      <c r="G5540" s="193">
        <v>1.9</v>
      </c>
      <c r="H5540" s="193">
        <v>262.10000000000002</v>
      </c>
    </row>
    <row r="5541" spans="2:8" x14ac:dyDescent="0.25">
      <c r="B5541" s="271">
        <v>44061.166666666664</v>
      </c>
      <c r="C5541" s="244">
        <v>489.8</v>
      </c>
      <c r="D5541" s="244">
        <v>0</v>
      </c>
      <c r="E5541" s="244">
        <v>3.9</v>
      </c>
      <c r="F5541" s="244">
        <v>72.3</v>
      </c>
      <c r="G5541" s="193">
        <v>2.5</v>
      </c>
      <c r="H5541" s="193">
        <v>265.89999999999998</v>
      </c>
    </row>
    <row r="5542" spans="2:8" x14ac:dyDescent="0.25">
      <c r="B5542" s="271">
        <v>44061.208333333336</v>
      </c>
      <c r="C5542" s="244">
        <v>490.1</v>
      </c>
      <c r="D5542" s="244">
        <v>0</v>
      </c>
      <c r="E5542" s="244">
        <v>2.9</v>
      </c>
      <c r="F5542" s="244">
        <v>75.5</v>
      </c>
      <c r="G5542" s="193">
        <v>1.6</v>
      </c>
      <c r="H5542" s="193">
        <v>273.2</v>
      </c>
    </row>
    <row r="5543" spans="2:8" x14ac:dyDescent="0.25">
      <c r="B5543" s="271">
        <v>44061.25</v>
      </c>
      <c r="C5543" s="244">
        <v>490.5</v>
      </c>
      <c r="D5543" s="244">
        <v>0</v>
      </c>
      <c r="E5543" s="244">
        <v>1.9</v>
      </c>
      <c r="F5543" s="244">
        <v>77.400000000000006</v>
      </c>
      <c r="G5543" s="193">
        <v>1.6</v>
      </c>
      <c r="H5543" s="193">
        <v>272.8</v>
      </c>
    </row>
    <row r="5544" spans="2:8" x14ac:dyDescent="0.25">
      <c r="B5544" s="271">
        <v>44061.291666666664</v>
      </c>
      <c r="C5544" s="244">
        <v>490.9</v>
      </c>
      <c r="D5544" s="244">
        <v>0</v>
      </c>
      <c r="E5544" s="244">
        <v>1.9</v>
      </c>
      <c r="F5544" s="244">
        <v>75.7</v>
      </c>
      <c r="G5544" s="193">
        <v>1.1000000000000001</v>
      </c>
      <c r="H5544" s="193">
        <v>265.89999999999998</v>
      </c>
    </row>
    <row r="5545" spans="2:8" x14ac:dyDescent="0.25">
      <c r="B5545" s="271">
        <v>44061.333333333336</v>
      </c>
      <c r="C5545" s="244">
        <v>491.1</v>
      </c>
      <c r="D5545" s="244">
        <v>0</v>
      </c>
      <c r="E5545" s="244">
        <v>5.8</v>
      </c>
      <c r="F5545" s="244">
        <v>58.5</v>
      </c>
      <c r="G5545" s="193">
        <v>0.5</v>
      </c>
      <c r="H5545" s="193">
        <v>241.5</v>
      </c>
    </row>
    <row r="5546" spans="2:8" x14ac:dyDescent="0.25">
      <c r="B5546" s="271">
        <v>44061.375</v>
      </c>
      <c r="C5546" s="244">
        <v>490.9</v>
      </c>
      <c r="D5546" s="244">
        <v>0</v>
      </c>
      <c r="E5546" s="244">
        <v>8.3000000000000007</v>
      </c>
      <c r="F5546" s="244">
        <v>49.5</v>
      </c>
      <c r="G5546" s="193">
        <v>0.9</v>
      </c>
      <c r="H5546" s="193">
        <v>133.69999999999999</v>
      </c>
    </row>
    <row r="5547" spans="2:8" x14ac:dyDescent="0.25">
      <c r="B5547" s="271">
        <v>44061.416666666664</v>
      </c>
      <c r="C5547" s="244">
        <v>490.5</v>
      </c>
      <c r="D5547" s="244">
        <v>0</v>
      </c>
      <c r="E5547" s="244">
        <v>12.9</v>
      </c>
      <c r="F5547" s="244">
        <v>30.6</v>
      </c>
      <c r="G5547" s="193">
        <v>0.7</v>
      </c>
      <c r="H5547" s="193">
        <v>204</v>
      </c>
    </row>
    <row r="5548" spans="2:8" x14ac:dyDescent="0.25">
      <c r="B5548" s="271">
        <v>44061.458333333336</v>
      </c>
      <c r="C5548" s="244">
        <v>489.6</v>
      </c>
      <c r="D5548" s="244">
        <v>0</v>
      </c>
      <c r="E5548" s="244">
        <v>15.9</v>
      </c>
      <c r="F5548" s="244">
        <v>18.8</v>
      </c>
      <c r="G5548" s="193">
        <v>1.5</v>
      </c>
      <c r="H5548" s="193">
        <v>162.9</v>
      </c>
    </row>
    <row r="5549" spans="2:8" x14ac:dyDescent="0.25">
      <c r="B5549" s="271">
        <v>44061.5</v>
      </c>
      <c r="C5549" s="244">
        <v>488.9</v>
      </c>
      <c r="D5549" s="244">
        <v>0</v>
      </c>
      <c r="E5549" s="244">
        <v>18.2</v>
      </c>
      <c r="F5549" s="244">
        <v>14.8</v>
      </c>
      <c r="G5549" s="193">
        <v>2</v>
      </c>
      <c r="H5549" s="193">
        <v>246.7</v>
      </c>
    </row>
    <row r="5550" spans="2:8" x14ac:dyDescent="0.25">
      <c r="B5550" s="271">
        <v>44061.541666666664</v>
      </c>
      <c r="C5550" s="244">
        <v>488.3</v>
      </c>
      <c r="D5550" s="244">
        <v>0</v>
      </c>
      <c r="E5550" s="244">
        <v>19.5</v>
      </c>
      <c r="F5550" s="244">
        <v>16.100000000000001</v>
      </c>
      <c r="G5550" s="193">
        <v>2</v>
      </c>
      <c r="H5550" s="193">
        <v>11.5</v>
      </c>
    </row>
    <row r="5551" spans="2:8" x14ac:dyDescent="0.25">
      <c r="B5551" s="271">
        <v>44061.583333333336</v>
      </c>
      <c r="C5551" s="244">
        <v>487.9</v>
      </c>
      <c r="D5551" s="244">
        <v>0</v>
      </c>
      <c r="E5551" s="244">
        <v>17.899999999999999</v>
      </c>
      <c r="F5551" s="244">
        <v>31.7</v>
      </c>
      <c r="G5551" s="193">
        <v>2.8</v>
      </c>
      <c r="H5551" s="193">
        <v>66.099999999999994</v>
      </c>
    </row>
    <row r="5552" spans="2:8" x14ac:dyDescent="0.25">
      <c r="B5552" s="271">
        <v>44061.625</v>
      </c>
      <c r="C5552" s="244">
        <v>487.9</v>
      </c>
      <c r="D5552" s="244">
        <v>0</v>
      </c>
      <c r="E5552" s="244">
        <v>15.9</v>
      </c>
      <c r="F5552" s="244">
        <v>43.6</v>
      </c>
      <c r="G5552" s="193">
        <v>2.7</v>
      </c>
      <c r="H5552" s="193">
        <v>64.5</v>
      </c>
    </row>
    <row r="5553" spans="2:8" x14ac:dyDescent="0.25">
      <c r="B5553" s="271">
        <v>44061.666666666664</v>
      </c>
      <c r="C5553" s="244">
        <v>488.4</v>
      </c>
      <c r="D5553" s="244">
        <v>0</v>
      </c>
      <c r="E5553" s="244">
        <v>13.4</v>
      </c>
      <c r="F5553" s="244">
        <v>54.1</v>
      </c>
      <c r="G5553" s="193">
        <v>2.4</v>
      </c>
      <c r="H5553" s="193">
        <v>75.599999999999994</v>
      </c>
    </row>
    <row r="5554" spans="2:8" x14ac:dyDescent="0.25">
      <c r="B5554" s="271">
        <v>44061.708333333336</v>
      </c>
      <c r="C5554" s="244">
        <v>488.8</v>
      </c>
      <c r="D5554" s="244">
        <v>0</v>
      </c>
      <c r="E5554" s="244">
        <v>11.6</v>
      </c>
      <c r="F5554" s="244">
        <v>60.9</v>
      </c>
      <c r="G5554" s="193">
        <v>1.9</v>
      </c>
      <c r="H5554" s="193">
        <v>58</v>
      </c>
    </row>
    <row r="5555" spans="2:8" x14ac:dyDescent="0.25">
      <c r="B5555" s="271">
        <v>44061.75</v>
      </c>
      <c r="C5555" s="244">
        <v>489.1</v>
      </c>
      <c r="D5555" s="244">
        <v>0</v>
      </c>
      <c r="E5555" s="244">
        <v>10.6</v>
      </c>
      <c r="F5555" s="244">
        <v>64.400000000000006</v>
      </c>
      <c r="G5555" s="193">
        <v>1.8</v>
      </c>
      <c r="H5555" s="193">
        <v>31.1</v>
      </c>
    </row>
    <row r="5556" spans="2:8" x14ac:dyDescent="0.25">
      <c r="B5556" s="271">
        <v>44061.791666666664</v>
      </c>
      <c r="C5556" s="244">
        <v>489.7</v>
      </c>
      <c r="D5556" s="244">
        <v>0</v>
      </c>
      <c r="E5556" s="244">
        <v>10.199999999999999</v>
      </c>
      <c r="F5556" s="244">
        <v>65.400000000000006</v>
      </c>
      <c r="G5556" s="193">
        <v>1.4</v>
      </c>
      <c r="H5556" s="193">
        <v>50.4</v>
      </c>
    </row>
    <row r="5557" spans="2:8" x14ac:dyDescent="0.25">
      <c r="B5557" s="271">
        <v>44061.833333333336</v>
      </c>
      <c r="C5557" s="244">
        <v>490</v>
      </c>
      <c r="D5557" s="244">
        <v>0</v>
      </c>
      <c r="E5557" s="244">
        <v>9.8000000000000007</v>
      </c>
      <c r="F5557" s="244">
        <v>65</v>
      </c>
      <c r="G5557" s="193">
        <v>1.1000000000000001</v>
      </c>
      <c r="H5557" s="193">
        <v>41</v>
      </c>
    </row>
    <row r="5558" spans="2:8" x14ac:dyDescent="0.25">
      <c r="B5558" s="271">
        <v>44061.875</v>
      </c>
      <c r="C5558" s="244">
        <v>490.2</v>
      </c>
      <c r="D5558" s="244">
        <v>0</v>
      </c>
      <c r="E5558" s="244">
        <v>9.1999999999999993</v>
      </c>
      <c r="F5558" s="244">
        <v>67.3</v>
      </c>
      <c r="G5558" s="193">
        <v>1</v>
      </c>
      <c r="H5558" s="193">
        <v>290.60000000000002</v>
      </c>
    </row>
    <row r="5559" spans="2:8" x14ac:dyDescent="0.25">
      <c r="B5559" s="271">
        <v>44061.916666666664</v>
      </c>
      <c r="C5559" s="244">
        <v>490.4</v>
      </c>
      <c r="D5559" s="244">
        <v>0</v>
      </c>
      <c r="E5559" s="244">
        <v>7.6</v>
      </c>
      <c r="F5559" s="244">
        <v>68</v>
      </c>
      <c r="G5559" s="193">
        <v>1.5</v>
      </c>
      <c r="H5559" s="193">
        <v>321.5</v>
      </c>
    </row>
    <row r="5560" spans="2:8" x14ac:dyDescent="0.25">
      <c r="B5560" s="271">
        <v>44061.958333333336</v>
      </c>
      <c r="C5560" s="244">
        <v>490.5</v>
      </c>
      <c r="D5560" s="244">
        <v>0</v>
      </c>
      <c r="E5560" s="244">
        <v>6.4</v>
      </c>
      <c r="F5560" s="244">
        <v>68.900000000000006</v>
      </c>
      <c r="G5560" s="193">
        <v>1.6</v>
      </c>
      <c r="H5560" s="193">
        <v>318</v>
      </c>
    </row>
    <row r="5561" spans="2:8" x14ac:dyDescent="0.25">
      <c r="B5561" s="271">
        <v>44062</v>
      </c>
      <c r="C5561" s="244">
        <v>490.3</v>
      </c>
      <c r="D5561" s="244">
        <v>0</v>
      </c>
      <c r="E5561" s="244">
        <v>5.3</v>
      </c>
      <c r="F5561" s="244">
        <v>68.7</v>
      </c>
      <c r="G5561" s="193">
        <v>1.4</v>
      </c>
      <c r="H5561" s="193">
        <v>293.7</v>
      </c>
    </row>
    <row r="5562" spans="2:8" x14ac:dyDescent="0.25">
      <c r="B5562" s="271">
        <v>44062.041666666664</v>
      </c>
      <c r="C5562" s="244">
        <v>490.1</v>
      </c>
      <c r="D5562" s="244">
        <v>0</v>
      </c>
      <c r="E5562" s="244">
        <v>4</v>
      </c>
      <c r="F5562" s="244">
        <v>68</v>
      </c>
      <c r="G5562" s="193">
        <v>1.2</v>
      </c>
      <c r="H5562" s="193">
        <v>288.7</v>
      </c>
    </row>
    <row r="5563" spans="2:8" x14ac:dyDescent="0.25">
      <c r="B5563" s="271">
        <v>44062.083333333336</v>
      </c>
      <c r="C5563" s="244">
        <v>489.9</v>
      </c>
      <c r="D5563" s="244">
        <v>0</v>
      </c>
      <c r="E5563" s="244">
        <v>2.7</v>
      </c>
      <c r="F5563" s="244">
        <v>68.3</v>
      </c>
      <c r="G5563" s="193">
        <v>1.4</v>
      </c>
      <c r="H5563" s="193">
        <v>279.3</v>
      </c>
    </row>
    <row r="5564" spans="2:8" x14ac:dyDescent="0.25">
      <c r="B5564" s="271">
        <v>44062.125</v>
      </c>
      <c r="C5564" s="244">
        <v>489.7</v>
      </c>
      <c r="D5564" s="244">
        <v>0</v>
      </c>
      <c r="E5564" s="244">
        <v>1.6</v>
      </c>
      <c r="F5564" s="244">
        <v>68.099999999999994</v>
      </c>
      <c r="G5564" s="193">
        <v>1.6</v>
      </c>
      <c r="H5564" s="193">
        <v>265.5</v>
      </c>
    </row>
    <row r="5565" spans="2:8" x14ac:dyDescent="0.25">
      <c r="B5565" s="271">
        <v>44062.166666666664</v>
      </c>
      <c r="C5565" s="244">
        <v>489.9</v>
      </c>
      <c r="D5565" s="244">
        <v>0</v>
      </c>
      <c r="E5565" s="244">
        <v>0.8</v>
      </c>
      <c r="F5565" s="244">
        <v>69</v>
      </c>
      <c r="G5565" s="193">
        <v>1.2</v>
      </c>
      <c r="H5565" s="193">
        <v>261.5</v>
      </c>
    </row>
    <row r="5566" spans="2:8" x14ac:dyDescent="0.25">
      <c r="B5566" s="271">
        <v>44062.208333333336</v>
      </c>
      <c r="C5566" s="244">
        <v>490.2</v>
      </c>
      <c r="D5566" s="244">
        <v>0</v>
      </c>
      <c r="E5566" s="244">
        <v>0.1</v>
      </c>
      <c r="F5566" s="244">
        <v>69.2</v>
      </c>
      <c r="G5566" s="193">
        <v>1.3</v>
      </c>
      <c r="H5566" s="193">
        <v>267.60000000000002</v>
      </c>
    </row>
    <row r="5567" spans="2:8" x14ac:dyDescent="0.25">
      <c r="B5567" s="271">
        <v>44062.25</v>
      </c>
      <c r="C5567" s="244">
        <v>490.4</v>
      </c>
      <c r="D5567" s="244">
        <v>0</v>
      </c>
      <c r="E5567" s="244">
        <v>-0.3</v>
      </c>
      <c r="F5567" s="244">
        <v>69.2</v>
      </c>
      <c r="G5567" s="193">
        <v>1.1000000000000001</v>
      </c>
      <c r="H5567" s="193">
        <v>268.5</v>
      </c>
    </row>
    <row r="5568" spans="2:8" x14ac:dyDescent="0.25">
      <c r="B5568" s="271">
        <v>44062.291666666664</v>
      </c>
      <c r="C5568" s="244">
        <v>490.9</v>
      </c>
      <c r="D5568" s="244">
        <v>0</v>
      </c>
      <c r="E5568" s="244">
        <v>-0.2</v>
      </c>
      <c r="F5568" s="244">
        <v>68.2</v>
      </c>
      <c r="G5568" s="193">
        <v>1.3</v>
      </c>
      <c r="H5568" s="193">
        <v>264.5</v>
      </c>
    </row>
    <row r="5569" spans="2:8" x14ac:dyDescent="0.25">
      <c r="B5569" s="271">
        <v>44062.333333333336</v>
      </c>
      <c r="C5569" s="244">
        <v>491.3</v>
      </c>
      <c r="D5569" s="244">
        <v>0</v>
      </c>
      <c r="E5569" s="244">
        <v>2</v>
      </c>
      <c r="F5569" s="244">
        <v>58.2</v>
      </c>
      <c r="G5569" s="193">
        <v>0.7</v>
      </c>
      <c r="H5569" s="193">
        <v>306.89999999999998</v>
      </c>
    </row>
    <row r="5570" spans="2:8" x14ac:dyDescent="0.25">
      <c r="B5570" s="271">
        <v>44062.375</v>
      </c>
      <c r="C5570" s="244">
        <v>491.2</v>
      </c>
      <c r="D5570" s="244">
        <v>0</v>
      </c>
      <c r="E5570" s="244">
        <v>5.2</v>
      </c>
      <c r="F5570" s="244">
        <v>46.8</v>
      </c>
      <c r="G5570" s="193">
        <v>0.7</v>
      </c>
      <c r="H5570" s="193">
        <v>251.9</v>
      </c>
    </row>
    <row r="5571" spans="2:8" x14ac:dyDescent="0.25">
      <c r="B5571" s="271">
        <v>44062.416666666664</v>
      </c>
      <c r="C5571" s="244">
        <v>490.6</v>
      </c>
      <c r="D5571" s="244">
        <v>0</v>
      </c>
      <c r="E5571" s="244">
        <v>9.5</v>
      </c>
      <c r="F5571" s="244">
        <v>36.1</v>
      </c>
      <c r="G5571" s="193">
        <v>0.8</v>
      </c>
      <c r="H5571" s="193">
        <v>151.19999999999999</v>
      </c>
    </row>
    <row r="5572" spans="2:8" x14ac:dyDescent="0.25">
      <c r="B5572" s="271">
        <v>44062.458333333336</v>
      </c>
      <c r="C5572" s="244">
        <v>489.6</v>
      </c>
      <c r="D5572" s="244">
        <v>0</v>
      </c>
      <c r="E5572" s="244">
        <v>14.8</v>
      </c>
      <c r="F5572" s="244">
        <v>25.5</v>
      </c>
      <c r="G5572" s="193">
        <v>1.2</v>
      </c>
      <c r="H5572" s="193">
        <v>115.4</v>
      </c>
    </row>
    <row r="5573" spans="2:8" x14ac:dyDescent="0.25">
      <c r="B5573" s="271">
        <v>44062.5</v>
      </c>
      <c r="C5573" s="244">
        <v>488.8</v>
      </c>
      <c r="D5573" s="244">
        <v>0</v>
      </c>
      <c r="E5573" s="244">
        <v>18</v>
      </c>
      <c r="F5573" s="244">
        <v>17.3</v>
      </c>
      <c r="G5573" s="193">
        <v>1.6</v>
      </c>
      <c r="H5573" s="193">
        <v>283.89999999999998</v>
      </c>
    </row>
    <row r="5574" spans="2:8" x14ac:dyDescent="0.25">
      <c r="B5574" s="271">
        <v>44062.541666666664</v>
      </c>
      <c r="C5574" s="244">
        <v>488.2</v>
      </c>
      <c r="D5574" s="244">
        <v>0</v>
      </c>
      <c r="E5574" s="244">
        <v>18.399999999999999</v>
      </c>
      <c r="F5574" s="244">
        <v>20.399999999999999</v>
      </c>
      <c r="G5574" s="193">
        <v>2.2000000000000002</v>
      </c>
      <c r="H5574" s="193">
        <v>31</v>
      </c>
    </row>
    <row r="5575" spans="2:8" x14ac:dyDescent="0.25">
      <c r="B5575" s="271">
        <v>44062.583333333336</v>
      </c>
      <c r="C5575" s="244">
        <v>487.8</v>
      </c>
      <c r="D5575" s="244">
        <v>0</v>
      </c>
      <c r="E5575" s="244">
        <v>16.7</v>
      </c>
      <c r="F5575" s="244">
        <v>36.200000000000003</v>
      </c>
      <c r="G5575" s="193">
        <v>3.9</v>
      </c>
      <c r="H5575" s="193">
        <v>80.8</v>
      </c>
    </row>
    <row r="5576" spans="2:8" x14ac:dyDescent="0.25">
      <c r="B5576" s="271">
        <v>44062.625</v>
      </c>
      <c r="C5576" s="244">
        <v>487.8</v>
      </c>
      <c r="D5576" s="244">
        <v>0</v>
      </c>
      <c r="E5576" s="244">
        <v>14.7</v>
      </c>
      <c r="F5576" s="244">
        <v>47.9</v>
      </c>
      <c r="G5576" s="193">
        <v>3.1</v>
      </c>
      <c r="H5576" s="193">
        <v>79.5</v>
      </c>
    </row>
    <row r="5577" spans="2:8" x14ac:dyDescent="0.25">
      <c r="B5577" s="271">
        <v>44062.666666666664</v>
      </c>
      <c r="C5577" s="244">
        <v>488.1</v>
      </c>
      <c r="D5577" s="244">
        <v>0</v>
      </c>
      <c r="E5577" s="244">
        <v>13.4</v>
      </c>
      <c r="F5577" s="244">
        <v>52.2</v>
      </c>
      <c r="G5577" s="193">
        <v>2.6</v>
      </c>
      <c r="H5577" s="193">
        <v>50.9</v>
      </c>
    </row>
    <row r="5578" spans="2:8" x14ac:dyDescent="0.25">
      <c r="B5578" s="271">
        <v>44062.708333333336</v>
      </c>
      <c r="C5578" s="244">
        <v>488.7</v>
      </c>
      <c r="D5578" s="244">
        <v>0</v>
      </c>
      <c r="E5578" s="244">
        <v>11.8</v>
      </c>
      <c r="F5578" s="244">
        <v>58.3</v>
      </c>
      <c r="G5578" s="193">
        <v>2.7</v>
      </c>
      <c r="H5578" s="193">
        <v>64.3</v>
      </c>
    </row>
    <row r="5579" spans="2:8" x14ac:dyDescent="0.25">
      <c r="B5579" s="271">
        <v>44062.75</v>
      </c>
      <c r="C5579" s="244">
        <v>489.4</v>
      </c>
      <c r="D5579" s="244">
        <v>0</v>
      </c>
      <c r="E5579" s="244">
        <v>10.4</v>
      </c>
      <c r="F5579" s="244">
        <v>64.8</v>
      </c>
      <c r="G5579" s="193">
        <v>2</v>
      </c>
      <c r="H5579" s="193">
        <v>42.3</v>
      </c>
    </row>
    <row r="5580" spans="2:8" x14ac:dyDescent="0.25">
      <c r="B5580" s="271">
        <v>44062.791666666664</v>
      </c>
      <c r="C5580" s="244">
        <v>490</v>
      </c>
      <c r="D5580" s="244">
        <v>0</v>
      </c>
      <c r="E5580" s="244">
        <v>9.9</v>
      </c>
      <c r="F5580" s="244">
        <v>66.900000000000006</v>
      </c>
      <c r="G5580" s="193">
        <v>1.8</v>
      </c>
      <c r="H5580" s="193">
        <v>40.9</v>
      </c>
    </row>
    <row r="5581" spans="2:8" x14ac:dyDescent="0.25">
      <c r="B5581" s="271">
        <v>44062.833333333336</v>
      </c>
      <c r="C5581" s="244">
        <v>490.5</v>
      </c>
      <c r="D5581" s="244">
        <v>0</v>
      </c>
      <c r="E5581" s="244">
        <v>9.6999999999999993</v>
      </c>
      <c r="F5581" s="244">
        <v>66.5</v>
      </c>
      <c r="G5581" s="193">
        <v>0.9</v>
      </c>
      <c r="H5581" s="193">
        <v>49.7</v>
      </c>
    </row>
    <row r="5582" spans="2:8" x14ac:dyDescent="0.25">
      <c r="B5582" s="271">
        <v>44062.875</v>
      </c>
      <c r="C5582" s="244">
        <v>490.8</v>
      </c>
      <c r="D5582" s="244">
        <v>0</v>
      </c>
      <c r="E5582" s="244">
        <v>9.5</v>
      </c>
      <c r="F5582" s="244">
        <v>65.2</v>
      </c>
      <c r="G5582" s="193">
        <v>0.5</v>
      </c>
      <c r="H5582" s="193">
        <v>44.9</v>
      </c>
    </row>
    <row r="5583" spans="2:8" x14ac:dyDescent="0.25">
      <c r="B5583" s="271">
        <v>44062.916666666664</v>
      </c>
      <c r="C5583" s="244">
        <v>491</v>
      </c>
      <c r="D5583" s="244">
        <v>0</v>
      </c>
      <c r="E5583" s="244">
        <v>9.1999999999999993</v>
      </c>
      <c r="F5583" s="244">
        <v>66.400000000000006</v>
      </c>
      <c r="G5583" s="193">
        <v>0.6</v>
      </c>
      <c r="H5583" s="193">
        <v>335.9</v>
      </c>
    </row>
    <row r="5584" spans="2:8" x14ac:dyDescent="0.25">
      <c r="B5584" s="271">
        <v>44062.958333333336</v>
      </c>
      <c r="C5584" s="244">
        <v>491</v>
      </c>
      <c r="D5584" s="244">
        <v>0</v>
      </c>
      <c r="E5584" s="244">
        <v>8.5</v>
      </c>
      <c r="F5584" s="244">
        <v>65.8</v>
      </c>
      <c r="G5584" s="193">
        <v>1</v>
      </c>
      <c r="H5584" s="193">
        <v>303.39999999999998</v>
      </c>
    </row>
    <row r="5585" spans="2:8" x14ac:dyDescent="0.25">
      <c r="B5585" s="271">
        <v>44063</v>
      </c>
      <c r="C5585" s="244">
        <v>491</v>
      </c>
      <c r="D5585" s="244">
        <v>0</v>
      </c>
      <c r="E5585" s="244">
        <v>7.5</v>
      </c>
      <c r="F5585" s="244">
        <v>67</v>
      </c>
      <c r="G5585" s="193">
        <v>1.1000000000000001</v>
      </c>
      <c r="H5585" s="193">
        <v>315.10000000000002</v>
      </c>
    </row>
    <row r="5586" spans="2:8" x14ac:dyDescent="0.25">
      <c r="B5586" s="271">
        <v>44063.041666666664</v>
      </c>
      <c r="C5586" s="244">
        <v>490.7</v>
      </c>
      <c r="D5586" s="244">
        <v>0</v>
      </c>
      <c r="E5586" s="244">
        <v>6.2</v>
      </c>
      <c r="F5586" s="244">
        <v>70.8</v>
      </c>
      <c r="G5586" s="193">
        <v>1.6</v>
      </c>
      <c r="H5586" s="193">
        <v>351.7</v>
      </c>
    </row>
    <row r="5587" spans="2:8" x14ac:dyDescent="0.25">
      <c r="B5587" s="271">
        <v>44063.083333333336</v>
      </c>
      <c r="C5587" s="244">
        <v>490.6</v>
      </c>
      <c r="D5587" s="244">
        <v>0</v>
      </c>
      <c r="E5587" s="244">
        <v>5.8</v>
      </c>
      <c r="F5587" s="244">
        <v>73.8</v>
      </c>
      <c r="G5587" s="193">
        <v>1.2</v>
      </c>
      <c r="H5587" s="193">
        <v>337.1</v>
      </c>
    </row>
    <row r="5588" spans="2:8" x14ac:dyDescent="0.25">
      <c r="B5588" s="271">
        <v>44063.125</v>
      </c>
      <c r="C5588" s="244">
        <v>490.5</v>
      </c>
      <c r="D5588" s="244">
        <v>0</v>
      </c>
      <c r="E5588" s="244">
        <v>5.7</v>
      </c>
      <c r="F5588" s="244">
        <v>73.8</v>
      </c>
      <c r="G5588" s="193">
        <v>0.7</v>
      </c>
      <c r="H5588" s="193">
        <v>13.9</v>
      </c>
    </row>
    <row r="5589" spans="2:8" x14ac:dyDescent="0.25">
      <c r="B5589" s="271">
        <v>44063.166666666664</v>
      </c>
      <c r="C5589" s="244">
        <v>490.5</v>
      </c>
      <c r="D5589" s="244">
        <v>0</v>
      </c>
      <c r="E5589" s="244">
        <v>5.5</v>
      </c>
      <c r="F5589" s="244">
        <v>71.599999999999994</v>
      </c>
      <c r="G5589" s="193">
        <v>0.7</v>
      </c>
      <c r="H5589" s="193">
        <v>277.8</v>
      </c>
    </row>
    <row r="5590" spans="2:8" x14ac:dyDescent="0.25">
      <c r="B5590" s="271">
        <v>44063.208333333336</v>
      </c>
      <c r="C5590" s="244">
        <v>490.8</v>
      </c>
      <c r="D5590" s="244">
        <v>0</v>
      </c>
      <c r="E5590" s="244">
        <v>5</v>
      </c>
      <c r="F5590" s="244">
        <v>69.3</v>
      </c>
      <c r="G5590" s="193">
        <v>1.1000000000000001</v>
      </c>
      <c r="H5590" s="193">
        <v>278.10000000000002</v>
      </c>
    </row>
    <row r="5591" spans="2:8" x14ac:dyDescent="0.25">
      <c r="B5591" s="271">
        <v>44063.25</v>
      </c>
      <c r="C5591" s="244">
        <v>491</v>
      </c>
      <c r="D5591" s="244">
        <v>0</v>
      </c>
      <c r="E5591" s="244">
        <v>4.7</v>
      </c>
      <c r="F5591" s="244">
        <v>69.599999999999994</v>
      </c>
      <c r="G5591" s="193">
        <v>0.6</v>
      </c>
      <c r="H5591" s="193">
        <v>273.7</v>
      </c>
    </row>
    <row r="5592" spans="2:8" x14ac:dyDescent="0.25">
      <c r="B5592" s="271">
        <v>44063.291666666664</v>
      </c>
      <c r="C5592" s="244">
        <v>491.5</v>
      </c>
      <c r="D5592" s="244">
        <v>0</v>
      </c>
      <c r="E5592" s="244">
        <v>4.9000000000000004</v>
      </c>
      <c r="F5592" s="244">
        <v>69.8</v>
      </c>
      <c r="G5592" s="193">
        <v>0.9</v>
      </c>
      <c r="H5592" s="193">
        <v>274.8</v>
      </c>
    </row>
    <row r="5593" spans="2:8" x14ac:dyDescent="0.25">
      <c r="B5593" s="271">
        <v>44063.333333333336</v>
      </c>
      <c r="C5593" s="244">
        <v>492</v>
      </c>
      <c r="D5593" s="244">
        <v>0</v>
      </c>
      <c r="E5593" s="244">
        <v>6.2</v>
      </c>
      <c r="F5593" s="244">
        <v>65</v>
      </c>
      <c r="G5593" s="193">
        <v>0.8</v>
      </c>
      <c r="H5593" s="193">
        <v>243.6</v>
      </c>
    </row>
    <row r="5594" spans="2:8" x14ac:dyDescent="0.25">
      <c r="B5594" s="271">
        <v>44063.375</v>
      </c>
      <c r="C5594" s="244">
        <v>492</v>
      </c>
      <c r="D5594" s="244">
        <v>0</v>
      </c>
      <c r="E5594" s="244">
        <v>8.6</v>
      </c>
      <c r="F5594" s="244">
        <v>56.1</v>
      </c>
      <c r="G5594" s="193">
        <v>0.8</v>
      </c>
      <c r="H5594" s="193">
        <v>127.7</v>
      </c>
    </row>
    <row r="5595" spans="2:8" x14ac:dyDescent="0.25">
      <c r="B5595" s="271">
        <v>44063.416666666664</v>
      </c>
      <c r="C5595" s="244">
        <v>491.7</v>
      </c>
      <c r="D5595" s="244">
        <v>0</v>
      </c>
      <c r="E5595" s="244">
        <v>11.3</v>
      </c>
      <c r="F5595" s="244">
        <v>47.9</v>
      </c>
      <c r="G5595" s="193">
        <v>1</v>
      </c>
      <c r="H5595" s="193">
        <v>124.8</v>
      </c>
    </row>
    <row r="5596" spans="2:8" x14ac:dyDescent="0.25">
      <c r="B5596" s="271">
        <v>44063.458333333336</v>
      </c>
      <c r="C5596" s="244" t="s">
        <v>254</v>
      </c>
      <c r="D5596" s="244">
        <v>0</v>
      </c>
      <c r="E5596" s="244">
        <v>14.7</v>
      </c>
      <c r="F5596" s="244">
        <v>38.299999999999997</v>
      </c>
      <c r="G5596" s="193">
        <v>1</v>
      </c>
      <c r="H5596" s="193">
        <v>204.7</v>
      </c>
    </row>
    <row r="5597" spans="2:8" x14ac:dyDescent="0.25">
      <c r="B5597" s="271">
        <v>44063.5</v>
      </c>
      <c r="C5597" s="244">
        <v>490.2</v>
      </c>
      <c r="D5597" s="244">
        <v>0</v>
      </c>
      <c r="E5597" s="244">
        <v>15.6</v>
      </c>
      <c r="F5597" s="244">
        <v>35.1</v>
      </c>
      <c r="G5597" s="193">
        <v>1.3</v>
      </c>
      <c r="H5597" s="193">
        <v>128</v>
      </c>
    </row>
    <row r="5598" spans="2:8" x14ac:dyDescent="0.25">
      <c r="B5598" s="271">
        <v>44063.541666666664</v>
      </c>
      <c r="C5598" s="244">
        <v>489.6</v>
      </c>
      <c r="D5598" s="244">
        <v>0</v>
      </c>
      <c r="E5598" s="244">
        <v>16.2</v>
      </c>
      <c r="F5598" s="244">
        <v>34.299999999999997</v>
      </c>
      <c r="G5598" s="193">
        <v>2</v>
      </c>
      <c r="H5598" s="193">
        <v>36.6</v>
      </c>
    </row>
    <row r="5599" spans="2:8" x14ac:dyDescent="0.25">
      <c r="B5599" s="271">
        <v>44063.583333333336</v>
      </c>
      <c r="C5599" s="244">
        <v>488.7</v>
      </c>
      <c r="D5599" s="244">
        <v>0</v>
      </c>
      <c r="E5599" s="244">
        <v>16.7</v>
      </c>
      <c r="F5599" s="244">
        <v>33.799999999999997</v>
      </c>
      <c r="G5599" s="193">
        <v>1.7</v>
      </c>
      <c r="H5599" s="193">
        <v>49</v>
      </c>
    </row>
    <row r="5600" spans="2:8" x14ac:dyDescent="0.25">
      <c r="B5600" s="271">
        <v>44063.625</v>
      </c>
      <c r="C5600" s="244">
        <v>488.3</v>
      </c>
      <c r="D5600" s="244">
        <v>0</v>
      </c>
      <c r="E5600" s="244">
        <v>16.3</v>
      </c>
      <c r="F5600" s="244">
        <v>36.299999999999997</v>
      </c>
      <c r="G5600" s="193">
        <v>2.2000000000000002</v>
      </c>
      <c r="H5600" s="193">
        <v>30.6</v>
      </c>
    </row>
    <row r="5601" spans="2:8" x14ac:dyDescent="0.25">
      <c r="B5601" s="271">
        <v>44063.666666666664</v>
      </c>
      <c r="C5601" s="244">
        <v>488.4</v>
      </c>
      <c r="D5601" s="244">
        <v>0</v>
      </c>
      <c r="E5601" s="244">
        <v>15</v>
      </c>
      <c r="F5601" s="244">
        <v>39.700000000000003</v>
      </c>
      <c r="G5601" s="193">
        <v>2.2999999999999998</v>
      </c>
      <c r="H5601" s="193">
        <v>76.400000000000006</v>
      </c>
    </row>
    <row r="5602" spans="2:8" x14ac:dyDescent="0.25">
      <c r="B5602" s="271">
        <v>44063.708333333336</v>
      </c>
      <c r="C5602" s="244">
        <v>489.2</v>
      </c>
      <c r="D5602" s="244">
        <v>0</v>
      </c>
      <c r="E5602" s="244">
        <v>13</v>
      </c>
      <c r="F5602" s="244">
        <v>48.8</v>
      </c>
      <c r="G5602" s="193">
        <v>2</v>
      </c>
      <c r="H5602" s="193">
        <v>352.4</v>
      </c>
    </row>
    <row r="5603" spans="2:8" x14ac:dyDescent="0.25">
      <c r="B5603" s="271">
        <v>44063.75</v>
      </c>
      <c r="C5603" s="244">
        <v>490.1</v>
      </c>
      <c r="D5603" s="244">
        <v>0</v>
      </c>
      <c r="E5603" s="244">
        <v>11.2</v>
      </c>
      <c r="F5603" s="244">
        <v>60.6</v>
      </c>
      <c r="G5603" s="193">
        <v>2.2999999999999998</v>
      </c>
      <c r="H5603" s="193">
        <v>29.1</v>
      </c>
    </row>
    <row r="5604" spans="2:8" x14ac:dyDescent="0.25">
      <c r="B5604" s="271">
        <v>44063.791666666664</v>
      </c>
      <c r="C5604" s="244">
        <v>490.4</v>
      </c>
      <c r="D5604" s="244">
        <v>0</v>
      </c>
      <c r="E5604" s="244">
        <v>10</v>
      </c>
      <c r="F5604" s="244">
        <v>67.3</v>
      </c>
      <c r="G5604" s="193">
        <v>2</v>
      </c>
      <c r="H5604" s="193">
        <v>31.2</v>
      </c>
    </row>
    <row r="5605" spans="2:8" x14ac:dyDescent="0.25">
      <c r="B5605" s="271">
        <v>44063.833333333336</v>
      </c>
      <c r="C5605" s="244">
        <v>491</v>
      </c>
      <c r="D5605" s="244">
        <v>0</v>
      </c>
      <c r="E5605" s="244">
        <v>9.6999999999999993</v>
      </c>
      <c r="F5605" s="244">
        <v>67.599999999999994</v>
      </c>
      <c r="G5605" s="193">
        <v>1.4</v>
      </c>
      <c r="H5605" s="193">
        <v>346.1</v>
      </c>
    </row>
    <row r="5606" spans="2:8" x14ac:dyDescent="0.25">
      <c r="B5606" s="271">
        <v>44063.875</v>
      </c>
      <c r="C5606" s="244">
        <v>491.2</v>
      </c>
      <c r="D5606" s="244">
        <v>0</v>
      </c>
      <c r="E5606" s="244">
        <v>9.1</v>
      </c>
      <c r="F5606" s="244">
        <v>65.3</v>
      </c>
      <c r="G5606" s="193">
        <v>2.1</v>
      </c>
      <c r="H5606" s="193">
        <v>277.89999999999998</v>
      </c>
    </row>
    <row r="5607" spans="2:8" x14ac:dyDescent="0.25">
      <c r="B5607" s="271">
        <v>44063.916666666664</v>
      </c>
      <c r="C5607" s="244">
        <v>491.4</v>
      </c>
      <c r="D5607" s="244">
        <v>0</v>
      </c>
      <c r="E5607" s="244">
        <v>8.6</v>
      </c>
      <c r="F5607" s="244">
        <v>66.2</v>
      </c>
      <c r="G5607" s="193">
        <v>2.2000000000000002</v>
      </c>
      <c r="H5607" s="193">
        <v>280.8</v>
      </c>
    </row>
    <row r="5608" spans="2:8" x14ac:dyDescent="0.25">
      <c r="B5608" s="271">
        <v>44063.958333333336</v>
      </c>
      <c r="C5608" s="244">
        <v>491.3</v>
      </c>
      <c r="D5608" s="244">
        <v>0</v>
      </c>
      <c r="E5608" s="244">
        <v>7.4</v>
      </c>
      <c r="F5608" s="244">
        <v>70.400000000000006</v>
      </c>
      <c r="G5608" s="193">
        <v>2.4</v>
      </c>
      <c r="H5608" s="193">
        <v>274.60000000000002</v>
      </c>
    </row>
    <row r="5609" spans="2:8" x14ac:dyDescent="0.25">
      <c r="B5609" s="271">
        <v>44064</v>
      </c>
      <c r="C5609" s="244">
        <v>491.2</v>
      </c>
      <c r="D5609" s="244">
        <v>0</v>
      </c>
      <c r="E5609" s="244">
        <v>7</v>
      </c>
      <c r="F5609" s="244">
        <v>71.400000000000006</v>
      </c>
      <c r="G5609" s="193">
        <v>1.5</v>
      </c>
      <c r="H5609" s="193">
        <v>280.60000000000002</v>
      </c>
    </row>
    <row r="5610" spans="2:8" x14ac:dyDescent="0.25">
      <c r="B5610" s="271">
        <v>44064.041666666664</v>
      </c>
      <c r="C5610" s="244">
        <v>490.9</v>
      </c>
      <c r="D5610" s="244">
        <v>0</v>
      </c>
      <c r="E5610" s="244">
        <v>7</v>
      </c>
      <c r="F5610" s="244">
        <v>70.5</v>
      </c>
      <c r="G5610" s="193">
        <v>1.1000000000000001</v>
      </c>
      <c r="H5610" s="193">
        <v>265.89999999999998</v>
      </c>
    </row>
    <row r="5611" spans="2:8" x14ac:dyDescent="0.25">
      <c r="B5611" s="271">
        <v>44064.083333333336</v>
      </c>
      <c r="C5611" s="244">
        <v>490.6</v>
      </c>
      <c r="D5611" s="244">
        <v>0</v>
      </c>
      <c r="E5611" s="244">
        <v>7.3</v>
      </c>
      <c r="F5611" s="244">
        <v>69.3</v>
      </c>
      <c r="G5611" s="193">
        <v>0.8</v>
      </c>
      <c r="H5611" s="193">
        <v>271.89999999999998</v>
      </c>
    </row>
    <row r="5612" spans="2:8" x14ac:dyDescent="0.25">
      <c r="B5612" s="271">
        <v>44064.125</v>
      </c>
      <c r="C5612" s="244">
        <v>490.4</v>
      </c>
      <c r="D5612" s="244">
        <v>0</v>
      </c>
      <c r="E5612" s="244">
        <v>7.2</v>
      </c>
      <c r="F5612" s="244">
        <v>70.400000000000006</v>
      </c>
      <c r="G5612" s="193">
        <v>1</v>
      </c>
      <c r="H5612" s="193">
        <v>274.8</v>
      </c>
    </row>
    <row r="5613" spans="2:8" x14ac:dyDescent="0.25">
      <c r="B5613" s="271">
        <v>44064.166666666664</v>
      </c>
      <c r="C5613" s="244">
        <v>490.3</v>
      </c>
      <c r="D5613" s="244">
        <v>0</v>
      </c>
      <c r="E5613" s="244">
        <v>6.5</v>
      </c>
      <c r="F5613" s="244">
        <v>73.5</v>
      </c>
      <c r="G5613" s="193">
        <v>1</v>
      </c>
      <c r="H5613" s="193">
        <v>274.89999999999998</v>
      </c>
    </row>
    <row r="5614" spans="2:8" x14ac:dyDescent="0.25">
      <c r="B5614" s="271">
        <v>44064.208333333336</v>
      </c>
      <c r="C5614" s="244">
        <v>490.6</v>
      </c>
      <c r="D5614" s="244">
        <v>0</v>
      </c>
      <c r="E5614" s="244">
        <v>6.1</v>
      </c>
      <c r="F5614" s="244">
        <v>75.599999999999994</v>
      </c>
      <c r="G5614" s="193">
        <v>0.9</v>
      </c>
      <c r="H5614" s="193">
        <v>273.39999999999998</v>
      </c>
    </row>
    <row r="5615" spans="2:8" x14ac:dyDescent="0.25">
      <c r="B5615" s="271">
        <v>44064.25</v>
      </c>
      <c r="C5615" s="244">
        <v>491</v>
      </c>
      <c r="D5615" s="244">
        <v>0</v>
      </c>
      <c r="E5615" s="244">
        <v>6.2</v>
      </c>
      <c r="F5615" s="244">
        <v>74.400000000000006</v>
      </c>
      <c r="G5615" s="193">
        <v>1.2</v>
      </c>
      <c r="H5615" s="193">
        <v>267.7</v>
      </c>
    </row>
    <row r="5616" spans="2:8" x14ac:dyDescent="0.25">
      <c r="B5616" s="271">
        <v>44064.291666666664</v>
      </c>
      <c r="C5616" s="244">
        <v>491.3</v>
      </c>
      <c r="D5616" s="244">
        <v>0</v>
      </c>
      <c r="E5616" s="244">
        <v>6.9</v>
      </c>
      <c r="F5616" s="244">
        <v>71.2</v>
      </c>
      <c r="G5616" s="193">
        <v>1.3</v>
      </c>
      <c r="H5616" s="193">
        <v>265.7</v>
      </c>
    </row>
    <row r="5617" spans="2:8" x14ac:dyDescent="0.25">
      <c r="B5617" s="271">
        <v>44064.333333333336</v>
      </c>
      <c r="C5617" s="244">
        <v>491.5</v>
      </c>
      <c r="D5617" s="244">
        <v>0</v>
      </c>
      <c r="E5617" s="244">
        <v>9</v>
      </c>
      <c r="F5617" s="244">
        <v>61.8</v>
      </c>
      <c r="G5617" s="193">
        <v>0.8</v>
      </c>
      <c r="H5617" s="193">
        <v>154.80000000000001</v>
      </c>
    </row>
    <row r="5618" spans="2:8" x14ac:dyDescent="0.25">
      <c r="B5618" s="271">
        <v>44064.375</v>
      </c>
      <c r="C5618" s="244">
        <v>491.4</v>
      </c>
      <c r="D5618" s="244">
        <v>0</v>
      </c>
      <c r="E5618" s="244">
        <v>11</v>
      </c>
      <c r="F5618" s="244">
        <v>51.9</v>
      </c>
      <c r="G5618" s="193">
        <v>1.1000000000000001</v>
      </c>
      <c r="H5618" s="193">
        <v>130.69999999999999</v>
      </c>
    </row>
    <row r="5619" spans="2:8" x14ac:dyDescent="0.25">
      <c r="B5619" s="271">
        <v>44064.416666666664</v>
      </c>
      <c r="C5619" s="244">
        <v>491</v>
      </c>
      <c r="D5619" s="244">
        <v>0</v>
      </c>
      <c r="E5619" s="244">
        <v>13.4</v>
      </c>
      <c r="F5619" s="244">
        <v>40.4</v>
      </c>
      <c r="G5619" s="193">
        <v>1.2</v>
      </c>
      <c r="H5619" s="193">
        <v>137.30000000000001</v>
      </c>
    </row>
    <row r="5620" spans="2:8" x14ac:dyDescent="0.25">
      <c r="B5620" s="271">
        <v>44064.458333333336</v>
      </c>
      <c r="C5620" s="244">
        <v>490.4</v>
      </c>
      <c r="D5620" s="244">
        <v>0</v>
      </c>
      <c r="E5620" s="244">
        <v>15.4</v>
      </c>
      <c r="F5620" s="244">
        <v>34.6</v>
      </c>
      <c r="G5620" s="193">
        <v>0.8</v>
      </c>
      <c r="H5620" s="193">
        <v>249.4</v>
      </c>
    </row>
    <row r="5621" spans="2:8" x14ac:dyDescent="0.25">
      <c r="B5621" s="271">
        <v>44064.5</v>
      </c>
      <c r="C5621" s="244">
        <v>489.7</v>
      </c>
      <c r="D5621" s="244">
        <v>0</v>
      </c>
      <c r="E5621" s="244">
        <v>17.3</v>
      </c>
      <c r="F5621" s="244">
        <v>29.1</v>
      </c>
      <c r="G5621" s="193">
        <v>1.2</v>
      </c>
      <c r="H5621" s="193">
        <v>199.9</v>
      </c>
    </row>
    <row r="5622" spans="2:8" x14ac:dyDescent="0.25">
      <c r="B5622" s="271">
        <v>44064.541666666664</v>
      </c>
      <c r="C5622" s="244">
        <v>489</v>
      </c>
      <c r="D5622" s="244">
        <v>0</v>
      </c>
      <c r="E5622" s="244">
        <v>17.2</v>
      </c>
      <c r="F5622" s="244">
        <v>29.1</v>
      </c>
      <c r="G5622" s="193">
        <v>1.3</v>
      </c>
      <c r="H5622" s="193">
        <v>128.19999999999999</v>
      </c>
    </row>
    <row r="5623" spans="2:8" x14ac:dyDescent="0.25">
      <c r="B5623" s="271">
        <v>44064.583333333336</v>
      </c>
      <c r="C5623" s="244">
        <v>488.2</v>
      </c>
      <c r="D5623" s="244">
        <v>0</v>
      </c>
      <c r="E5623" s="244">
        <v>18.2</v>
      </c>
      <c r="F5623" s="244">
        <v>28.3</v>
      </c>
      <c r="G5623" s="193">
        <v>1.4</v>
      </c>
      <c r="H5623" s="193">
        <v>124.9</v>
      </c>
    </row>
    <row r="5624" spans="2:8" x14ac:dyDescent="0.25">
      <c r="B5624" s="271">
        <v>44064.625</v>
      </c>
      <c r="C5624" s="244">
        <v>488.2</v>
      </c>
      <c r="D5624" s="244">
        <v>0</v>
      </c>
      <c r="E5624" s="244">
        <v>16.2</v>
      </c>
      <c r="F5624" s="244">
        <v>43</v>
      </c>
      <c r="G5624" s="193">
        <v>3</v>
      </c>
      <c r="H5624" s="193">
        <v>60.4</v>
      </c>
    </row>
    <row r="5625" spans="2:8" x14ac:dyDescent="0.25">
      <c r="B5625" s="271">
        <v>44064.666666666664</v>
      </c>
      <c r="C5625" s="244">
        <v>488.7</v>
      </c>
      <c r="D5625" s="244">
        <v>0</v>
      </c>
      <c r="E5625" s="244">
        <v>12.7</v>
      </c>
      <c r="F5625" s="244">
        <v>55.1</v>
      </c>
      <c r="G5625" s="193">
        <v>2.7</v>
      </c>
      <c r="H5625" s="193">
        <v>50.8</v>
      </c>
    </row>
    <row r="5626" spans="2:8" x14ac:dyDescent="0.25">
      <c r="B5626" s="271">
        <v>44064.708333333336</v>
      </c>
      <c r="C5626" s="244">
        <v>489.5</v>
      </c>
      <c r="D5626" s="244">
        <v>0</v>
      </c>
      <c r="E5626" s="244">
        <v>11.4</v>
      </c>
      <c r="F5626" s="244">
        <v>58.6</v>
      </c>
      <c r="G5626" s="193">
        <v>2</v>
      </c>
      <c r="H5626" s="193">
        <v>45.1</v>
      </c>
    </row>
    <row r="5627" spans="2:8" x14ac:dyDescent="0.25">
      <c r="B5627" s="271">
        <v>44064.75</v>
      </c>
      <c r="C5627" s="244">
        <v>489.9</v>
      </c>
      <c r="D5627" s="244">
        <v>0</v>
      </c>
      <c r="E5627" s="244">
        <v>11</v>
      </c>
      <c r="F5627" s="244">
        <v>60.4</v>
      </c>
      <c r="G5627" s="193">
        <v>1.6</v>
      </c>
      <c r="H5627" s="193">
        <v>52.1</v>
      </c>
    </row>
    <row r="5628" spans="2:8" x14ac:dyDescent="0.25">
      <c r="B5628" s="271">
        <v>44064.791666666664</v>
      </c>
      <c r="C5628" s="244">
        <v>490.2</v>
      </c>
      <c r="D5628" s="244">
        <v>0</v>
      </c>
      <c r="E5628" s="244">
        <v>10.8</v>
      </c>
      <c r="F5628" s="244">
        <v>62</v>
      </c>
      <c r="G5628" s="193">
        <v>1.6</v>
      </c>
      <c r="H5628" s="193">
        <v>46.3</v>
      </c>
    </row>
    <row r="5629" spans="2:8" x14ac:dyDescent="0.25">
      <c r="B5629" s="271">
        <v>44064.833333333336</v>
      </c>
      <c r="C5629" s="244">
        <v>490.5</v>
      </c>
      <c r="D5629" s="244">
        <v>0</v>
      </c>
      <c r="E5629" s="244">
        <v>10.4</v>
      </c>
      <c r="F5629" s="244">
        <v>64.2</v>
      </c>
      <c r="G5629" s="193">
        <v>1.5</v>
      </c>
      <c r="H5629" s="193">
        <v>26</v>
      </c>
    </row>
    <row r="5630" spans="2:8" x14ac:dyDescent="0.25">
      <c r="B5630" s="271">
        <v>44064.875</v>
      </c>
      <c r="C5630" s="244">
        <v>490.7</v>
      </c>
      <c r="D5630" s="244">
        <v>0</v>
      </c>
      <c r="E5630" s="244">
        <v>10.1</v>
      </c>
      <c r="F5630" s="244">
        <v>64.8</v>
      </c>
      <c r="G5630" s="193">
        <v>1.9</v>
      </c>
      <c r="H5630" s="193">
        <v>53.5</v>
      </c>
    </row>
    <row r="5631" spans="2:8" x14ac:dyDescent="0.25">
      <c r="B5631" s="271">
        <v>44064.916666666664</v>
      </c>
      <c r="C5631" s="244">
        <v>490.9</v>
      </c>
      <c r="D5631" s="244">
        <v>0</v>
      </c>
      <c r="E5631" s="244">
        <v>9.1999999999999993</v>
      </c>
      <c r="F5631" s="244">
        <v>69.099999999999994</v>
      </c>
      <c r="G5631" s="193">
        <v>1.6</v>
      </c>
      <c r="H5631" s="193">
        <v>47.4</v>
      </c>
    </row>
    <row r="5632" spans="2:8" x14ac:dyDescent="0.25">
      <c r="B5632" s="271">
        <v>44064.958333333336</v>
      </c>
      <c r="C5632" s="244">
        <v>490.7</v>
      </c>
      <c r="D5632" s="244">
        <v>0</v>
      </c>
      <c r="E5632" s="244">
        <v>9</v>
      </c>
      <c r="F5632" s="244">
        <v>67.8</v>
      </c>
      <c r="G5632" s="193">
        <v>0.9</v>
      </c>
      <c r="H5632" s="193">
        <v>328</v>
      </c>
    </row>
    <row r="5633" spans="2:8" x14ac:dyDescent="0.25">
      <c r="B5633" s="271">
        <v>44065</v>
      </c>
      <c r="C5633" s="244">
        <v>490.5</v>
      </c>
      <c r="D5633" s="244">
        <v>0</v>
      </c>
      <c r="E5633" s="244">
        <v>8.5</v>
      </c>
      <c r="F5633" s="244">
        <v>67</v>
      </c>
      <c r="G5633" s="193">
        <v>1</v>
      </c>
      <c r="H5633" s="193">
        <v>210.7</v>
      </c>
    </row>
    <row r="5634" spans="2:8" x14ac:dyDescent="0.25">
      <c r="B5634" s="271">
        <v>44065.041666666664</v>
      </c>
      <c r="C5634" s="244">
        <v>490.3</v>
      </c>
      <c r="D5634" s="244">
        <v>0</v>
      </c>
      <c r="E5634" s="244">
        <v>7.8</v>
      </c>
      <c r="F5634" s="244">
        <v>65</v>
      </c>
      <c r="G5634" s="193">
        <v>2</v>
      </c>
      <c r="H5634" s="193">
        <v>263.39999999999998</v>
      </c>
    </row>
    <row r="5635" spans="2:8" x14ac:dyDescent="0.25">
      <c r="B5635" s="271">
        <v>44065.083333333336</v>
      </c>
      <c r="C5635" s="244">
        <v>490.1</v>
      </c>
      <c r="D5635" s="244">
        <v>0</v>
      </c>
      <c r="E5635" s="244">
        <v>7.4</v>
      </c>
      <c r="F5635" s="244">
        <v>65.099999999999994</v>
      </c>
      <c r="G5635" s="193">
        <v>0.8</v>
      </c>
      <c r="H5635" s="193">
        <v>278.2</v>
      </c>
    </row>
    <row r="5636" spans="2:8" x14ac:dyDescent="0.25">
      <c r="B5636" s="271">
        <v>44065.125</v>
      </c>
      <c r="C5636" s="244">
        <v>489.9</v>
      </c>
      <c r="D5636" s="244">
        <v>0</v>
      </c>
      <c r="E5636" s="244">
        <v>7.3</v>
      </c>
      <c r="F5636" s="244">
        <v>65.2</v>
      </c>
      <c r="G5636" s="193">
        <v>1.8</v>
      </c>
      <c r="H5636" s="193">
        <v>265.8</v>
      </c>
    </row>
    <row r="5637" spans="2:8" x14ac:dyDescent="0.25">
      <c r="B5637" s="271">
        <v>44065.166666666664</v>
      </c>
      <c r="C5637" s="244">
        <v>490</v>
      </c>
      <c r="D5637" s="244">
        <v>0</v>
      </c>
      <c r="E5637" s="244">
        <v>7.3</v>
      </c>
      <c r="F5637" s="244">
        <v>65.7</v>
      </c>
      <c r="G5637" s="193">
        <v>1.4</v>
      </c>
      <c r="H5637" s="193">
        <v>266.60000000000002</v>
      </c>
    </row>
    <row r="5638" spans="2:8" x14ac:dyDescent="0.25">
      <c r="B5638" s="271">
        <v>44065.208333333336</v>
      </c>
      <c r="C5638" s="244">
        <v>490.2</v>
      </c>
      <c r="D5638" s="244">
        <v>0</v>
      </c>
      <c r="E5638" s="244">
        <v>7.7</v>
      </c>
      <c r="F5638" s="244">
        <v>69.400000000000006</v>
      </c>
      <c r="G5638" s="193">
        <v>0.9</v>
      </c>
      <c r="H5638" s="193">
        <v>302</v>
      </c>
    </row>
    <row r="5639" spans="2:8" x14ac:dyDescent="0.25">
      <c r="B5639" s="271">
        <v>44065.25</v>
      </c>
      <c r="C5639" s="244">
        <v>490.6</v>
      </c>
      <c r="D5639" s="244">
        <v>0</v>
      </c>
      <c r="E5639" s="244">
        <v>7.5</v>
      </c>
      <c r="F5639" s="244">
        <v>68.5</v>
      </c>
      <c r="G5639" s="193">
        <v>2</v>
      </c>
      <c r="H5639" s="193">
        <v>264.8</v>
      </c>
    </row>
    <row r="5640" spans="2:8" x14ac:dyDescent="0.25">
      <c r="B5640" s="271">
        <v>44065.291666666664</v>
      </c>
      <c r="C5640" s="244">
        <v>490.9</v>
      </c>
      <c r="D5640" s="244">
        <v>0</v>
      </c>
      <c r="E5640" s="244">
        <v>7.5</v>
      </c>
      <c r="F5640" s="244">
        <v>70.3</v>
      </c>
      <c r="G5640" s="193">
        <v>2.4</v>
      </c>
      <c r="H5640" s="193">
        <v>266.10000000000002</v>
      </c>
    </row>
    <row r="5641" spans="2:8" x14ac:dyDescent="0.25">
      <c r="B5641" s="271">
        <v>44065.333333333336</v>
      </c>
      <c r="C5641" s="244">
        <v>491.2</v>
      </c>
      <c r="D5641" s="244">
        <v>0</v>
      </c>
      <c r="E5641" s="244">
        <v>8.4</v>
      </c>
      <c r="F5641" s="244">
        <v>68</v>
      </c>
      <c r="G5641" s="193">
        <v>2.5</v>
      </c>
      <c r="H5641" s="193">
        <v>263.8</v>
      </c>
    </row>
    <row r="5642" spans="2:8" x14ac:dyDescent="0.25">
      <c r="B5642" s="271">
        <v>44065.375</v>
      </c>
      <c r="C5642" s="244">
        <v>491.1</v>
      </c>
      <c r="D5642" s="244">
        <v>0</v>
      </c>
      <c r="E5642" s="244">
        <v>10.4</v>
      </c>
      <c r="F5642" s="244">
        <v>60.6</v>
      </c>
      <c r="G5642" s="193">
        <v>1.7</v>
      </c>
      <c r="H5642" s="193">
        <v>268.8</v>
      </c>
    </row>
    <row r="5643" spans="2:8" x14ac:dyDescent="0.25">
      <c r="B5643" s="271">
        <v>44065.416666666664</v>
      </c>
      <c r="C5643" s="244">
        <v>490.8</v>
      </c>
      <c r="D5643" s="244">
        <v>0</v>
      </c>
      <c r="E5643" s="244">
        <v>11.9</v>
      </c>
      <c r="F5643" s="244">
        <v>51.9</v>
      </c>
      <c r="G5643" s="193">
        <v>1.6</v>
      </c>
      <c r="H5643" s="193">
        <v>264.7</v>
      </c>
    </row>
    <row r="5644" spans="2:8" x14ac:dyDescent="0.25">
      <c r="B5644" s="271">
        <v>44065.458333333336</v>
      </c>
      <c r="C5644" s="244">
        <v>490.4</v>
      </c>
      <c r="D5644" s="244">
        <v>0</v>
      </c>
      <c r="E5644" s="244">
        <v>13.2</v>
      </c>
      <c r="F5644" s="244">
        <v>46</v>
      </c>
      <c r="G5644" s="193">
        <v>1.4</v>
      </c>
      <c r="H5644" s="193">
        <v>332.4</v>
      </c>
    </row>
    <row r="5645" spans="2:8" x14ac:dyDescent="0.25">
      <c r="B5645" s="271">
        <v>44065.5</v>
      </c>
      <c r="C5645" s="244">
        <v>489.8</v>
      </c>
      <c r="D5645" s="244">
        <v>0</v>
      </c>
      <c r="E5645" s="244">
        <v>14.8</v>
      </c>
      <c r="F5645" s="244">
        <v>40.200000000000003</v>
      </c>
      <c r="G5645" s="193">
        <v>2</v>
      </c>
      <c r="H5645" s="193">
        <v>18.399999999999999</v>
      </c>
    </row>
    <row r="5646" spans="2:8" x14ac:dyDescent="0.25">
      <c r="B5646" s="271">
        <v>44065.541666666664</v>
      </c>
      <c r="C5646" s="244">
        <v>489.2</v>
      </c>
      <c r="D5646" s="244">
        <v>0</v>
      </c>
      <c r="E5646" s="244">
        <v>15.8</v>
      </c>
      <c r="F5646" s="244">
        <v>38</v>
      </c>
      <c r="G5646" s="193">
        <v>2.2000000000000002</v>
      </c>
      <c r="H5646" s="193">
        <v>21</v>
      </c>
    </row>
    <row r="5647" spans="2:8" x14ac:dyDescent="0.25">
      <c r="B5647" s="271">
        <v>44065.583333333336</v>
      </c>
      <c r="C5647" s="244">
        <v>488.7</v>
      </c>
      <c r="D5647" s="244">
        <v>0</v>
      </c>
      <c r="E5647" s="244">
        <v>16.100000000000001</v>
      </c>
      <c r="F5647" s="244">
        <v>40.1</v>
      </c>
      <c r="G5647" s="193">
        <v>2.2999999999999998</v>
      </c>
      <c r="H5647" s="193">
        <v>54.2</v>
      </c>
    </row>
    <row r="5648" spans="2:8" x14ac:dyDescent="0.25">
      <c r="B5648" s="271">
        <v>44065.625</v>
      </c>
      <c r="C5648" s="244">
        <v>488.5</v>
      </c>
      <c r="D5648" s="244">
        <v>0</v>
      </c>
      <c r="E5648" s="244">
        <v>15</v>
      </c>
      <c r="F5648" s="244">
        <v>43.9</v>
      </c>
      <c r="G5648" s="193">
        <v>3.1</v>
      </c>
      <c r="H5648" s="193">
        <v>90</v>
      </c>
    </row>
    <row r="5649" spans="2:8" x14ac:dyDescent="0.25">
      <c r="B5649" s="271">
        <v>44065.666666666664</v>
      </c>
      <c r="C5649" s="244">
        <v>488.6</v>
      </c>
      <c r="D5649" s="244">
        <v>0</v>
      </c>
      <c r="E5649" s="244">
        <v>13.5</v>
      </c>
      <c r="F5649" s="244">
        <v>50</v>
      </c>
      <c r="G5649" s="193">
        <v>2</v>
      </c>
      <c r="H5649" s="193">
        <v>67.3</v>
      </c>
    </row>
    <row r="5650" spans="2:8" x14ac:dyDescent="0.25">
      <c r="B5650" s="271">
        <v>44065.708333333336</v>
      </c>
      <c r="C5650" s="244">
        <v>489</v>
      </c>
      <c r="D5650" s="244">
        <v>0</v>
      </c>
      <c r="E5650" s="244">
        <v>11.2</v>
      </c>
      <c r="F5650" s="244">
        <v>59</v>
      </c>
      <c r="G5650" s="193">
        <v>2.2999999999999998</v>
      </c>
      <c r="H5650" s="193">
        <v>45.9</v>
      </c>
    </row>
    <row r="5651" spans="2:8" x14ac:dyDescent="0.25">
      <c r="B5651" s="271">
        <v>44065.75</v>
      </c>
      <c r="C5651" s="244">
        <v>489.5</v>
      </c>
      <c r="D5651" s="244">
        <v>0</v>
      </c>
      <c r="E5651" s="244">
        <v>9.9</v>
      </c>
      <c r="F5651" s="244">
        <v>63.9</v>
      </c>
      <c r="G5651" s="193">
        <v>1.8</v>
      </c>
      <c r="H5651" s="193">
        <v>62.6</v>
      </c>
    </row>
    <row r="5652" spans="2:8" x14ac:dyDescent="0.25">
      <c r="B5652" s="271">
        <v>44065.791666666664</v>
      </c>
      <c r="C5652" s="244">
        <v>490</v>
      </c>
      <c r="D5652" s="244">
        <v>0</v>
      </c>
      <c r="E5652" s="244">
        <v>9.3000000000000007</v>
      </c>
      <c r="F5652" s="244">
        <v>66.2</v>
      </c>
      <c r="G5652" s="193">
        <v>1.7</v>
      </c>
      <c r="H5652" s="193">
        <v>45.7</v>
      </c>
    </row>
    <row r="5653" spans="2:8" x14ac:dyDescent="0.25">
      <c r="B5653" s="271">
        <v>44065.833333333336</v>
      </c>
      <c r="C5653" s="244">
        <v>490.4</v>
      </c>
      <c r="D5653" s="244">
        <v>0</v>
      </c>
      <c r="E5653" s="244">
        <v>8.9</v>
      </c>
      <c r="F5653" s="244">
        <v>67.900000000000006</v>
      </c>
      <c r="G5653" s="193">
        <v>1.8</v>
      </c>
      <c r="H5653" s="193">
        <v>49.5</v>
      </c>
    </row>
    <row r="5654" spans="2:8" x14ac:dyDescent="0.25">
      <c r="B5654" s="271">
        <v>44065.875</v>
      </c>
      <c r="C5654" s="244">
        <v>490.6</v>
      </c>
      <c r="D5654" s="244">
        <v>0</v>
      </c>
      <c r="E5654" s="244">
        <v>8.8000000000000007</v>
      </c>
      <c r="F5654" s="244">
        <v>66.8</v>
      </c>
      <c r="G5654" s="193">
        <v>1.7</v>
      </c>
      <c r="H5654" s="193">
        <v>88.1</v>
      </c>
    </row>
    <row r="5655" spans="2:8" x14ac:dyDescent="0.25">
      <c r="B5655" s="271">
        <v>44065.916666666664</v>
      </c>
      <c r="C5655" s="244">
        <v>490.7</v>
      </c>
      <c r="D5655" s="244">
        <v>0</v>
      </c>
      <c r="E5655" s="244">
        <v>9</v>
      </c>
      <c r="F5655" s="244">
        <v>64.2</v>
      </c>
      <c r="G5655" s="193">
        <v>1.2</v>
      </c>
      <c r="H5655" s="193">
        <v>49.3</v>
      </c>
    </row>
    <row r="5656" spans="2:8" x14ac:dyDescent="0.25">
      <c r="B5656" s="271">
        <v>44065.958333333336</v>
      </c>
      <c r="C5656" s="244">
        <v>490.6</v>
      </c>
      <c r="D5656" s="244">
        <v>0</v>
      </c>
      <c r="E5656" s="244">
        <v>8.9</v>
      </c>
      <c r="F5656" s="244">
        <v>65.599999999999994</v>
      </c>
      <c r="G5656" s="193">
        <v>1.2</v>
      </c>
      <c r="H5656" s="193">
        <v>290.7</v>
      </c>
    </row>
    <row r="5657" spans="2:8" x14ac:dyDescent="0.25">
      <c r="B5657" s="271">
        <v>44066</v>
      </c>
      <c r="C5657" s="244">
        <v>490.4</v>
      </c>
      <c r="D5657" s="244">
        <v>0</v>
      </c>
      <c r="E5657" s="244">
        <v>8.5</v>
      </c>
      <c r="F5657" s="244">
        <v>66.8</v>
      </c>
      <c r="G5657" s="193">
        <v>1.5</v>
      </c>
      <c r="H5657" s="193">
        <v>270.10000000000002</v>
      </c>
    </row>
    <row r="5658" spans="2:8" x14ac:dyDescent="0.25">
      <c r="B5658" s="271">
        <v>44066.041666666664</v>
      </c>
      <c r="C5658" s="244">
        <v>490.2</v>
      </c>
      <c r="D5658" s="244">
        <v>0</v>
      </c>
      <c r="E5658" s="244">
        <v>8.4</v>
      </c>
      <c r="F5658" s="244">
        <v>68.2</v>
      </c>
      <c r="G5658" s="193">
        <v>1.7</v>
      </c>
      <c r="H5658" s="193">
        <v>265</v>
      </c>
    </row>
    <row r="5659" spans="2:8" x14ac:dyDescent="0.25">
      <c r="B5659" s="271">
        <v>44066.083333333336</v>
      </c>
      <c r="C5659" s="244">
        <v>490</v>
      </c>
      <c r="D5659" s="244">
        <v>0</v>
      </c>
      <c r="E5659" s="244">
        <v>8.4</v>
      </c>
      <c r="F5659" s="244">
        <v>68.8</v>
      </c>
      <c r="G5659" s="193">
        <v>0.5</v>
      </c>
      <c r="H5659" s="193">
        <v>286.3</v>
      </c>
    </row>
    <row r="5660" spans="2:8" x14ac:dyDescent="0.25">
      <c r="B5660" s="271">
        <v>44066.125</v>
      </c>
      <c r="C5660" s="244">
        <v>489.7</v>
      </c>
      <c r="D5660" s="244">
        <v>0</v>
      </c>
      <c r="E5660" s="244">
        <v>8.1</v>
      </c>
      <c r="F5660" s="244">
        <v>70.099999999999994</v>
      </c>
      <c r="G5660" s="193">
        <v>0.3</v>
      </c>
      <c r="H5660" s="193">
        <v>293</v>
      </c>
    </row>
    <row r="5661" spans="2:8" x14ac:dyDescent="0.25">
      <c r="B5661" s="271">
        <v>44066.166666666664</v>
      </c>
      <c r="C5661" s="244">
        <v>489.9</v>
      </c>
      <c r="D5661" s="244">
        <v>0</v>
      </c>
      <c r="E5661" s="244">
        <v>7.4</v>
      </c>
      <c r="F5661" s="244">
        <v>70.2</v>
      </c>
      <c r="G5661" s="193">
        <v>0.8</v>
      </c>
      <c r="H5661" s="193">
        <v>305</v>
      </c>
    </row>
    <row r="5662" spans="2:8" x14ac:dyDescent="0.25">
      <c r="B5662" s="271">
        <v>44066.208333333336</v>
      </c>
      <c r="C5662" s="244">
        <v>490.1</v>
      </c>
      <c r="D5662" s="244">
        <v>0</v>
      </c>
      <c r="E5662" s="244">
        <v>6.2</v>
      </c>
      <c r="F5662" s="244">
        <v>73.599999999999994</v>
      </c>
      <c r="G5662" s="193">
        <v>0.8</v>
      </c>
      <c r="H5662" s="193">
        <v>270.5</v>
      </c>
    </row>
    <row r="5663" spans="2:8" x14ac:dyDescent="0.25">
      <c r="B5663" s="271">
        <v>44066.25</v>
      </c>
      <c r="C5663" s="244">
        <v>490.5</v>
      </c>
      <c r="D5663" s="244">
        <v>0</v>
      </c>
      <c r="E5663" s="244">
        <v>5.0999999999999996</v>
      </c>
      <c r="F5663" s="244">
        <v>74.099999999999994</v>
      </c>
      <c r="G5663" s="193">
        <v>1.5</v>
      </c>
      <c r="H5663" s="193">
        <v>270.2</v>
      </c>
    </row>
    <row r="5664" spans="2:8" x14ac:dyDescent="0.25">
      <c r="B5664" s="271">
        <v>44066.291666666664</v>
      </c>
      <c r="C5664" s="244">
        <v>490.8</v>
      </c>
      <c r="D5664" s="244">
        <v>0</v>
      </c>
      <c r="E5664" s="244">
        <v>5.2</v>
      </c>
      <c r="F5664" s="244">
        <v>73.400000000000006</v>
      </c>
      <c r="G5664" s="193">
        <v>0.8</v>
      </c>
      <c r="H5664" s="193">
        <v>259</v>
      </c>
    </row>
    <row r="5665" spans="2:8" x14ac:dyDescent="0.25">
      <c r="B5665" s="271">
        <v>44066.333333333336</v>
      </c>
      <c r="C5665" s="244">
        <v>491</v>
      </c>
      <c r="D5665" s="244">
        <v>0</v>
      </c>
      <c r="E5665" s="244">
        <v>8.8000000000000007</v>
      </c>
      <c r="F5665" s="244">
        <v>59.7</v>
      </c>
      <c r="G5665" s="193">
        <v>0.6</v>
      </c>
      <c r="H5665" s="193">
        <v>318.60000000000002</v>
      </c>
    </row>
    <row r="5666" spans="2:8" x14ac:dyDescent="0.25">
      <c r="B5666" s="271">
        <v>44066.375</v>
      </c>
      <c r="C5666" s="244">
        <v>490.8</v>
      </c>
      <c r="D5666" s="244">
        <v>0</v>
      </c>
      <c r="E5666" s="244">
        <v>11.1</v>
      </c>
      <c r="F5666" s="244">
        <v>50.8</v>
      </c>
      <c r="G5666" s="193">
        <v>0.9</v>
      </c>
      <c r="H5666" s="193">
        <v>149.1</v>
      </c>
    </row>
    <row r="5667" spans="2:8" x14ac:dyDescent="0.25">
      <c r="B5667" s="271">
        <v>44066.416666666664</v>
      </c>
      <c r="C5667" s="244">
        <v>490.4</v>
      </c>
      <c r="D5667" s="244">
        <v>0</v>
      </c>
      <c r="E5667" s="244">
        <v>13.3</v>
      </c>
      <c r="F5667" s="244">
        <v>35.6</v>
      </c>
      <c r="G5667" s="193">
        <v>1.1000000000000001</v>
      </c>
      <c r="H5667" s="193">
        <v>139.5</v>
      </c>
    </row>
    <row r="5668" spans="2:8" x14ac:dyDescent="0.25">
      <c r="B5668" s="271">
        <v>44066.458333333336</v>
      </c>
      <c r="C5668" s="244">
        <v>489.8</v>
      </c>
      <c r="D5668" s="244">
        <v>0</v>
      </c>
      <c r="E5668" s="244">
        <v>15.2</v>
      </c>
      <c r="F5668" s="244">
        <v>31.5</v>
      </c>
      <c r="G5668" s="193">
        <v>0.9</v>
      </c>
      <c r="H5668" s="193">
        <v>294.5</v>
      </c>
    </row>
    <row r="5669" spans="2:8" x14ac:dyDescent="0.25">
      <c r="B5669" s="271">
        <v>44066.5</v>
      </c>
      <c r="C5669" s="244">
        <v>489.2</v>
      </c>
      <c r="D5669" s="244">
        <v>0</v>
      </c>
      <c r="E5669" s="244">
        <v>16.3</v>
      </c>
      <c r="F5669" s="244">
        <v>30.9</v>
      </c>
      <c r="G5669" s="193">
        <v>1.9</v>
      </c>
      <c r="H5669" s="193">
        <v>26.6</v>
      </c>
    </row>
    <row r="5670" spans="2:8" x14ac:dyDescent="0.25">
      <c r="B5670" s="271">
        <v>44066.541666666664</v>
      </c>
      <c r="C5670" s="244">
        <v>488.8</v>
      </c>
      <c r="D5670" s="244">
        <v>0</v>
      </c>
      <c r="E5670" s="244">
        <v>16.3</v>
      </c>
      <c r="F5670" s="244">
        <v>35</v>
      </c>
      <c r="G5670" s="193">
        <v>2.7</v>
      </c>
      <c r="H5670" s="193">
        <v>55.6</v>
      </c>
    </row>
    <row r="5671" spans="2:8" x14ac:dyDescent="0.25">
      <c r="B5671" s="271">
        <v>44066.583333333336</v>
      </c>
      <c r="C5671" s="244">
        <v>488.5</v>
      </c>
      <c r="D5671" s="244">
        <v>0</v>
      </c>
      <c r="E5671" s="244">
        <v>16</v>
      </c>
      <c r="F5671" s="244">
        <v>36.9</v>
      </c>
      <c r="G5671" s="193">
        <v>2.6</v>
      </c>
      <c r="H5671" s="193">
        <v>59.7</v>
      </c>
    </row>
    <row r="5672" spans="2:8" x14ac:dyDescent="0.25">
      <c r="B5672" s="271">
        <v>44066.625</v>
      </c>
      <c r="C5672" s="244">
        <v>488.4</v>
      </c>
      <c r="D5672" s="244">
        <v>0</v>
      </c>
      <c r="E5672" s="244">
        <v>14.8</v>
      </c>
      <c r="F5672" s="244">
        <v>41.4</v>
      </c>
      <c r="G5672" s="193">
        <v>2.8</v>
      </c>
      <c r="H5672" s="193">
        <v>77.8</v>
      </c>
    </row>
    <row r="5673" spans="2:8" x14ac:dyDescent="0.25">
      <c r="B5673" s="271">
        <v>44066.666666666664</v>
      </c>
      <c r="C5673" s="244">
        <v>488.6</v>
      </c>
      <c r="D5673" s="244">
        <v>0</v>
      </c>
      <c r="E5673" s="244">
        <v>12.7</v>
      </c>
      <c r="F5673" s="244">
        <v>49.3</v>
      </c>
      <c r="G5673" s="193">
        <v>2.4</v>
      </c>
      <c r="H5673" s="193">
        <v>73.599999999999994</v>
      </c>
    </row>
    <row r="5674" spans="2:8" x14ac:dyDescent="0.25">
      <c r="B5674" s="271">
        <v>44066.708333333336</v>
      </c>
      <c r="C5674" s="244">
        <v>489</v>
      </c>
      <c r="D5674" s="244">
        <v>0</v>
      </c>
      <c r="E5674" s="244">
        <v>10.6</v>
      </c>
      <c r="F5674" s="244">
        <v>57.9</v>
      </c>
      <c r="G5674" s="193">
        <v>2.1</v>
      </c>
      <c r="H5674" s="193">
        <v>54</v>
      </c>
    </row>
    <row r="5675" spans="2:8" x14ac:dyDescent="0.25">
      <c r="B5675" s="271">
        <v>44066.75</v>
      </c>
      <c r="C5675" s="244">
        <v>489.6</v>
      </c>
      <c r="D5675" s="244">
        <v>0</v>
      </c>
      <c r="E5675" s="244">
        <v>9.5</v>
      </c>
      <c r="F5675" s="244">
        <v>62.7</v>
      </c>
      <c r="G5675" s="193">
        <v>1.9</v>
      </c>
      <c r="H5675" s="193">
        <v>350.7</v>
      </c>
    </row>
    <row r="5676" spans="2:8" x14ac:dyDescent="0.25">
      <c r="B5676" s="271">
        <v>44066.791666666664</v>
      </c>
      <c r="C5676" s="244">
        <v>490.1</v>
      </c>
      <c r="D5676" s="244">
        <v>0</v>
      </c>
      <c r="E5676" s="244">
        <v>9.1999999999999993</v>
      </c>
      <c r="F5676" s="244">
        <v>62.5</v>
      </c>
      <c r="G5676" s="193">
        <v>1</v>
      </c>
      <c r="H5676" s="193">
        <v>6.8</v>
      </c>
    </row>
    <row r="5677" spans="2:8" x14ac:dyDescent="0.25">
      <c r="B5677" s="271">
        <v>44066.833333333336</v>
      </c>
      <c r="C5677" s="244">
        <v>490.4</v>
      </c>
      <c r="D5677" s="244">
        <v>0</v>
      </c>
      <c r="E5677" s="244">
        <v>9.1</v>
      </c>
      <c r="F5677" s="244">
        <v>60.5</v>
      </c>
      <c r="G5677" s="193">
        <v>1.3</v>
      </c>
      <c r="H5677" s="193">
        <v>38.1</v>
      </c>
    </row>
    <row r="5678" spans="2:8" x14ac:dyDescent="0.25">
      <c r="B5678" s="271">
        <v>44066.875</v>
      </c>
      <c r="C5678" s="244">
        <v>490.6</v>
      </c>
      <c r="D5678" s="244">
        <v>0</v>
      </c>
      <c r="E5678" s="244">
        <v>8.9</v>
      </c>
      <c r="F5678" s="244">
        <v>60.1</v>
      </c>
      <c r="G5678" s="193">
        <v>1.4</v>
      </c>
      <c r="H5678" s="193">
        <v>62.2</v>
      </c>
    </row>
    <row r="5679" spans="2:8" x14ac:dyDescent="0.25">
      <c r="B5679" s="271">
        <v>44066.916666666664</v>
      </c>
      <c r="C5679" s="244">
        <v>490.6</v>
      </c>
      <c r="D5679" s="244">
        <v>0</v>
      </c>
      <c r="E5679" s="244">
        <v>8.5</v>
      </c>
      <c r="F5679" s="244">
        <v>62.3</v>
      </c>
      <c r="G5679" s="193">
        <v>0.9</v>
      </c>
      <c r="H5679" s="193">
        <v>5.7</v>
      </c>
    </row>
    <row r="5680" spans="2:8" x14ac:dyDescent="0.25">
      <c r="B5680" s="271">
        <v>44066.958333333336</v>
      </c>
      <c r="C5680" s="244">
        <v>490.6</v>
      </c>
      <c r="D5680" s="244">
        <v>0</v>
      </c>
      <c r="E5680" s="244">
        <v>7.7</v>
      </c>
      <c r="F5680" s="244">
        <v>64.2</v>
      </c>
      <c r="G5680" s="193">
        <v>0.8</v>
      </c>
      <c r="H5680" s="193">
        <v>323.39999999999998</v>
      </c>
    </row>
    <row r="5681" spans="2:8" x14ac:dyDescent="0.25">
      <c r="B5681" s="271">
        <v>44067</v>
      </c>
      <c r="C5681" s="244">
        <v>490.4</v>
      </c>
      <c r="D5681" s="244">
        <v>0</v>
      </c>
      <c r="E5681" s="244">
        <v>6.5</v>
      </c>
      <c r="F5681" s="244">
        <v>68.3</v>
      </c>
      <c r="G5681" s="193">
        <v>2.1</v>
      </c>
      <c r="H5681" s="193">
        <v>272</v>
      </c>
    </row>
    <row r="5682" spans="2:8" x14ac:dyDescent="0.25">
      <c r="B5682" s="271">
        <v>44067.041666666664</v>
      </c>
      <c r="C5682" s="244">
        <v>490.1</v>
      </c>
      <c r="D5682" s="244">
        <v>0</v>
      </c>
      <c r="E5682" s="244">
        <v>6.5</v>
      </c>
      <c r="F5682" s="244">
        <v>68.7</v>
      </c>
      <c r="G5682" s="193">
        <v>1.5</v>
      </c>
      <c r="H5682" s="193">
        <v>261.39999999999998</v>
      </c>
    </row>
    <row r="5683" spans="2:8" x14ac:dyDescent="0.25">
      <c r="B5683" s="271">
        <v>44067.083333333336</v>
      </c>
      <c r="C5683" s="244">
        <v>490</v>
      </c>
      <c r="D5683" s="244">
        <v>0</v>
      </c>
      <c r="E5683" s="244">
        <v>6.1</v>
      </c>
      <c r="F5683" s="244">
        <v>69.3</v>
      </c>
      <c r="G5683" s="193">
        <v>1.1000000000000001</v>
      </c>
      <c r="H5683" s="193">
        <v>266.8</v>
      </c>
    </row>
    <row r="5684" spans="2:8" x14ac:dyDescent="0.25">
      <c r="B5684" s="271">
        <v>44067.125</v>
      </c>
      <c r="C5684" s="244">
        <v>489.8</v>
      </c>
      <c r="D5684" s="244">
        <v>0</v>
      </c>
      <c r="E5684" s="244">
        <v>5.2</v>
      </c>
      <c r="F5684" s="244">
        <v>70.3</v>
      </c>
      <c r="G5684" s="193">
        <v>1</v>
      </c>
      <c r="H5684" s="193">
        <v>291.60000000000002</v>
      </c>
    </row>
    <row r="5685" spans="2:8" x14ac:dyDescent="0.25">
      <c r="B5685" s="271">
        <v>44067.166666666664</v>
      </c>
      <c r="C5685" s="244">
        <v>489.8</v>
      </c>
      <c r="D5685" s="244">
        <v>0</v>
      </c>
      <c r="E5685" s="244">
        <v>4.8</v>
      </c>
      <c r="F5685" s="244">
        <v>71.599999999999994</v>
      </c>
      <c r="G5685" s="193">
        <v>1.1000000000000001</v>
      </c>
      <c r="H5685" s="193">
        <v>289.3</v>
      </c>
    </row>
    <row r="5686" spans="2:8" x14ac:dyDescent="0.25">
      <c r="B5686" s="271">
        <v>44067.208333333336</v>
      </c>
      <c r="C5686" s="244">
        <v>490</v>
      </c>
      <c r="D5686" s="244">
        <v>0</v>
      </c>
      <c r="E5686" s="244">
        <v>4.7</v>
      </c>
      <c r="F5686" s="244">
        <v>70.7</v>
      </c>
      <c r="G5686" s="193">
        <v>1.1000000000000001</v>
      </c>
      <c r="H5686" s="193">
        <v>284.7</v>
      </c>
    </row>
    <row r="5687" spans="2:8" x14ac:dyDescent="0.25">
      <c r="B5687" s="271">
        <v>44067.25</v>
      </c>
      <c r="C5687" s="244">
        <v>490.6</v>
      </c>
      <c r="D5687" s="244">
        <v>0</v>
      </c>
      <c r="E5687" s="244">
        <v>4.3</v>
      </c>
      <c r="F5687" s="244">
        <v>71.099999999999994</v>
      </c>
      <c r="G5687" s="193">
        <v>1.1000000000000001</v>
      </c>
      <c r="H5687" s="193">
        <v>290.10000000000002</v>
      </c>
    </row>
    <row r="5688" spans="2:8" x14ac:dyDescent="0.25">
      <c r="B5688" s="271">
        <v>44067.291666666664</v>
      </c>
      <c r="C5688" s="244">
        <v>491</v>
      </c>
      <c r="D5688" s="244">
        <v>0</v>
      </c>
      <c r="E5688" s="244">
        <v>4.9000000000000004</v>
      </c>
      <c r="F5688" s="244">
        <v>69</v>
      </c>
      <c r="G5688" s="193">
        <v>1</v>
      </c>
      <c r="H5688" s="193">
        <v>282.2</v>
      </c>
    </row>
    <row r="5689" spans="2:8" x14ac:dyDescent="0.25">
      <c r="B5689" s="271">
        <v>44067.333333333336</v>
      </c>
      <c r="C5689" s="244">
        <v>491.3</v>
      </c>
      <c r="D5689" s="244">
        <v>0</v>
      </c>
      <c r="E5689" s="244">
        <v>7.3</v>
      </c>
      <c r="F5689" s="244">
        <v>60.8</v>
      </c>
      <c r="G5689" s="193">
        <v>0.4</v>
      </c>
      <c r="H5689" s="193">
        <v>178.5</v>
      </c>
    </row>
    <row r="5690" spans="2:8" x14ac:dyDescent="0.25">
      <c r="B5690" s="271">
        <v>44067.375</v>
      </c>
      <c r="C5690" s="244">
        <v>490.9</v>
      </c>
      <c r="D5690" s="244">
        <v>0</v>
      </c>
      <c r="E5690" s="244">
        <v>10.3</v>
      </c>
      <c r="F5690" s="244">
        <v>50.6</v>
      </c>
      <c r="G5690" s="193">
        <v>0.8</v>
      </c>
      <c r="H5690" s="193">
        <v>187.5</v>
      </c>
    </row>
    <row r="5691" spans="2:8" x14ac:dyDescent="0.25">
      <c r="B5691" s="271">
        <v>44067.416666666664</v>
      </c>
      <c r="C5691" s="244">
        <v>490.4</v>
      </c>
      <c r="D5691" s="244">
        <v>0</v>
      </c>
      <c r="E5691" s="244">
        <v>12.6</v>
      </c>
      <c r="F5691" s="244">
        <v>41.8</v>
      </c>
      <c r="G5691" s="193">
        <v>1.3</v>
      </c>
      <c r="H5691" s="193">
        <v>137.80000000000001</v>
      </c>
    </row>
    <row r="5692" spans="2:8" x14ac:dyDescent="0.25">
      <c r="B5692" s="271">
        <v>44067.458333333336</v>
      </c>
      <c r="C5692" s="244">
        <v>489.7</v>
      </c>
      <c r="D5692" s="244">
        <v>0</v>
      </c>
      <c r="E5692" s="244">
        <v>15.5</v>
      </c>
      <c r="F5692" s="244">
        <v>30.7</v>
      </c>
      <c r="G5692" s="193">
        <v>1.1000000000000001</v>
      </c>
      <c r="H5692" s="193">
        <v>197.3</v>
      </c>
    </row>
    <row r="5693" spans="2:8" x14ac:dyDescent="0.25">
      <c r="B5693" s="271">
        <v>44067.5</v>
      </c>
      <c r="C5693" s="244">
        <v>489</v>
      </c>
      <c r="D5693" s="244">
        <v>0</v>
      </c>
      <c r="E5693" s="244">
        <v>17.5</v>
      </c>
      <c r="F5693" s="244">
        <v>23.6</v>
      </c>
      <c r="G5693" s="193">
        <v>2.2999999999999998</v>
      </c>
      <c r="H5693" s="193">
        <v>39.6</v>
      </c>
    </row>
    <row r="5694" spans="2:8" x14ac:dyDescent="0.25">
      <c r="B5694" s="271">
        <v>44067.541666666664</v>
      </c>
      <c r="C5694" s="244">
        <v>488.4</v>
      </c>
      <c r="D5694" s="244">
        <v>0</v>
      </c>
      <c r="E5694" s="244">
        <v>17.600000000000001</v>
      </c>
      <c r="F5694" s="244">
        <v>26.3</v>
      </c>
      <c r="G5694" s="193">
        <v>2.8</v>
      </c>
      <c r="H5694" s="193">
        <v>19.2</v>
      </c>
    </row>
    <row r="5695" spans="2:8" x14ac:dyDescent="0.25">
      <c r="B5695" s="271">
        <v>44067.583333333336</v>
      </c>
      <c r="C5695" s="244" t="s">
        <v>254</v>
      </c>
      <c r="D5695" s="244" t="s">
        <v>254</v>
      </c>
      <c r="E5695" s="244" t="s">
        <v>254</v>
      </c>
      <c r="F5695" s="244" t="s">
        <v>254</v>
      </c>
      <c r="G5695" s="193" t="s">
        <v>254</v>
      </c>
      <c r="H5695" s="193" t="s">
        <v>254</v>
      </c>
    </row>
    <row r="5696" spans="2:8" x14ac:dyDescent="0.25">
      <c r="B5696" s="271">
        <v>44067.625</v>
      </c>
      <c r="C5696" s="244">
        <v>487.9</v>
      </c>
      <c r="D5696" s="244">
        <v>0</v>
      </c>
      <c r="E5696" s="244">
        <v>14.8</v>
      </c>
      <c r="F5696" s="244">
        <v>42.9</v>
      </c>
      <c r="G5696" s="193">
        <v>3.3</v>
      </c>
      <c r="H5696" s="193">
        <v>75.099999999999994</v>
      </c>
    </row>
    <row r="5697" spans="2:8" x14ac:dyDescent="0.25">
      <c r="B5697" s="271">
        <v>44067.666666666664</v>
      </c>
      <c r="C5697" s="244" t="s">
        <v>254</v>
      </c>
      <c r="D5697" s="244">
        <v>0</v>
      </c>
      <c r="E5697" s="244">
        <v>11.6</v>
      </c>
      <c r="F5697" s="244">
        <v>51.2</v>
      </c>
      <c r="G5697" s="193">
        <v>3.1</v>
      </c>
      <c r="H5697" s="193">
        <v>16.600000000000001</v>
      </c>
    </row>
    <row r="5698" spans="2:8" x14ac:dyDescent="0.25">
      <c r="B5698" s="271">
        <v>44067.708333333336</v>
      </c>
      <c r="C5698" s="244">
        <v>488.9</v>
      </c>
      <c r="D5698" s="244">
        <v>0</v>
      </c>
      <c r="E5698" s="244">
        <v>9.9</v>
      </c>
      <c r="F5698" s="244">
        <v>56.6</v>
      </c>
      <c r="G5698" s="193">
        <v>2.2999999999999998</v>
      </c>
      <c r="H5698" s="193">
        <v>17.5</v>
      </c>
    </row>
    <row r="5699" spans="2:8" x14ac:dyDescent="0.25">
      <c r="B5699" s="271">
        <v>44067.75</v>
      </c>
      <c r="C5699" s="244">
        <v>489.5</v>
      </c>
      <c r="D5699" s="244">
        <v>0</v>
      </c>
      <c r="E5699" s="244">
        <v>9</v>
      </c>
      <c r="F5699" s="244">
        <v>62.4</v>
      </c>
      <c r="G5699" s="193">
        <v>1.2</v>
      </c>
      <c r="H5699" s="193">
        <v>348.8</v>
      </c>
    </row>
    <row r="5700" spans="2:8" x14ac:dyDescent="0.25">
      <c r="B5700" s="271">
        <v>44067.791666666664</v>
      </c>
      <c r="C5700" s="244">
        <v>490</v>
      </c>
      <c r="D5700" s="244">
        <v>0</v>
      </c>
      <c r="E5700" s="244">
        <v>9</v>
      </c>
      <c r="F5700" s="244">
        <v>62.4</v>
      </c>
      <c r="G5700" s="193">
        <v>1.3</v>
      </c>
      <c r="H5700" s="193">
        <v>50.4</v>
      </c>
    </row>
    <row r="5701" spans="2:8" x14ac:dyDescent="0.25">
      <c r="B5701" s="271">
        <v>44067.833333333336</v>
      </c>
      <c r="C5701" s="244">
        <v>490.1</v>
      </c>
      <c r="D5701" s="244">
        <v>0</v>
      </c>
      <c r="E5701" s="244">
        <v>8.9</v>
      </c>
      <c r="F5701" s="244">
        <v>62.5</v>
      </c>
      <c r="G5701" s="193">
        <v>1.5</v>
      </c>
      <c r="H5701" s="193">
        <v>38.299999999999997</v>
      </c>
    </row>
    <row r="5702" spans="2:8" x14ac:dyDescent="0.25">
      <c r="B5702" s="271">
        <v>44067.875</v>
      </c>
      <c r="C5702" s="244">
        <v>490.4</v>
      </c>
      <c r="D5702" s="244">
        <v>0</v>
      </c>
      <c r="E5702" s="244">
        <v>8.4</v>
      </c>
      <c r="F5702" s="244">
        <v>63.8</v>
      </c>
      <c r="G5702" s="193">
        <v>1.5</v>
      </c>
      <c r="H5702" s="193">
        <v>49.7</v>
      </c>
    </row>
    <row r="5703" spans="2:8" x14ac:dyDescent="0.25">
      <c r="B5703" s="271">
        <v>44067.916666666664</v>
      </c>
      <c r="C5703" s="244">
        <v>490.4</v>
      </c>
      <c r="D5703" s="244">
        <v>0</v>
      </c>
      <c r="E5703" s="244">
        <v>8.1</v>
      </c>
      <c r="F5703" s="244">
        <v>64.400000000000006</v>
      </c>
      <c r="G5703" s="193">
        <v>1.1000000000000001</v>
      </c>
      <c r="H5703" s="193">
        <v>50.1</v>
      </c>
    </row>
    <row r="5704" spans="2:8" x14ac:dyDescent="0.25">
      <c r="B5704" s="271">
        <v>44067.958333333336</v>
      </c>
      <c r="C5704" s="244">
        <v>490.3</v>
      </c>
      <c r="D5704" s="244">
        <v>0</v>
      </c>
      <c r="E5704" s="244">
        <v>7.2</v>
      </c>
      <c r="F5704" s="244">
        <v>68.400000000000006</v>
      </c>
      <c r="G5704" s="193">
        <v>0.9</v>
      </c>
      <c r="H5704" s="193">
        <v>301.10000000000002</v>
      </c>
    </row>
    <row r="5705" spans="2:8" x14ac:dyDescent="0.25">
      <c r="B5705" s="271">
        <v>44068</v>
      </c>
      <c r="C5705" s="244">
        <v>490.1</v>
      </c>
      <c r="D5705" s="244">
        <v>0</v>
      </c>
      <c r="E5705" s="244">
        <v>6.2</v>
      </c>
      <c r="F5705" s="244">
        <v>71.7</v>
      </c>
      <c r="G5705" s="193">
        <v>1.2</v>
      </c>
      <c r="H5705" s="193">
        <v>271.89999999999998</v>
      </c>
    </row>
    <row r="5706" spans="2:8" x14ac:dyDescent="0.25">
      <c r="B5706" s="271">
        <v>44068.041666666664</v>
      </c>
      <c r="C5706" s="244">
        <v>489.6</v>
      </c>
      <c r="D5706" s="244">
        <v>0</v>
      </c>
      <c r="E5706" s="244">
        <v>5.8</v>
      </c>
      <c r="F5706" s="244">
        <v>73.400000000000006</v>
      </c>
      <c r="G5706" s="193">
        <v>1.5</v>
      </c>
      <c r="H5706" s="193">
        <v>273.7</v>
      </c>
    </row>
    <row r="5707" spans="2:8" x14ac:dyDescent="0.25">
      <c r="B5707" s="271">
        <v>44068.083333333336</v>
      </c>
      <c r="C5707" s="244">
        <v>489.5</v>
      </c>
      <c r="D5707" s="244">
        <v>0</v>
      </c>
      <c r="E5707" s="244">
        <v>5.6</v>
      </c>
      <c r="F5707" s="244">
        <v>73.900000000000006</v>
      </c>
      <c r="G5707" s="193">
        <v>1.1000000000000001</v>
      </c>
      <c r="H5707" s="193">
        <v>263.10000000000002</v>
      </c>
    </row>
    <row r="5708" spans="2:8" x14ac:dyDescent="0.25">
      <c r="B5708" s="271">
        <v>44068.125</v>
      </c>
      <c r="C5708" s="244">
        <v>489.3</v>
      </c>
      <c r="D5708" s="244">
        <v>0</v>
      </c>
      <c r="E5708" s="244">
        <v>5.9</v>
      </c>
      <c r="F5708" s="244">
        <v>73.2</v>
      </c>
      <c r="G5708" s="193">
        <v>0.8</v>
      </c>
      <c r="H5708" s="193">
        <v>267.7</v>
      </c>
    </row>
    <row r="5709" spans="2:8" x14ac:dyDescent="0.25">
      <c r="B5709" s="271">
        <v>44068.166666666664</v>
      </c>
      <c r="C5709" s="244">
        <v>489.3</v>
      </c>
      <c r="D5709" s="244">
        <v>0</v>
      </c>
      <c r="E5709" s="244">
        <v>5.7</v>
      </c>
      <c r="F5709" s="244">
        <v>71.5</v>
      </c>
      <c r="G5709" s="193">
        <v>1.1000000000000001</v>
      </c>
      <c r="H5709" s="193">
        <v>345.9</v>
      </c>
    </row>
    <row r="5710" spans="2:8" x14ac:dyDescent="0.25">
      <c r="B5710" s="271">
        <v>44068.208333333336</v>
      </c>
      <c r="C5710" s="244">
        <v>489.6</v>
      </c>
      <c r="D5710" s="244">
        <v>0</v>
      </c>
      <c r="E5710" s="244">
        <v>5</v>
      </c>
      <c r="F5710" s="244">
        <v>75.2</v>
      </c>
      <c r="G5710" s="193">
        <v>1.7</v>
      </c>
      <c r="H5710" s="193">
        <v>282.8</v>
      </c>
    </row>
    <row r="5711" spans="2:8" x14ac:dyDescent="0.25">
      <c r="B5711" s="271">
        <v>44068.25</v>
      </c>
      <c r="C5711" s="244">
        <v>489.8</v>
      </c>
      <c r="D5711" s="244">
        <v>0</v>
      </c>
      <c r="E5711" s="244">
        <v>4.7</v>
      </c>
      <c r="F5711" s="244">
        <v>75</v>
      </c>
      <c r="G5711" s="193">
        <v>2</v>
      </c>
      <c r="H5711" s="193">
        <v>267.2</v>
      </c>
    </row>
    <row r="5712" spans="2:8" x14ac:dyDescent="0.25">
      <c r="B5712" s="271">
        <v>44068.291666666664</v>
      </c>
      <c r="C5712" s="244">
        <v>490.2</v>
      </c>
      <c r="D5712" s="244">
        <v>0</v>
      </c>
      <c r="E5712" s="244">
        <v>5.4</v>
      </c>
      <c r="F5712" s="244">
        <v>71.599999999999994</v>
      </c>
      <c r="G5712" s="193">
        <v>1.2</v>
      </c>
      <c r="H5712" s="193">
        <v>254.4</v>
      </c>
    </row>
    <row r="5713" spans="2:8" x14ac:dyDescent="0.25">
      <c r="B5713" s="271">
        <v>44068.333333333336</v>
      </c>
      <c r="C5713" s="244">
        <v>490.8</v>
      </c>
      <c r="D5713" s="244">
        <v>0</v>
      </c>
      <c r="E5713" s="244">
        <v>6.4</v>
      </c>
      <c r="F5713" s="244">
        <v>67.099999999999994</v>
      </c>
      <c r="G5713" s="193">
        <v>1.1000000000000001</v>
      </c>
      <c r="H5713" s="193">
        <v>230.5</v>
      </c>
    </row>
    <row r="5714" spans="2:8" x14ac:dyDescent="0.25">
      <c r="B5714" s="271">
        <v>44068.375</v>
      </c>
      <c r="C5714" s="244">
        <v>491</v>
      </c>
      <c r="D5714" s="244">
        <v>0</v>
      </c>
      <c r="E5714" s="244">
        <v>8.8000000000000007</v>
      </c>
      <c r="F5714" s="244">
        <v>55</v>
      </c>
      <c r="G5714" s="193">
        <v>1.1000000000000001</v>
      </c>
      <c r="H5714" s="193">
        <v>145.30000000000001</v>
      </c>
    </row>
    <row r="5715" spans="2:8" x14ac:dyDescent="0.25">
      <c r="B5715" s="271">
        <v>44068.416666666664</v>
      </c>
      <c r="C5715" s="244">
        <v>490.5</v>
      </c>
      <c r="D5715" s="244">
        <v>0</v>
      </c>
      <c r="E5715" s="244">
        <v>11.4</v>
      </c>
      <c r="F5715" s="244">
        <v>44.4</v>
      </c>
      <c r="G5715" s="193">
        <v>1.4</v>
      </c>
      <c r="H5715" s="193">
        <v>126.1</v>
      </c>
    </row>
    <row r="5716" spans="2:8" x14ac:dyDescent="0.25">
      <c r="B5716" s="271">
        <v>44068.458333333336</v>
      </c>
      <c r="C5716" s="244">
        <v>489.8</v>
      </c>
      <c r="D5716" s="244">
        <v>0</v>
      </c>
      <c r="E5716" s="244">
        <v>14.8</v>
      </c>
      <c r="F5716" s="244">
        <v>33.200000000000003</v>
      </c>
      <c r="G5716" s="193">
        <v>1.2</v>
      </c>
      <c r="H5716" s="193">
        <v>183.5</v>
      </c>
    </row>
    <row r="5717" spans="2:8" x14ac:dyDescent="0.25">
      <c r="B5717" s="271">
        <v>44068.5</v>
      </c>
      <c r="C5717" s="244">
        <v>489</v>
      </c>
      <c r="D5717" s="244">
        <v>0</v>
      </c>
      <c r="E5717" s="244">
        <v>17.2</v>
      </c>
      <c r="F5717" s="244">
        <v>23.4</v>
      </c>
      <c r="G5717" s="193">
        <v>2</v>
      </c>
      <c r="H5717" s="193">
        <v>42.2</v>
      </c>
    </row>
    <row r="5718" spans="2:8" x14ac:dyDescent="0.25">
      <c r="B5718" s="271">
        <v>44068.541666666664</v>
      </c>
      <c r="C5718" s="244">
        <v>488.6</v>
      </c>
      <c r="D5718" s="244">
        <v>0</v>
      </c>
      <c r="E5718" s="244">
        <v>16.7</v>
      </c>
      <c r="F5718" s="244">
        <v>31.7</v>
      </c>
      <c r="G5718" s="193">
        <v>2.7</v>
      </c>
      <c r="H5718" s="193">
        <v>46.2</v>
      </c>
    </row>
    <row r="5719" spans="2:8" x14ac:dyDescent="0.25">
      <c r="B5719" s="271">
        <v>44068.583333333336</v>
      </c>
      <c r="C5719" s="244">
        <v>488</v>
      </c>
      <c r="D5719" s="244">
        <v>0</v>
      </c>
      <c r="E5719" s="244">
        <v>16.399999999999999</v>
      </c>
      <c r="F5719" s="244">
        <v>34.5</v>
      </c>
      <c r="G5719" s="193">
        <v>3.5</v>
      </c>
      <c r="H5719" s="193">
        <v>100.5</v>
      </c>
    </row>
    <row r="5720" spans="2:8" x14ac:dyDescent="0.25">
      <c r="B5720" s="271">
        <v>44068.625</v>
      </c>
      <c r="C5720" s="244">
        <v>487.9</v>
      </c>
      <c r="D5720" s="244">
        <v>0</v>
      </c>
      <c r="E5720" s="244">
        <v>15.6</v>
      </c>
      <c r="F5720" s="244">
        <v>38.200000000000003</v>
      </c>
      <c r="G5720" s="193">
        <v>2.5</v>
      </c>
      <c r="H5720" s="193">
        <v>78.3</v>
      </c>
    </row>
    <row r="5721" spans="2:8" x14ac:dyDescent="0.25">
      <c r="B5721" s="271">
        <v>44068.666666666664</v>
      </c>
      <c r="C5721" s="244">
        <v>488</v>
      </c>
      <c r="D5721" s="244">
        <v>0</v>
      </c>
      <c r="E5721" s="244">
        <v>13.7</v>
      </c>
      <c r="F5721" s="244">
        <v>45.5</v>
      </c>
      <c r="G5721" s="193">
        <v>2.2999999999999998</v>
      </c>
      <c r="H5721" s="193">
        <v>62.3</v>
      </c>
    </row>
    <row r="5722" spans="2:8" x14ac:dyDescent="0.25">
      <c r="B5722" s="271">
        <v>44068.708333333336</v>
      </c>
      <c r="C5722" s="244">
        <v>488.5</v>
      </c>
      <c r="D5722" s="244">
        <v>0</v>
      </c>
      <c r="E5722" s="244">
        <v>11.6</v>
      </c>
      <c r="F5722" s="244">
        <v>53.9</v>
      </c>
      <c r="G5722" s="193">
        <v>2.5</v>
      </c>
      <c r="H5722" s="193">
        <v>62.9</v>
      </c>
    </row>
    <row r="5723" spans="2:8" x14ac:dyDescent="0.25">
      <c r="B5723" s="271">
        <v>44068.75</v>
      </c>
      <c r="C5723" s="244">
        <v>489</v>
      </c>
      <c r="D5723" s="244">
        <v>0</v>
      </c>
      <c r="E5723" s="244">
        <v>10.1</v>
      </c>
      <c r="F5723" s="244">
        <v>60.6</v>
      </c>
      <c r="G5723" s="193">
        <v>2.2000000000000002</v>
      </c>
      <c r="H5723" s="193">
        <v>32.799999999999997</v>
      </c>
    </row>
    <row r="5724" spans="2:8" x14ac:dyDescent="0.25">
      <c r="B5724" s="271">
        <v>44068.791666666664</v>
      </c>
      <c r="C5724" s="244">
        <v>489.6</v>
      </c>
      <c r="D5724" s="244">
        <v>0</v>
      </c>
      <c r="E5724" s="244">
        <v>9.1</v>
      </c>
      <c r="F5724" s="244">
        <v>64.8</v>
      </c>
      <c r="G5724" s="193">
        <v>1.8</v>
      </c>
      <c r="H5724" s="193">
        <v>46.2</v>
      </c>
    </row>
    <row r="5725" spans="2:8" x14ac:dyDescent="0.25">
      <c r="B5725" s="271">
        <v>44068.833333333336</v>
      </c>
      <c r="C5725" s="244">
        <v>490</v>
      </c>
      <c r="D5725" s="244">
        <v>0</v>
      </c>
      <c r="E5725" s="244">
        <v>8.9</v>
      </c>
      <c r="F5725" s="244">
        <v>63.9</v>
      </c>
      <c r="G5725" s="193">
        <v>1.3</v>
      </c>
      <c r="H5725" s="193">
        <v>58</v>
      </c>
    </row>
    <row r="5726" spans="2:8" x14ac:dyDescent="0.25">
      <c r="B5726" s="271">
        <v>44068.875</v>
      </c>
      <c r="C5726" s="244">
        <v>490.3</v>
      </c>
      <c r="D5726" s="244">
        <v>0</v>
      </c>
      <c r="E5726" s="244">
        <v>8.4</v>
      </c>
      <c r="F5726" s="244">
        <v>64.099999999999994</v>
      </c>
      <c r="G5726" s="193">
        <v>1.1000000000000001</v>
      </c>
      <c r="H5726" s="193">
        <v>79.099999999999994</v>
      </c>
    </row>
    <row r="5727" spans="2:8" x14ac:dyDescent="0.25">
      <c r="B5727" s="271">
        <v>44068.916666666664</v>
      </c>
      <c r="C5727" s="244">
        <v>490.5</v>
      </c>
      <c r="D5727" s="244">
        <v>0</v>
      </c>
      <c r="E5727" s="244">
        <v>7.7</v>
      </c>
      <c r="F5727" s="244">
        <v>66</v>
      </c>
      <c r="G5727" s="193">
        <v>0.9</v>
      </c>
      <c r="H5727" s="193">
        <v>273.2</v>
      </c>
    </row>
    <row r="5728" spans="2:8" x14ac:dyDescent="0.25">
      <c r="B5728" s="271">
        <v>44068.958333333336</v>
      </c>
      <c r="C5728" s="244">
        <v>490.5</v>
      </c>
      <c r="D5728" s="244">
        <v>0</v>
      </c>
      <c r="E5728" s="244">
        <v>6.5</v>
      </c>
      <c r="F5728" s="244">
        <v>67.7</v>
      </c>
      <c r="G5728" s="193">
        <v>1.6</v>
      </c>
      <c r="H5728" s="193">
        <v>275.8</v>
      </c>
    </row>
    <row r="5729" spans="2:8" x14ac:dyDescent="0.25">
      <c r="B5729" s="271">
        <v>44069</v>
      </c>
      <c r="C5729" s="244">
        <v>490.4</v>
      </c>
      <c r="D5729" s="244">
        <v>0</v>
      </c>
      <c r="E5729" s="244">
        <v>5.5</v>
      </c>
      <c r="F5729" s="244">
        <v>72</v>
      </c>
      <c r="G5729" s="193">
        <v>1.8</v>
      </c>
      <c r="H5729" s="193">
        <v>337.5</v>
      </c>
    </row>
    <row r="5730" spans="2:8" x14ac:dyDescent="0.25">
      <c r="B5730" s="271">
        <v>44069.041666666664</v>
      </c>
      <c r="C5730" s="244">
        <v>490</v>
      </c>
      <c r="D5730" s="244">
        <v>0</v>
      </c>
      <c r="E5730" s="244">
        <v>5</v>
      </c>
      <c r="F5730" s="244">
        <v>73.900000000000006</v>
      </c>
      <c r="G5730" s="193">
        <v>1.8</v>
      </c>
      <c r="H5730" s="193">
        <v>342.8</v>
      </c>
    </row>
    <row r="5731" spans="2:8" x14ac:dyDescent="0.25">
      <c r="B5731" s="271">
        <v>44069.083333333336</v>
      </c>
      <c r="C5731" s="244">
        <v>489.9</v>
      </c>
      <c r="D5731" s="244">
        <v>0</v>
      </c>
      <c r="E5731" s="244">
        <v>4.9000000000000004</v>
      </c>
      <c r="F5731" s="244">
        <v>61.2</v>
      </c>
      <c r="G5731" s="193">
        <v>1.2</v>
      </c>
      <c r="H5731" s="193">
        <v>298.39999999999998</v>
      </c>
    </row>
    <row r="5732" spans="2:8" x14ac:dyDescent="0.25">
      <c r="B5732" s="271">
        <v>44069.125</v>
      </c>
      <c r="C5732" s="244">
        <v>489.9</v>
      </c>
      <c r="D5732" s="244">
        <v>0</v>
      </c>
      <c r="E5732" s="244">
        <v>4.5999999999999996</v>
      </c>
      <c r="F5732" s="244">
        <v>60</v>
      </c>
      <c r="G5732" s="193">
        <v>1.6</v>
      </c>
      <c r="H5732" s="193">
        <v>272.7</v>
      </c>
    </row>
    <row r="5733" spans="2:8" x14ac:dyDescent="0.25">
      <c r="B5733" s="271">
        <v>44069.166666666664</v>
      </c>
      <c r="C5733" s="244">
        <v>489.9</v>
      </c>
      <c r="D5733" s="244">
        <v>0</v>
      </c>
      <c r="E5733" s="244">
        <v>4.4000000000000004</v>
      </c>
      <c r="F5733" s="244">
        <v>62.5</v>
      </c>
      <c r="G5733" s="193">
        <v>1.1000000000000001</v>
      </c>
      <c r="H5733" s="193">
        <v>265.10000000000002</v>
      </c>
    </row>
    <row r="5734" spans="2:8" x14ac:dyDescent="0.25">
      <c r="B5734" s="271">
        <v>44069.208333333336</v>
      </c>
      <c r="C5734" s="244">
        <v>490.1</v>
      </c>
      <c r="D5734" s="244">
        <v>0</v>
      </c>
      <c r="E5734" s="244">
        <v>3.7</v>
      </c>
      <c r="F5734" s="244">
        <v>66.3</v>
      </c>
      <c r="G5734" s="193">
        <v>1.9</v>
      </c>
      <c r="H5734" s="193">
        <v>265.10000000000002</v>
      </c>
    </row>
    <row r="5735" spans="2:8" x14ac:dyDescent="0.25">
      <c r="B5735" s="271">
        <v>44069.25</v>
      </c>
      <c r="C5735" s="244">
        <v>490.7</v>
      </c>
      <c r="D5735" s="244">
        <v>0</v>
      </c>
      <c r="E5735" s="244">
        <v>3.3</v>
      </c>
      <c r="F5735" s="244">
        <v>63</v>
      </c>
      <c r="G5735" s="193">
        <v>1.5</v>
      </c>
      <c r="H5735" s="193">
        <v>261.3</v>
      </c>
    </row>
    <row r="5736" spans="2:8" x14ac:dyDescent="0.25">
      <c r="B5736" s="271">
        <v>44069.291666666664</v>
      </c>
      <c r="C5736" s="244">
        <v>491.2</v>
      </c>
      <c r="D5736" s="244">
        <v>0</v>
      </c>
      <c r="E5736" s="244">
        <v>3.9</v>
      </c>
      <c r="F5736" s="244">
        <v>60</v>
      </c>
      <c r="G5736" s="193">
        <v>1.1000000000000001</v>
      </c>
      <c r="H5736" s="193">
        <v>294</v>
      </c>
    </row>
    <row r="5737" spans="2:8" x14ac:dyDescent="0.25">
      <c r="B5737" s="271">
        <v>44069.333333333336</v>
      </c>
      <c r="C5737" s="244">
        <v>491.5</v>
      </c>
      <c r="D5737" s="244">
        <v>0</v>
      </c>
      <c r="E5737" s="244">
        <v>6.4</v>
      </c>
      <c r="F5737" s="244">
        <v>54.7</v>
      </c>
      <c r="G5737" s="193">
        <v>0.5</v>
      </c>
      <c r="H5737" s="193">
        <v>231.5</v>
      </c>
    </row>
    <row r="5738" spans="2:8" x14ac:dyDescent="0.25">
      <c r="B5738" s="271">
        <v>44069.375</v>
      </c>
      <c r="C5738" s="244">
        <v>491.4</v>
      </c>
      <c r="D5738" s="244">
        <v>0</v>
      </c>
      <c r="E5738" s="244">
        <v>8.6</v>
      </c>
      <c r="F5738" s="244">
        <v>45.7</v>
      </c>
      <c r="G5738" s="193">
        <v>0.9</v>
      </c>
      <c r="H5738" s="193">
        <v>141.5</v>
      </c>
    </row>
    <row r="5739" spans="2:8" x14ac:dyDescent="0.25">
      <c r="B5739" s="271">
        <v>44069.416666666664</v>
      </c>
      <c r="C5739" s="244">
        <v>490.9</v>
      </c>
      <c r="D5739" s="244">
        <v>0</v>
      </c>
      <c r="E5739" s="244">
        <v>11.8</v>
      </c>
      <c r="F5739" s="244">
        <v>35.6</v>
      </c>
      <c r="G5739" s="193">
        <v>1.1000000000000001</v>
      </c>
      <c r="H5739" s="193">
        <v>145.5</v>
      </c>
    </row>
    <row r="5740" spans="2:8" x14ac:dyDescent="0.25">
      <c r="B5740" s="271">
        <v>44069.458333333336</v>
      </c>
      <c r="C5740" s="244">
        <v>490.1</v>
      </c>
      <c r="D5740" s="244">
        <v>0</v>
      </c>
      <c r="E5740" s="244">
        <v>16</v>
      </c>
      <c r="F5740" s="244">
        <v>22.1</v>
      </c>
      <c r="G5740" s="193">
        <v>1.1000000000000001</v>
      </c>
      <c r="H5740" s="193">
        <v>297.8</v>
      </c>
    </row>
    <row r="5741" spans="2:8" x14ac:dyDescent="0.25">
      <c r="B5741" s="271">
        <v>44069.5</v>
      </c>
      <c r="C5741" s="244">
        <v>489.4</v>
      </c>
      <c r="D5741" s="244">
        <v>0</v>
      </c>
      <c r="E5741" s="244">
        <v>17.100000000000001</v>
      </c>
      <c r="F5741" s="244">
        <v>22.5</v>
      </c>
      <c r="G5741" s="193">
        <v>1.2</v>
      </c>
      <c r="H5741" s="193">
        <v>286.3</v>
      </c>
    </row>
    <row r="5742" spans="2:8" x14ac:dyDescent="0.25">
      <c r="B5742" s="271">
        <v>44069.541666666664</v>
      </c>
      <c r="C5742" s="244">
        <v>488.8</v>
      </c>
      <c r="D5742" s="244">
        <v>0</v>
      </c>
      <c r="E5742" s="244">
        <v>16.600000000000001</v>
      </c>
      <c r="F5742" s="244">
        <v>26.2</v>
      </c>
      <c r="G5742" s="193">
        <v>2</v>
      </c>
      <c r="H5742" s="193">
        <v>103.3</v>
      </c>
    </row>
    <row r="5743" spans="2:8" x14ac:dyDescent="0.25">
      <c r="B5743" s="271">
        <v>44069.583333333336</v>
      </c>
      <c r="C5743" s="244">
        <v>488.4</v>
      </c>
      <c r="D5743" s="244">
        <v>0</v>
      </c>
      <c r="E5743" s="244">
        <v>16.899999999999999</v>
      </c>
      <c r="F5743" s="244">
        <v>31.1</v>
      </c>
      <c r="G5743" s="193">
        <v>2.9</v>
      </c>
      <c r="H5743" s="193">
        <v>43.9</v>
      </c>
    </row>
    <row r="5744" spans="2:8" x14ac:dyDescent="0.25">
      <c r="B5744" s="271">
        <v>44069.625</v>
      </c>
      <c r="C5744" s="244">
        <v>488.2</v>
      </c>
      <c r="D5744" s="244">
        <v>0</v>
      </c>
      <c r="E5744" s="244">
        <v>16.100000000000001</v>
      </c>
      <c r="F5744" s="244">
        <v>36.4</v>
      </c>
      <c r="G5744" s="193">
        <v>2.8</v>
      </c>
      <c r="H5744" s="193">
        <v>60.7</v>
      </c>
    </row>
    <row r="5745" spans="2:8" x14ac:dyDescent="0.25">
      <c r="B5745" s="271">
        <v>44069.666666666664</v>
      </c>
      <c r="C5745" s="244">
        <v>488.5</v>
      </c>
      <c r="D5745" s="244">
        <v>0</v>
      </c>
      <c r="E5745" s="244">
        <v>13.1</v>
      </c>
      <c r="F5745" s="244">
        <v>48.2</v>
      </c>
      <c r="G5745" s="193">
        <v>2.8</v>
      </c>
      <c r="H5745" s="193">
        <v>49.3</v>
      </c>
    </row>
    <row r="5746" spans="2:8" x14ac:dyDescent="0.25">
      <c r="B5746" s="271">
        <v>44069.708333333336</v>
      </c>
      <c r="C5746" s="244">
        <v>489.1</v>
      </c>
      <c r="D5746" s="244">
        <v>0</v>
      </c>
      <c r="E5746" s="244">
        <v>10.6</v>
      </c>
      <c r="F5746" s="244">
        <v>58.8</v>
      </c>
      <c r="G5746" s="193">
        <v>2.2999999999999998</v>
      </c>
      <c r="H5746" s="193">
        <v>51.9</v>
      </c>
    </row>
    <row r="5747" spans="2:8" x14ac:dyDescent="0.25">
      <c r="B5747" s="271">
        <v>44069.75</v>
      </c>
      <c r="C5747" s="244">
        <v>489.8</v>
      </c>
      <c r="D5747" s="244">
        <v>0</v>
      </c>
      <c r="E5747" s="244">
        <v>9.4</v>
      </c>
      <c r="F5747" s="244">
        <v>63.2</v>
      </c>
      <c r="G5747" s="193">
        <v>1.6</v>
      </c>
      <c r="H5747" s="193">
        <v>39.200000000000003</v>
      </c>
    </row>
    <row r="5748" spans="2:8" x14ac:dyDescent="0.25">
      <c r="B5748" s="271">
        <v>44069.791666666664</v>
      </c>
      <c r="C5748" s="244">
        <v>490.5</v>
      </c>
      <c r="D5748" s="244">
        <v>0</v>
      </c>
      <c r="E5748" s="244">
        <v>8.6999999999999993</v>
      </c>
      <c r="F5748" s="244">
        <v>65.3</v>
      </c>
      <c r="G5748" s="193">
        <v>1</v>
      </c>
      <c r="H5748" s="193">
        <v>352.6</v>
      </c>
    </row>
    <row r="5749" spans="2:8" x14ac:dyDescent="0.25">
      <c r="B5749" s="271">
        <v>44069.833333333336</v>
      </c>
      <c r="C5749" s="244">
        <v>490.9</v>
      </c>
      <c r="D5749" s="244">
        <v>0</v>
      </c>
      <c r="E5749" s="244">
        <v>8.6999999999999993</v>
      </c>
      <c r="F5749" s="244">
        <v>61.9</v>
      </c>
      <c r="G5749" s="193">
        <v>1.1000000000000001</v>
      </c>
      <c r="H5749" s="193">
        <v>24.8</v>
      </c>
    </row>
    <row r="5750" spans="2:8" x14ac:dyDescent="0.25">
      <c r="B5750" s="271">
        <v>44069.875</v>
      </c>
      <c r="C5750" s="244">
        <v>491.1</v>
      </c>
      <c r="D5750" s="244">
        <v>0</v>
      </c>
      <c r="E5750" s="244">
        <v>8.6</v>
      </c>
      <c r="F5750" s="244">
        <v>59.2</v>
      </c>
      <c r="G5750" s="193">
        <v>1.1000000000000001</v>
      </c>
      <c r="H5750" s="193">
        <v>48.4</v>
      </c>
    </row>
    <row r="5751" spans="2:8" x14ac:dyDescent="0.25">
      <c r="B5751" s="271">
        <v>44069.916666666664</v>
      </c>
      <c r="C5751" s="244">
        <v>491.3</v>
      </c>
      <c r="D5751" s="244">
        <v>0</v>
      </c>
      <c r="E5751" s="244">
        <v>7.6</v>
      </c>
      <c r="F5751" s="244">
        <v>63.9</v>
      </c>
      <c r="G5751" s="193">
        <v>1.3</v>
      </c>
      <c r="H5751" s="193">
        <v>10.4</v>
      </c>
    </row>
    <row r="5752" spans="2:8" x14ac:dyDescent="0.25">
      <c r="B5752" s="271">
        <v>44069.958333333336</v>
      </c>
      <c r="C5752" s="244">
        <v>491.3</v>
      </c>
      <c r="D5752" s="244">
        <v>0</v>
      </c>
      <c r="E5752" s="244">
        <v>6.6</v>
      </c>
      <c r="F5752" s="244">
        <v>68.7</v>
      </c>
      <c r="G5752" s="193">
        <v>2.1</v>
      </c>
      <c r="H5752" s="193">
        <v>2.5</v>
      </c>
    </row>
    <row r="5753" spans="2:8" x14ac:dyDescent="0.25">
      <c r="B5753" s="271">
        <v>44070</v>
      </c>
      <c r="C5753" s="244">
        <v>491.1</v>
      </c>
      <c r="D5753" s="244">
        <v>0</v>
      </c>
      <c r="E5753" s="244">
        <v>5.4</v>
      </c>
      <c r="F5753" s="244">
        <v>71.8</v>
      </c>
      <c r="G5753" s="193">
        <v>2.2000000000000002</v>
      </c>
      <c r="H5753" s="193">
        <v>349</v>
      </c>
    </row>
    <row r="5754" spans="2:8" x14ac:dyDescent="0.25">
      <c r="B5754" s="271">
        <v>44070.041666666664</v>
      </c>
      <c r="C5754" s="244">
        <v>490.8</v>
      </c>
      <c r="D5754" s="244">
        <v>0</v>
      </c>
      <c r="E5754" s="244">
        <v>4.5999999999999996</v>
      </c>
      <c r="F5754" s="244">
        <v>71.900000000000006</v>
      </c>
      <c r="G5754" s="193">
        <v>1.4</v>
      </c>
      <c r="H5754" s="193">
        <v>324.60000000000002</v>
      </c>
    </row>
    <row r="5755" spans="2:8" x14ac:dyDescent="0.25">
      <c r="B5755" s="271">
        <v>44070.083333333336</v>
      </c>
      <c r="C5755" s="244">
        <v>490.6</v>
      </c>
      <c r="D5755" s="244">
        <v>0</v>
      </c>
      <c r="E5755" s="244">
        <v>3.7</v>
      </c>
      <c r="F5755" s="244">
        <v>76.7</v>
      </c>
      <c r="G5755" s="193">
        <v>1.3</v>
      </c>
      <c r="H5755" s="193">
        <v>270.7</v>
      </c>
    </row>
    <row r="5756" spans="2:8" x14ac:dyDescent="0.25">
      <c r="B5756" s="271">
        <v>44070.125</v>
      </c>
      <c r="C5756" s="244">
        <v>490.7</v>
      </c>
      <c r="D5756" s="244">
        <v>0</v>
      </c>
      <c r="E5756" s="244">
        <v>3.5</v>
      </c>
      <c r="F5756" s="244">
        <v>76.599999999999994</v>
      </c>
      <c r="G5756" s="193">
        <v>1.2</v>
      </c>
      <c r="H5756" s="193">
        <v>270.60000000000002</v>
      </c>
    </row>
    <row r="5757" spans="2:8" x14ac:dyDescent="0.25">
      <c r="B5757" s="271">
        <v>44070.166666666664</v>
      </c>
      <c r="C5757" s="244">
        <v>490.9</v>
      </c>
      <c r="D5757" s="244">
        <v>0</v>
      </c>
      <c r="E5757" s="244">
        <v>3.5</v>
      </c>
      <c r="F5757" s="244">
        <v>76.099999999999994</v>
      </c>
      <c r="G5757" s="193">
        <v>1.6</v>
      </c>
      <c r="H5757" s="193">
        <v>265.89999999999998</v>
      </c>
    </row>
    <row r="5758" spans="2:8" x14ac:dyDescent="0.25">
      <c r="B5758" s="271">
        <v>44070.208333333336</v>
      </c>
      <c r="C5758" s="244">
        <v>491.2</v>
      </c>
      <c r="D5758" s="244">
        <v>0</v>
      </c>
      <c r="E5758" s="244">
        <v>4.0999999999999996</v>
      </c>
      <c r="F5758" s="244">
        <v>74.099999999999994</v>
      </c>
      <c r="G5758" s="193">
        <v>0.8</v>
      </c>
      <c r="H5758" s="193">
        <v>265.89999999999998</v>
      </c>
    </row>
    <row r="5759" spans="2:8" x14ac:dyDescent="0.25">
      <c r="B5759" s="271">
        <v>44070.25</v>
      </c>
      <c r="C5759" s="244">
        <v>491.5</v>
      </c>
      <c r="D5759" s="244">
        <v>0</v>
      </c>
      <c r="E5759" s="244">
        <v>4.5999999999999996</v>
      </c>
      <c r="F5759" s="244">
        <v>71.3</v>
      </c>
      <c r="G5759" s="193">
        <v>0.7</v>
      </c>
      <c r="H5759" s="193">
        <v>266.89999999999998</v>
      </c>
    </row>
    <row r="5760" spans="2:8" x14ac:dyDescent="0.25">
      <c r="B5760" s="271">
        <v>44070.291666666664</v>
      </c>
      <c r="C5760" s="244">
        <v>492.1</v>
      </c>
      <c r="D5760" s="244">
        <v>0</v>
      </c>
      <c r="E5760" s="244">
        <v>5.4</v>
      </c>
      <c r="F5760" s="244">
        <v>68.400000000000006</v>
      </c>
      <c r="G5760" s="193">
        <v>0.5</v>
      </c>
      <c r="H5760" s="193">
        <v>255.8</v>
      </c>
    </row>
    <row r="5761" spans="2:8" x14ac:dyDescent="0.25">
      <c r="B5761" s="271">
        <v>44070.333333333336</v>
      </c>
      <c r="C5761" s="244">
        <v>492.4</v>
      </c>
      <c r="D5761" s="244">
        <v>0</v>
      </c>
      <c r="E5761" s="244">
        <v>6.4</v>
      </c>
      <c r="F5761" s="244">
        <v>63.6</v>
      </c>
      <c r="G5761" s="193">
        <v>0.8</v>
      </c>
      <c r="H5761" s="193">
        <v>263.89999999999998</v>
      </c>
    </row>
    <row r="5762" spans="2:8" x14ac:dyDescent="0.25">
      <c r="B5762" s="271">
        <v>44070.375</v>
      </c>
      <c r="C5762" s="244">
        <v>492.6</v>
      </c>
      <c r="D5762" s="244">
        <v>0</v>
      </c>
      <c r="E5762" s="244">
        <v>9.1</v>
      </c>
      <c r="F5762" s="244">
        <v>53.4</v>
      </c>
      <c r="G5762" s="193">
        <v>1</v>
      </c>
      <c r="H5762" s="193">
        <v>281.8</v>
      </c>
    </row>
    <row r="5763" spans="2:8" x14ac:dyDescent="0.25">
      <c r="B5763" s="271">
        <v>44070.416666666664</v>
      </c>
      <c r="C5763" s="244">
        <v>492.2</v>
      </c>
      <c r="D5763" s="244">
        <v>0</v>
      </c>
      <c r="E5763" s="244">
        <v>11</v>
      </c>
      <c r="F5763" s="244">
        <v>47.5</v>
      </c>
      <c r="G5763" s="193">
        <v>0.8</v>
      </c>
      <c r="H5763" s="193">
        <v>163.6</v>
      </c>
    </row>
    <row r="5764" spans="2:8" x14ac:dyDescent="0.25">
      <c r="B5764" s="271">
        <v>44070.458333333336</v>
      </c>
      <c r="C5764" s="244">
        <v>491.5</v>
      </c>
      <c r="D5764" s="244">
        <v>0</v>
      </c>
      <c r="E5764" s="244">
        <v>14.1</v>
      </c>
      <c r="F5764" s="244">
        <v>34.700000000000003</v>
      </c>
      <c r="G5764" s="193">
        <v>1.4</v>
      </c>
      <c r="H5764" s="193">
        <v>142.19999999999999</v>
      </c>
    </row>
    <row r="5765" spans="2:8" x14ac:dyDescent="0.25">
      <c r="B5765" s="271">
        <v>44070.5</v>
      </c>
      <c r="C5765" s="244">
        <v>490.7</v>
      </c>
      <c r="D5765" s="244">
        <v>0</v>
      </c>
      <c r="E5765" s="244">
        <v>17</v>
      </c>
      <c r="F5765" s="244">
        <v>22.4</v>
      </c>
      <c r="G5765" s="193">
        <v>1.5</v>
      </c>
      <c r="H5765" s="193">
        <v>88.4</v>
      </c>
    </row>
    <row r="5766" spans="2:8" x14ac:dyDescent="0.25">
      <c r="B5766" s="271">
        <v>44070.541666666664</v>
      </c>
      <c r="C5766" s="244">
        <v>490</v>
      </c>
      <c r="D5766" s="244">
        <v>0</v>
      </c>
      <c r="E5766" s="244">
        <v>17.8</v>
      </c>
      <c r="F5766" s="244">
        <v>20</v>
      </c>
      <c r="G5766" s="193">
        <v>2.2999999999999998</v>
      </c>
      <c r="H5766" s="193">
        <v>83.2</v>
      </c>
    </row>
    <row r="5767" spans="2:8" x14ac:dyDescent="0.25">
      <c r="B5767" s="271">
        <v>44070.583333333336</v>
      </c>
      <c r="C5767" s="244">
        <v>489.5</v>
      </c>
      <c r="D5767" s="244">
        <v>0</v>
      </c>
      <c r="E5767" s="244">
        <v>17.7</v>
      </c>
      <c r="F5767" s="244">
        <v>24</v>
      </c>
      <c r="G5767" s="193">
        <v>2.4</v>
      </c>
      <c r="H5767" s="193">
        <v>67</v>
      </c>
    </row>
    <row r="5768" spans="2:8" x14ac:dyDescent="0.25">
      <c r="B5768" s="271">
        <v>44070.625</v>
      </c>
      <c r="C5768" s="244">
        <v>489.5</v>
      </c>
      <c r="D5768" s="244">
        <v>0</v>
      </c>
      <c r="E5768" s="244">
        <v>16.600000000000001</v>
      </c>
      <c r="F5768" s="244">
        <v>26.8</v>
      </c>
      <c r="G5768" s="193">
        <v>3</v>
      </c>
      <c r="H5768" s="193">
        <v>81.3</v>
      </c>
    </row>
    <row r="5769" spans="2:8" x14ac:dyDescent="0.25">
      <c r="B5769" s="271">
        <v>44070.666666666664</v>
      </c>
      <c r="C5769" s="244">
        <v>489.7</v>
      </c>
      <c r="D5769" s="244">
        <v>0</v>
      </c>
      <c r="E5769" s="244">
        <v>14.5</v>
      </c>
      <c r="F5769" s="244">
        <v>33.6</v>
      </c>
      <c r="G5769" s="193">
        <v>2.5</v>
      </c>
      <c r="H5769" s="193">
        <v>73.7</v>
      </c>
    </row>
    <row r="5770" spans="2:8" x14ac:dyDescent="0.25">
      <c r="B5770" s="271">
        <v>44070.708333333336</v>
      </c>
      <c r="C5770" s="244">
        <v>490.2</v>
      </c>
      <c r="D5770" s="244">
        <v>0</v>
      </c>
      <c r="E5770" s="244">
        <v>12.2</v>
      </c>
      <c r="F5770" s="244">
        <v>40.1</v>
      </c>
      <c r="G5770" s="193">
        <v>2.6</v>
      </c>
      <c r="H5770" s="193">
        <v>21.3</v>
      </c>
    </row>
    <row r="5771" spans="2:8" x14ac:dyDescent="0.25">
      <c r="B5771" s="271">
        <v>44070.75</v>
      </c>
      <c r="C5771" s="244">
        <v>490.8</v>
      </c>
      <c r="D5771" s="244">
        <v>0</v>
      </c>
      <c r="E5771" s="244">
        <v>10.199999999999999</v>
      </c>
      <c r="F5771" s="244">
        <v>48.6</v>
      </c>
      <c r="G5771" s="193">
        <v>2.1</v>
      </c>
      <c r="H5771" s="193">
        <v>356.3</v>
      </c>
    </row>
    <row r="5772" spans="2:8" x14ac:dyDescent="0.25">
      <c r="B5772" s="271">
        <v>44070.791666666664</v>
      </c>
      <c r="C5772" s="244">
        <v>491.2</v>
      </c>
      <c r="D5772" s="244">
        <v>0</v>
      </c>
      <c r="E5772" s="244">
        <v>9.1999999999999993</v>
      </c>
      <c r="F5772" s="244">
        <v>59.1</v>
      </c>
      <c r="G5772" s="193">
        <v>1.9</v>
      </c>
      <c r="H5772" s="193">
        <v>357.2</v>
      </c>
    </row>
    <row r="5773" spans="2:8" x14ac:dyDescent="0.25">
      <c r="B5773" s="271">
        <v>44070.833333333336</v>
      </c>
      <c r="C5773" s="244">
        <v>491.5</v>
      </c>
      <c r="D5773" s="244">
        <v>0</v>
      </c>
      <c r="E5773" s="244">
        <v>8.4</v>
      </c>
      <c r="F5773" s="244">
        <v>61.5</v>
      </c>
      <c r="G5773" s="193">
        <v>1.5</v>
      </c>
      <c r="H5773" s="193">
        <v>26.6</v>
      </c>
    </row>
    <row r="5774" spans="2:8" x14ac:dyDescent="0.25">
      <c r="B5774" s="271">
        <v>44070.875</v>
      </c>
      <c r="C5774" s="244">
        <v>491.8</v>
      </c>
      <c r="D5774" s="244">
        <v>0</v>
      </c>
      <c r="E5774" s="244">
        <v>6.9</v>
      </c>
      <c r="F5774" s="244">
        <v>62.9</v>
      </c>
      <c r="G5774" s="193">
        <v>2.4</v>
      </c>
      <c r="H5774" s="193">
        <v>356</v>
      </c>
    </row>
    <row r="5775" spans="2:8" x14ac:dyDescent="0.25">
      <c r="B5775" s="271">
        <v>44070.916666666664</v>
      </c>
      <c r="C5775" s="244">
        <v>491.9</v>
      </c>
      <c r="D5775" s="244">
        <v>0</v>
      </c>
      <c r="E5775" s="244">
        <v>5.8</v>
      </c>
      <c r="F5775" s="244">
        <v>65.599999999999994</v>
      </c>
      <c r="G5775" s="193">
        <v>2.2999999999999998</v>
      </c>
      <c r="H5775" s="193">
        <v>350.2</v>
      </c>
    </row>
    <row r="5776" spans="2:8" x14ac:dyDescent="0.25">
      <c r="B5776" s="271">
        <v>44070.958333333336</v>
      </c>
      <c r="C5776" s="244">
        <v>492</v>
      </c>
      <c r="D5776" s="244">
        <v>0</v>
      </c>
      <c r="E5776" s="244">
        <v>5</v>
      </c>
      <c r="F5776" s="244">
        <v>66.400000000000006</v>
      </c>
      <c r="G5776" s="193">
        <v>2.2000000000000002</v>
      </c>
      <c r="H5776" s="193">
        <v>349.6</v>
      </c>
    </row>
    <row r="5777" spans="2:8" x14ac:dyDescent="0.25">
      <c r="B5777" s="271">
        <v>44071</v>
      </c>
      <c r="C5777" s="244">
        <v>491.9</v>
      </c>
      <c r="D5777" s="244">
        <v>0</v>
      </c>
      <c r="E5777" s="244">
        <v>4.4000000000000004</v>
      </c>
      <c r="F5777" s="244">
        <v>70.400000000000006</v>
      </c>
      <c r="G5777" s="193">
        <v>1.1000000000000001</v>
      </c>
      <c r="H5777" s="193">
        <v>297.7</v>
      </c>
    </row>
    <row r="5778" spans="2:8" x14ac:dyDescent="0.25">
      <c r="B5778" s="271">
        <v>44071.041666666664</v>
      </c>
      <c r="C5778" s="244">
        <v>491.7</v>
      </c>
      <c r="D5778" s="244">
        <v>0</v>
      </c>
      <c r="E5778" s="244">
        <v>3.2</v>
      </c>
      <c r="F5778" s="244">
        <v>75.400000000000006</v>
      </c>
      <c r="G5778" s="193">
        <v>1.4</v>
      </c>
      <c r="H5778" s="193">
        <v>288.2</v>
      </c>
    </row>
    <row r="5779" spans="2:8" x14ac:dyDescent="0.25">
      <c r="B5779" s="271">
        <v>44071.083333333336</v>
      </c>
      <c r="C5779" s="244">
        <v>491.5</v>
      </c>
      <c r="D5779" s="244">
        <v>0</v>
      </c>
      <c r="E5779" s="244">
        <v>2.2000000000000002</v>
      </c>
      <c r="F5779" s="244">
        <v>78</v>
      </c>
      <c r="G5779" s="193">
        <v>1.4</v>
      </c>
      <c r="H5779" s="193">
        <v>283.8</v>
      </c>
    </row>
    <row r="5780" spans="2:8" x14ac:dyDescent="0.25">
      <c r="B5780" s="271">
        <v>44071.125</v>
      </c>
      <c r="C5780" s="244">
        <v>491.6</v>
      </c>
      <c r="D5780" s="244">
        <v>0</v>
      </c>
      <c r="E5780" s="244">
        <v>2</v>
      </c>
      <c r="F5780" s="244">
        <v>73.8</v>
      </c>
      <c r="G5780" s="193">
        <v>0.9</v>
      </c>
      <c r="H5780" s="193">
        <v>336.2</v>
      </c>
    </row>
    <row r="5781" spans="2:8" x14ac:dyDescent="0.25">
      <c r="B5781" s="271">
        <v>44071.166666666664</v>
      </c>
      <c r="C5781" s="244">
        <v>491.6</v>
      </c>
      <c r="D5781" s="244">
        <v>0</v>
      </c>
      <c r="E5781" s="244">
        <v>1.9</v>
      </c>
      <c r="F5781" s="244">
        <v>71.8</v>
      </c>
      <c r="G5781" s="193">
        <v>1.2</v>
      </c>
      <c r="H5781" s="193">
        <v>7.9</v>
      </c>
    </row>
    <row r="5782" spans="2:8" x14ac:dyDescent="0.25">
      <c r="B5782" s="271">
        <v>44071.208333333336</v>
      </c>
      <c r="C5782" s="244">
        <v>491.9</v>
      </c>
      <c r="D5782" s="244">
        <v>0</v>
      </c>
      <c r="E5782" s="244">
        <v>1.6</v>
      </c>
      <c r="F5782" s="244">
        <v>72.599999999999994</v>
      </c>
      <c r="G5782" s="193">
        <v>1.4</v>
      </c>
      <c r="H5782" s="193">
        <v>0.9</v>
      </c>
    </row>
    <row r="5783" spans="2:8" x14ac:dyDescent="0.25">
      <c r="B5783" s="271">
        <v>44071.25</v>
      </c>
      <c r="C5783" s="244">
        <v>492.5</v>
      </c>
      <c r="D5783" s="244">
        <v>0</v>
      </c>
      <c r="E5783" s="244">
        <v>1.3</v>
      </c>
      <c r="F5783" s="244">
        <v>72.900000000000006</v>
      </c>
      <c r="G5783" s="193">
        <v>1</v>
      </c>
      <c r="H5783" s="193">
        <v>332.6</v>
      </c>
    </row>
    <row r="5784" spans="2:8" x14ac:dyDescent="0.25">
      <c r="B5784" s="271">
        <v>44071.291666666664</v>
      </c>
      <c r="C5784" s="244">
        <v>492.9</v>
      </c>
      <c r="D5784" s="244">
        <v>0</v>
      </c>
      <c r="E5784" s="244">
        <v>2.2999999999999998</v>
      </c>
      <c r="F5784" s="244">
        <v>68.8</v>
      </c>
      <c r="G5784" s="193">
        <v>0.5</v>
      </c>
      <c r="H5784" s="193">
        <v>328</v>
      </c>
    </row>
    <row r="5785" spans="2:8" x14ac:dyDescent="0.25">
      <c r="B5785" s="271">
        <v>44071.333333333336</v>
      </c>
      <c r="C5785" s="244">
        <v>492.9</v>
      </c>
      <c r="D5785" s="244">
        <v>0</v>
      </c>
      <c r="E5785" s="244">
        <v>4.9000000000000004</v>
      </c>
      <c r="F5785" s="244">
        <v>62.4</v>
      </c>
      <c r="G5785" s="193">
        <v>0.9</v>
      </c>
      <c r="H5785" s="193">
        <v>95</v>
      </c>
    </row>
    <row r="5786" spans="2:8" x14ac:dyDescent="0.25">
      <c r="B5786" s="271">
        <v>44071.375</v>
      </c>
      <c r="C5786" s="244">
        <v>492.7</v>
      </c>
      <c r="D5786" s="244">
        <v>0</v>
      </c>
      <c r="E5786" s="244">
        <v>8.3000000000000007</v>
      </c>
      <c r="F5786" s="244">
        <v>50.4</v>
      </c>
      <c r="G5786" s="193">
        <v>0.9</v>
      </c>
      <c r="H5786" s="193">
        <v>145.19999999999999</v>
      </c>
    </row>
    <row r="5787" spans="2:8" x14ac:dyDescent="0.25">
      <c r="B5787" s="271">
        <v>44071.416666666664</v>
      </c>
      <c r="C5787" s="244">
        <v>492.3</v>
      </c>
      <c r="D5787" s="244">
        <v>0</v>
      </c>
      <c r="E5787" s="244">
        <v>13.1</v>
      </c>
      <c r="F5787" s="244">
        <v>29</v>
      </c>
      <c r="G5787" s="193">
        <v>0.8</v>
      </c>
      <c r="H5787" s="193">
        <v>202</v>
      </c>
    </row>
    <row r="5788" spans="2:8" x14ac:dyDescent="0.25">
      <c r="B5788" s="271">
        <v>44071.458333333336</v>
      </c>
      <c r="C5788" s="244">
        <v>491.7</v>
      </c>
      <c r="D5788" s="244">
        <v>0</v>
      </c>
      <c r="E5788" s="244">
        <v>15.6</v>
      </c>
      <c r="F5788" s="244">
        <v>16.7</v>
      </c>
      <c r="G5788" s="193">
        <v>1.7</v>
      </c>
      <c r="H5788" s="193">
        <v>148.9</v>
      </c>
    </row>
    <row r="5789" spans="2:8" x14ac:dyDescent="0.25">
      <c r="B5789" s="271">
        <v>44071.5</v>
      </c>
      <c r="C5789" s="244">
        <v>491</v>
      </c>
      <c r="D5789" s="244">
        <v>0</v>
      </c>
      <c r="E5789" s="244">
        <v>17</v>
      </c>
      <c r="F5789" s="244">
        <v>10.3</v>
      </c>
      <c r="G5789" s="193">
        <v>1.6</v>
      </c>
      <c r="H5789" s="193">
        <v>119.4</v>
      </c>
    </row>
    <row r="5790" spans="2:8" x14ac:dyDescent="0.25">
      <c r="B5790" s="271">
        <v>44071.541666666664</v>
      </c>
      <c r="C5790" s="244">
        <v>490.4</v>
      </c>
      <c r="D5790" s="244">
        <v>0</v>
      </c>
      <c r="E5790" s="244">
        <v>17.5</v>
      </c>
      <c r="F5790" s="244">
        <v>10.5</v>
      </c>
      <c r="G5790" s="193">
        <v>2</v>
      </c>
      <c r="H5790" s="193">
        <v>16</v>
      </c>
    </row>
    <row r="5791" spans="2:8" x14ac:dyDescent="0.25">
      <c r="B5791" s="271">
        <v>44071.583333333336</v>
      </c>
      <c r="C5791" s="244">
        <v>489.8</v>
      </c>
      <c r="D5791" s="244">
        <v>0</v>
      </c>
      <c r="E5791" s="244">
        <v>17.7</v>
      </c>
      <c r="F5791" s="244">
        <v>11.6</v>
      </c>
      <c r="G5791" s="193">
        <v>2</v>
      </c>
      <c r="H5791" s="193">
        <v>33.5</v>
      </c>
    </row>
    <row r="5792" spans="2:8" x14ac:dyDescent="0.25">
      <c r="B5792" s="271">
        <v>44071.625</v>
      </c>
      <c r="C5792" s="244">
        <v>489.6</v>
      </c>
      <c r="D5792" s="244">
        <v>0</v>
      </c>
      <c r="E5792" s="244">
        <v>17.100000000000001</v>
      </c>
      <c r="F5792" s="244">
        <v>13.5</v>
      </c>
      <c r="G5792" s="193">
        <v>2.6</v>
      </c>
      <c r="H5792" s="193">
        <v>26</v>
      </c>
    </row>
    <row r="5793" spans="2:8" x14ac:dyDescent="0.25">
      <c r="B5793" s="271">
        <v>44071.666666666664</v>
      </c>
      <c r="C5793" s="244">
        <v>489.7</v>
      </c>
      <c r="D5793" s="244">
        <v>0</v>
      </c>
      <c r="E5793" s="244">
        <v>15.3</v>
      </c>
      <c r="F5793" s="244">
        <v>18.8</v>
      </c>
      <c r="G5793" s="193">
        <v>2.5</v>
      </c>
      <c r="H5793" s="193">
        <v>57</v>
      </c>
    </row>
    <row r="5794" spans="2:8" x14ac:dyDescent="0.25">
      <c r="B5794" s="271">
        <v>44071.708333333336</v>
      </c>
      <c r="C5794" s="244">
        <v>490</v>
      </c>
      <c r="D5794" s="244">
        <v>0</v>
      </c>
      <c r="E5794" s="244">
        <v>13.3</v>
      </c>
      <c r="F5794" s="244">
        <v>28.7</v>
      </c>
      <c r="G5794" s="193">
        <v>1.9</v>
      </c>
      <c r="H5794" s="193">
        <v>52.4</v>
      </c>
    </row>
    <row r="5795" spans="2:8" x14ac:dyDescent="0.25">
      <c r="B5795" s="271">
        <v>44071.75</v>
      </c>
      <c r="C5795" s="244">
        <v>490.6</v>
      </c>
      <c r="D5795" s="244">
        <v>0</v>
      </c>
      <c r="E5795" s="244">
        <v>11.3</v>
      </c>
      <c r="F5795" s="244">
        <v>37.5</v>
      </c>
      <c r="G5795" s="193">
        <v>1.8</v>
      </c>
      <c r="H5795" s="193">
        <v>32.4</v>
      </c>
    </row>
    <row r="5796" spans="2:8" x14ac:dyDescent="0.25">
      <c r="B5796" s="271">
        <v>44071.791666666664</v>
      </c>
      <c r="C5796" s="244">
        <v>491</v>
      </c>
      <c r="D5796" s="244">
        <v>0</v>
      </c>
      <c r="E5796" s="244">
        <v>10.1</v>
      </c>
      <c r="F5796" s="244">
        <v>42.4</v>
      </c>
      <c r="G5796" s="193">
        <v>1.7</v>
      </c>
      <c r="H5796" s="193">
        <v>30.2</v>
      </c>
    </row>
    <row r="5797" spans="2:8" x14ac:dyDescent="0.25">
      <c r="B5797" s="271">
        <v>44071.833333333336</v>
      </c>
      <c r="C5797" s="244">
        <v>491.3</v>
      </c>
      <c r="D5797" s="244">
        <v>0</v>
      </c>
      <c r="E5797" s="244">
        <v>8.6</v>
      </c>
      <c r="F5797" s="244">
        <v>45.9</v>
      </c>
      <c r="G5797" s="193">
        <v>2.6</v>
      </c>
      <c r="H5797" s="193">
        <v>353.5</v>
      </c>
    </row>
    <row r="5798" spans="2:8" x14ac:dyDescent="0.25">
      <c r="B5798" s="271">
        <v>44071.875</v>
      </c>
      <c r="C5798" s="244">
        <v>491.6</v>
      </c>
      <c r="D5798" s="244">
        <v>0</v>
      </c>
      <c r="E5798" s="244">
        <v>7.6</v>
      </c>
      <c r="F5798" s="244">
        <v>48.3</v>
      </c>
      <c r="G5798" s="193">
        <v>1.9</v>
      </c>
      <c r="H5798" s="193">
        <v>349.9</v>
      </c>
    </row>
    <row r="5799" spans="2:8" x14ac:dyDescent="0.25">
      <c r="B5799" s="271">
        <v>44071.916666666664</v>
      </c>
      <c r="C5799" s="244">
        <v>491.8</v>
      </c>
      <c r="D5799" s="244">
        <v>0</v>
      </c>
      <c r="E5799" s="244">
        <v>6.8</v>
      </c>
      <c r="F5799" s="244">
        <v>50.3</v>
      </c>
      <c r="G5799" s="193">
        <v>1.3</v>
      </c>
      <c r="H5799" s="193">
        <v>332.3</v>
      </c>
    </row>
    <row r="5800" spans="2:8" x14ac:dyDescent="0.25">
      <c r="B5800" s="271">
        <v>44071.958333333336</v>
      </c>
      <c r="C5800" s="244">
        <v>491.8</v>
      </c>
      <c r="D5800" s="244">
        <v>0</v>
      </c>
      <c r="E5800" s="244">
        <v>5.8</v>
      </c>
      <c r="F5800" s="244">
        <v>60.4</v>
      </c>
      <c r="G5800" s="193">
        <v>1.1000000000000001</v>
      </c>
      <c r="H5800" s="193">
        <v>296.7</v>
      </c>
    </row>
    <row r="5801" spans="2:8" x14ac:dyDescent="0.25">
      <c r="B5801" s="271">
        <v>44072</v>
      </c>
      <c r="C5801" s="244">
        <v>491.7</v>
      </c>
      <c r="D5801" s="244">
        <v>0</v>
      </c>
      <c r="E5801" s="244">
        <v>5.0999999999999996</v>
      </c>
      <c r="F5801" s="244">
        <v>58.1</v>
      </c>
      <c r="G5801" s="193">
        <v>1</v>
      </c>
      <c r="H5801" s="193">
        <v>311</v>
      </c>
    </row>
    <row r="5802" spans="2:8" x14ac:dyDescent="0.25">
      <c r="B5802" s="271">
        <v>44072.041666666664</v>
      </c>
      <c r="C5802" s="244">
        <v>491.6</v>
      </c>
      <c r="D5802" s="244">
        <v>0</v>
      </c>
      <c r="E5802" s="244">
        <v>4.0999999999999996</v>
      </c>
      <c r="F5802" s="244">
        <v>64.599999999999994</v>
      </c>
      <c r="G5802" s="193">
        <v>1.3</v>
      </c>
      <c r="H5802" s="193">
        <v>289.5</v>
      </c>
    </row>
    <row r="5803" spans="2:8" x14ac:dyDescent="0.25">
      <c r="B5803" s="271">
        <v>44072.083333333336</v>
      </c>
      <c r="C5803" s="244">
        <v>491.5</v>
      </c>
      <c r="D5803" s="244">
        <v>0</v>
      </c>
      <c r="E5803" s="244">
        <v>3.1</v>
      </c>
      <c r="F5803" s="244">
        <v>70</v>
      </c>
      <c r="G5803" s="193">
        <v>1.2</v>
      </c>
      <c r="H5803" s="193">
        <v>273.7</v>
      </c>
    </row>
    <row r="5804" spans="2:8" x14ac:dyDescent="0.25">
      <c r="B5804" s="271">
        <v>44072.125</v>
      </c>
      <c r="C5804" s="244">
        <v>491.5</v>
      </c>
      <c r="D5804" s="244">
        <v>0</v>
      </c>
      <c r="E5804" s="244">
        <v>2.2000000000000002</v>
      </c>
      <c r="F5804" s="244">
        <v>72.2</v>
      </c>
      <c r="G5804" s="193">
        <v>1.5</v>
      </c>
      <c r="H5804" s="193">
        <v>270.7</v>
      </c>
    </row>
    <row r="5805" spans="2:8" x14ac:dyDescent="0.25">
      <c r="B5805" s="271">
        <v>44072.166666666664</v>
      </c>
      <c r="C5805" s="244">
        <v>491.6</v>
      </c>
      <c r="D5805" s="244">
        <v>0</v>
      </c>
      <c r="E5805" s="244">
        <v>1.6</v>
      </c>
      <c r="F5805" s="244">
        <v>73.400000000000006</v>
      </c>
      <c r="G5805" s="193">
        <v>1.5</v>
      </c>
      <c r="H5805" s="193">
        <v>262.8</v>
      </c>
    </row>
    <row r="5806" spans="2:8" x14ac:dyDescent="0.25">
      <c r="B5806" s="271">
        <v>44072.208333333336</v>
      </c>
      <c r="C5806" s="244">
        <v>491.7</v>
      </c>
      <c r="D5806" s="244">
        <v>0</v>
      </c>
      <c r="E5806" s="244">
        <v>1</v>
      </c>
      <c r="F5806" s="244">
        <v>73.599999999999994</v>
      </c>
      <c r="G5806" s="193">
        <v>1.3</v>
      </c>
      <c r="H5806" s="193">
        <v>267.39999999999998</v>
      </c>
    </row>
    <row r="5807" spans="2:8" x14ac:dyDescent="0.25">
      <c r="B5807" s="271">
        <v>44072.25</v>
      </c>
      <c r="C5807" s="244">
        <v>491.9</v>
      </c>
      <c r="D5807" s="244">
        <v>0</v>
      </c>
      <c r="E5807" s="244">
        <v>0.5</v>
      </c>
      <c r="F5807" s="244">
        <v>73.7</v>
      </c>
      <c r="G5807" s="193">
        <v>1.6</v>
      </c>
      <c r="H5807" s="193">
        <v>267.2</v>
      </c>
    </row>
    <row r="5808" spans="2:8" x14ac:dyDescent="0.25">
      <c r="B5808" s="271">
        <v>44072.291666666664</v>
      </c>
      <c r="C5808" s="244">
        <v>492.3</v>
      </c>
      <c r="D5808" s="244">
        <v>0</v>
      </c>
      <c r="E5808" s="244">
        <v>1.5</v>
      </c>
      <c r="F5808" s="244">
        <v>67.7</v>
      </c>
      <c r="G5808" s="193">
        <v>0.8</v>
      </c>
      <c r="H5808" s="193">
        <v>269.3</v>
      </c>
    </row>
    <row r="5809" spans="2:8" x14ac:dyDescent="0.25">
      <c r="B5809" s="271">
        <v>44072.333333333336</v>
      </c>
      <c r="C5809" s="244">
        <v>492.3</v>
      </c>
      <c r="D5809" s="244">
        <v>0</v>
      </c>
      <c r="E5809" s="244">
        <v>4.5999999999999996</v>
      </c>
      <c r="F5809" s="244">
        <v>54.2</v>
      </c>
      <c r="G5809" s="193">
        <v>0.6</v>
      </c>
      <c r="H5809" s="193">
        <v>91.2</v>
      </c>
    </row>
    <row r="5810" spans="2:8" x14ac:dyDescent="0.25">
      <c r="B5810" s="271">
        <v>44072.375</v>
      </c>
      <c r="C5810" s="244">
        <v>491.9</v>
      </c>
      <c r="D5810" s="244">
        <v>0</v>
      </c>
      <c r="E5810" s="244">
        <v>8.4</v>
      </c>
      <c r="F5810" s="244">
        <v>42.4</v>
      </c>
      <c r="G5810" s="193">
        <v>0.7</v>
      </c>
      <c r="H5810" s="193">
        <v>136.4</v>
      </c>
    </row>
    <row r="5811" spans="2:8" x14ac:dyDescent="0.25">
      <c r="B5811" s="271">
        <v>44072.416666666664</v>
      </c>
      <c r="C5811" s="244">
        <v>491.3</v>
      </c>
      <c r="D5811" s="244">
        <v>0</v>
      </c>
      <c r="E5811" s="244">
        <v>12.6</v>
      </c>
      <c r="F5811" s="244">
        <v>29.6</v>
      </c>
      <c r="G5811" s="193">
        <v>1</v>
      </c>
      <c r="H5811" s="193">
        <v>149.1</v>
      </c>
    </row>
    <row r="5812" spans="2:8" x14ac:dyDescent="0.25">
      <c r="B5812" s="271">
        <v>44072.458333333336</v>
      </c>
      <c r="C5812" s="244">
        <v>490.6</v>
      </c>
      <c r="D5812" s="244">
        <v>0</v>
      </c>
      <c r="E5812" s="244">
        <v>16</v>
      </c>
      <c r="F5812" s="244">
        <v>18.899999999999999</v>
      </c>
      <c r="G5812" s="193">
        <v>1.5</v>
      </c>
      <c r="H5812" s="193">
        <v>153.80000000000001</v>
      </c>
    </row>
    <row r="5813" spans="2:8" x14ac:dyDescent="0.25">
      <c r="B5813" s="271">
        <v>44072.5</v>
      </c>
      <c r="C5813" s="244">
        <v>489.8</v>
      </c>
      <c r="D5813" s="244">
        <v>0</v>
      </c>
      <c r="E5813" s="244">
        <v>17.399999999999999</v>
      </c>
      <c r="F5813" s="244">
        <v>15.8</v>
      </c>
      <c r="G5813" s="193">
        <v>1.5</v>
      </c>
      <c r="H5813" s="193">
        <v>187.5</v>
      </c>
    </row>
    <row r="5814" spans="2:8" x14ac:dyDescent="0.25">
      <c r="B5814" s="271">
        <v>44072.541666666664</v>
      </c>
      <c r="C5814" s="244">
        <v>488.9</v>
      </c>
      <c r="D5814" s="244">
        <v>0</v>
      </c>
      <c r="E5814" s="244">
        <v>18.600000000000001</v>
      </c>
      <c r="F5814" s="244">
        <v>12.8</v>
      </c>
      <c r="G5814" s="193">
        <v>1.8</v>
      </c>
      <c r="H5814" s="193">
        <v>164.1</v>
      </c>
    </row>
    <row r="5815" spans="2:8" x14ac:dyDescent="0.25">
      <c r="B5815" s="271">
        <v>44072.583333333336</v>
      </c>
      <c r="C5815" s="244">
        <v>488.1</v>
      </c>
      <c r="D5815" s="244">
        <v>0</v>
      </c>
      <c r="E5815" s="244">
        <v>19.100000000000001</v>
      </c>
      <c r="F5815" s="244">
        <v>14</v>
      </c>
      <c r="G5815" s="193">
        <v>2.1</v>
      </c>
      <c r="H5815" s="193">
        <v>86.8</v>
      </c>
    </row>
    <row r="5816" spans="2:8" x14ac:dyDescent="0.25">
      <c r="B5816" s="271">
        <v>44072.625</v>
      </c>
      <c r="C5816" s="244">
        <v>488</v>
      </c>
      <c r="D5816" s="244">
        <v>0</v>
      </c>
      <c r="E5816" s="244">
        <v>17.5</v>
      </c>
      <c r="F5816" s="244">
        <v>26.1</v>
      </c>
      <c r="G5816" s="193">
        <v>3</v>
      </c>
      <c r="H5816" s="193">
        <v>48.3</v>
      </c>
    </row>
    <row r="5817" spans="2:8" x14ac:dyDescent="0.25">
      <c r="B5817" s="271">
        <v>44072.666666666664</v>
      </c>
      <c r="C5817" s="244">
        <v>488.5</v>
      </c>
      <c r="D5817" s="244">
        <v>0</v>
      </c>
      <c r="E5817" s="244">
        <v>14.2</v>
      </c>
      <c r="F5817" s="244">
        <v>38.799999999999997</v>
      </c>
      <c r="G5817" s="193">
        <v>3.1</v>
      </c>
      <c r="H5817" s="193">
        <v>88.7</v>
      </c>
    </row>
    <row r="5818" spans="2:8" x14ac:dyDescent="0.25">
      <c r="B5818" s="271">
        <v>44072.708333333336</v>
      </c>
      <c r="C5818" s="244">
        <v>489</v>
      </c>
      <c r="D5818" s="244">
        <v>0</v>
      </c>
      <c r="E5818" s="244">
        <v>11.3</v>
      </c>
      <c r="F5818" s="244">
        <v>51.5</v>
      </c>
      <c r="G5818" s="193">
        <v>2.2000000000000002</v>
      </c>
      <c r="H5818" s="193">
        <v>57</v>
      </c>
    </row>
    <row r="5819" spans="2:8" x14ac:dyDescent="0.25">
      <c r="B5819" s="271">
        <v>44072.75</v>
      </c>
      <c r="C5819" s="244">
        <v>489.9</v>
      </c>
      <c r="D5819" s="244">
        <v>0</v>
      </c>
      <c r="E5819" s="244">
        <v>10.199999999999999</v>
      </c>
      <c r="F5819" s="244">
        <v>52.7</v>
      </c>
      <c r="G5819" s="193">
        <v>1.4</v>
      </c>
      <c r="H5819" s="193">
        <v>346.4</v>
      </c>
    </row>
    <row r="5820" spans="2:8" x14ac:dyDescent="0.25">
      <c r="B5820" s="271">
        <v>44072.791666666664</v>
      </c>
      <c r="C5820" s="244">
        <v>490.2</v>
      </c>
      <c r="D5820" s="244">
        <v>0</v>
      </c>
      <c r="E5820" s="244">
        <v>9.6999999999999993</v>
      </c>
      <c r="F5820" s="244">
        <v>53.5</v>
      </c>
      <c r="G5820" s="193">
        <v>1</v>
      </c>
      <c r="H5820" s="193">
        <v>350.1</v>
      </c>
    </row>
    <row r="5821" spans="2:8" x14ac:dyDescent="0.25">
      <c r="B5821" s="271">
        <v>44072.833333333336</v>
      </c>
      <c r="C5821" s="244">
        <v>490.5</v>
      </c>
      <c r="D5821" s="244">
        <v>0</v>
      </c>
      <c r="E5821" s="244">
        <v>8.9</v>
      </c>
      <c r="F5821" s="244">
        <v>54.9</v>
      </c>
      <c r="G5821" s="193">
        <v>1.9</v>
      </c>
      <c r="H5821" s="193">
        <v>10.1</v>
      </c>
    </row>
    <row r="5822" spans="2:8" x14ac:dyDescent="0.25">
      <c r="B5822" s="271">
        <v>44072.875</v>
      </c>
      <c r="C5822" s="244">
        <v>490.8</v>
      </c>
      <c r="D5822" s="244">
        <v>0</v>
      </c>
      <c r="E5822" s="244">
        <v>8.1</v>
      </c>
      <c r="F5822" s="244">
        <v>55.7</v>
      </c>
      <c r="G5822" s="193">
        <v>1.9</v>
      </c>
      <c r="H5822" s="193">
        <v>340.1</v>
      </c>
    </row>
    <row r="5823" spans="2:8" x14ac:dyDescent="0.25">
      <c r="B5823" s="271">
        <v>44072.916666666664</v>
      </c>
      <c r="C5823" s="244">
        <v>491</v>
      </c>
      <c r="D5823" s="244">
        <v>0</v>
      </c>
      <c r="E5823" s="244">
        <v>7</v>
      </c>
      <c r="F5823" s="244">
        <v>59.9</v>
      </c>
      <c r="G5823" s="193">
        <v>1.1000000000000001</v>
      </c>
      <c r="H5823" s="193">
        <v>287.2</v>
      </c>
    </row>
    <row r="5824" spans="2:8" x14ac:dyDescent="0.25">
      <c r="B5824" s="271">
        <v>44072.958333333336</v>
      </c>
      <c r="C5824" s="244">
        <v>491.2</v>
      </c>
      <c r="D5824" s="244">
        <v>0</v>
      </c>
      <c r="E5824" s="244">
        <v>6.1</v>
      </c>
      <c r="F5824" s="244">
        <v>62.6</v>
      </c>
      <c r="G5824" s="193">
        <v>0.9</v>
      </c>
      <c r="H5824" s="193">
        <v>273.10000000000002</v>
      </c>
    </row>
    <row r="5825" spans="2:8" x14ac:dyDescent="0.25">
      <c r="B5825" s="271">
        <v>44073</v>
      </c>
      <c r="C5825" s="244">
        <v>490.9</v>
      </c>
      <c r="D5825" s="244">
        <v>0</v>
      </c>
      <c r="E5825" s="244">
        <v>5.2</v>
      </c>
      <c r="F5825" s="244">
        <v>64.5</v>
      </c>
      <c r="G5825" s="193">
        <v>1.2</v>
      </c>
      <c r="H5825" s="193">
        <v>285.10000000000002</v>
      </c>
    </row>
    <row r="5826" spans="2:8" x14ac:dyDescent="0.25">
      <c r="B5826" s="271">
        <v>44073.041666666664</v>
      </c>
      <c r="C5826" s="244">
        <v>490.7</v>
      </c>
      <c r="D5826" s="244">
        <v>0</v>
      </c>
      <c r="E5826" s="244">
        <v>4.2</v>
      </c>
      <c r="F5826" s="244">
        <v>68</v>
      </c>
      <c r="G5826" s="193">
        <v>1.2</v>
      </c>
      <c r="H5826" s="193">
        <v>276.8</v>
      </c>
    </row>
    <row r="5827" spans="2:8" x14ac:dyDescent="0.25">
      <c r="B5827" s="271">
        <v>44073.083333333336</v>
      </c>
      <c r="C5827" s="244">
        <v>490.6</v>
      </c>
      <c r="D5827" s="244">
        <v>0</v>
      </c>
      <c r="E5827" s="244">
        <v>3.4</v>
      </c>
      <c r="F5827" s="244">
        <v>70.099999999999994</v>
      </c>
      <c r="G5827" s="193">
        <v>1.2</v>
      </c>
      <c r="H5827" s="193">
        <v>275.8</v>
      </c>
    </row>
    <row r="5828" spans="2:8" x14ac:dyDescent="0.25">
      <c r="B5828" s="271">
        <v>44073.125</v>
      </c>
      <c r="C5828" s="244">
        <v>490.5</v>
      </c>
      <c r="D5828" s="244">
        <v>0</v>
      </c>
      <c r="E5828" s="244">
        <v>2.8</v>
      </c>
      <c r="F5828" s="244">
        <v>72.3</v>
      </c>
      <c r="G5828" s="193">
        <v>1</v>
      </c>
      <c r="H5828" s="193">
        <v>266.7</v>
      </c>
    </row>
    <row r="5829" spans="2:8" x14ac:dyDescent="0.25">
      <c r="B5829" s="271">
        <v>44073.166666666664</v>
      </c>
      <c r="C5829" s="244">
        <v>490.5</v>
      </c>
      <c r="D5829" s="244">
        <v>0</v>
      </c>
      <c r="E5829" s="244">
        <v>2.1</v>
      </c>
      <c r="F5829" s="244">
        <v>75.2</v>
      </c>
      <c r="G5829" s="193">
        <v>1.1000000000000001</v>
      </c>
      <c r="H5829" s="193">
        <v>271.60000000000002</v>
      </c>
    </row>
    <row r="5830" spans="2:8" x14ac:dyDescent="0.25">
      <c r="B5830" s="271">
        <v>44073.208333333336</v>
      </c>
      <c r="C5830" s="244">
        <v>490.6</v>
      </c>
      <c r="D5830" s="244">
        <v>0</v>
      </c>
      <c r="E5830" s="244">
        <v>1.6</v>
      </c>
      <c r="F5830" s="244">
        <v>76.8</v>
      </c>
      <c r="G5830" s="193">
        <v>1.2</v>
      </c>
      <c r="H5830" s="193">
        <v>274.7</v>
      </c>
    </row>
    <row r="5831" spans="2:8" x14ac:dyDescent="0.25">
      <c r="B5831" s="271">
        <v>44073.25</v>
      </c>
      <c r="C5831" s="244">
        <v>491</v>
      </c>
      <c r="D5831" s="244">
        <v>0</v>
      </c>
      <c r="E5831" s="244">
        <v>1.2</v>
      </c>
      <c r="F5831" s="244">
        <v>77</v>
      </c>
      <c r="G5831" s="193">
        <v>1.2</v>
      </c>
      <c r="H5831" s="193">
        <v>263.7</v>
      </c>
    </row>
    <row r="5832" spans="2:8" x14ac:dyDescent="0.25">
      <c r="B5832" s="271">
        <v>44073.291666666664</v>
      </c>
      <c r="C5832" s="244">
        <v>491.4</v>
      </c>
      <c r="D5832" s="244">
        <v>0</v>
      </c>
      <c r="E5832" s="244">
        <v>2.1</v>
      </c>
      <c r="F5832" s="244">
        <v>72.900000000000006</v>
      </c>
      <c r="G5832" s="193">
        <v>0.9</v>
      </c>
      <c r="H5832" s="193">
        <v>265.2</v>
      </c>
    </row>
    <row r="5833" spans="2:8" x14ac:dyDescent="0.25">
      <c r="B5833" s="271">
        <v>44073.333333333336</v>
      </c>
      <c r="C5833" s="244">
        <v>491.6</v>
      </c>
      <c r="D5833" s="244">
        <v>0</v>
      </c>
      <c r="E5833" s="244">
        <v>4.7</v>
      </c>
      <c r="F5833" s="244">
        <v>61.9</v>
      </c>
      <c r="G5833" s="193">
        <v>0.7</v>
      </c>
      <c r="H5833" s="193">
        <v>242.7</v>
      </c>
    </row>
    <row r="5834" spans="2:8" x14ac:dyDescent="0.25">
      <c r="B5834" s="271">
        <v>44073.375</v>
      </c>
      <c r="C5834" s="244">
        <v>491.3</v>
      </c>
      <c r="D5834" s="244">
        <v>0</v>
      </c>
      <c r="E5834" s="244">
        <v>8.8000000000000007</v>
      </c>
      <c r="F5834" s="244">
        <v>46.7</v>
      </c>
      <c r="G5834" s="193">
        <v>0.7</v>
      </c>
      <c r="H5834" s="193">
        <v>119.6</v>
      </c>
    </row>
    <row r="5835" spans="2:8" x14ac:dyDescent="0.25">
      <c r="B5835" s="271">
        <v>44073.416666666664</v>
      </c>
      <c r="C5835" s="244">
        <v>490.8</v>
      </c>
      <c r="D5835" s="244">
        <v>0</v>
      </c>
      <c r="E5835" s="244">
        <v>12.9</v>
      </c>
      <c r="F5835" s="244">
        <v>36.6</v>
      </c>
      <c r="G5835" s="193">
        <v>0.9</v>
      </c>
      <c r="H5835" s="193">
        <v>130</v>
      </c>
    </row>
    <row r="5836" spans="2:8" x14ac:dyDescent="0.25">
      <c r="B5836" s="271">
        <v>44073.458333333336</v>
      </c>
      <c r="C5836" s="244">
        <v>490.4</v>
      </c>
      <c r="D5836" s="244">
        <v>0</v>
      </c>
      <c r="E5836" s="244">
        <v>15.2</v>
      </c>
      <c r="F5836" s="244">
        <v>22.5</v>
      </c>
      <c r="G5836" s="193">
        <v>2</v>
      </c>
      <c r="H5836" s="193">
        <v>32.200000000000003</v>
      </c>
    </row>
    <row r="5837" spans="2:8" x14ac:dyDescent="0.25">
      <c r="B5837" s="271">
        <v>44073.5</v>
      </c>
      <c r="C5837" s="244">
        <v>489.9</v>
      </c>
      <c r="D5837" s="244">
        <v>0</v>
      </c>
      <c r="E5837" s="244">
        <v>15.9</v>
      </c>
      <c r="F5837" s="244">
        <v>18.2</v>
      </c>
      <c r="G5837" s="193">
        <v>2.2999999999999998</v>
      </c>
      <c r="H5837" s="193">
        <v>37.4</v>
      </c>
    </row>
    <row r="5838" spans="2:8" x14ac:dyDescent="0.25">
      <c r="B5838" s="271">
        <v>44073.541666666664</v>
      </c>
      <c r="C5838" s="244">
        <v>489.3</v>
      </c>
      <c r="D5838" s="244">
        <v>0</v>
      </c>
      <c r="E5838" s="244">
        <v>16.600000000000001</v>
      </c>
      <c r="F5838" s="244">
        <v>20.9</v>
      </c>
      <c r="G5838" s="193">
        <v>2.2000000000000002</v>
      </c>
      <c r="H5838" s="193">
        <v>104.6</v>
      </c>
    </row>
    <row r="5839" spans="2:8" x14ac:dyDescent="0.25">
      <c r="B5839" s="271">
        <v>44073.583333333336</v>
      </c>
      <c r="C5839" s="244">
        <v>488.9</v>
      </c>
      <c r="D5839" s="244">
        <v>0</v>
      </c>
      <c r="E5839" s="244">
        <v>16.399999999999999</v>
      </c>
      <c r="F5839" s="244">
        <v>22</v>
      </c>
      <c r="G5839" s="193">
        <v>2.5</v>
      </c>
      <c r="H5839" s="193">
        <v>45.1</v>
      </c>
    </row>
    <row r="5840" spans="2:8" x14ac:dyDescent="0.25">
      <c r="B5840" s="271">
        <v>44073.625</v>
      </c>
      <c r="C5840" s="244">
        <v>488.7</v>
      </c>
      <c r="D5840" s="244">
        <v>0</v>
      </c>
      <c r="E5840" s="244">
        <v>15.8</v>
      </c>
      <c r="F5840" s="244">
        <v>25.7</v>
      </c>
      <c r="G5840" s="193">
        <v>2.4</v>
      </c>
      <c r="H5840" s="193">
        <v>91.1</v>
      </c>
    </row>
    <row r="5841" spans="2:8" x14ac:dyDescent="0.25">
      <c r="B5841" s="271">
        <v>44073.666666666664</v>
      </c>
      <c r="C5841" s="244">
        <v>488.8</v>
      </c>
      <c r="D5841" s="244">
        <v>0</v>
      </c>
      <c r="E5841" s="244">
        <v>13.8</v>
      </c>
      <c r="F5841" s="244">
        <v>37.700000000000003</v>
      </c>
      <c r="G5841" s="193">
        <v>2.4</v>
      </c>
      <c r="H5841" s="193">
        <v>59.3</v>
      </c>
    </row>
    <row r="5842" spans="2:8" x14ac:dyDescent="0.25">
      <c r="B5842" s="271">
        <v>44073.708333333336</v>
      </c>
      <c r="C5842" s="244">
        <v>489.3</v>
      </c>
      <c r="D5842" s="244">
        <v>0</v>
      </c>
      <c r="E5842" s="244">
        <v>11.2</v>
      </c>
      <c r="F5842" s="244">
        <v>50.9</v>
      </c>
      <c r="G5842" s="193">
        <v>1.7</v>
      </c>
      <c r="H5842" s="193">
        <v>40.1</v>
      </c>
    </row>
    <row r="5843" spans="2:8" x14ac:dyDescent="0.25">
      <c r="B5843" s="271">
        <v>44073.75</v>
      </c>
      <c r="C5843" s="244">
        <v>490.1</v>
      </c>
      <c r="D5843" s="244">
        <v>0</v>
      </c>
      <c r="E5843" s="244">
        <v>9.4</v>
      </c>
      <c r="F5843" s="244">
        <v>58.7</v>
      </c>
      <c r="G5843" s="193">
        <v>1.5</v>
      </c>
      <c r="H5843" s="193">
        <v>5.0999999999999996</v>
      </c>
    </row>
    <row r="5844" spans="2:8" x14ac:dyDescent="0.25">
      <c r="B5844" s="271">
        <v>44073.791666666664</v>
      </c>
      <c r="C5844" s="244">
        <v>490.5</v>
      </c>
      <c r="D5844" s="244">
        <v>0</v>
      </c>
      <c r="E5844" s="244">
        <v>8.8000000000000007</v>
      </c>
      <c r="F5844" s="244">
        <v>59.3</v>
      </c>
      <c r="G5844" s="193">
        <v>0.9</v>
      </c>
      <c r="H5844" s="193">
        <v>8.6999999999999993</v>
      </c>
    </row>
    <row r="5845" spans="2:8" x14ac:dyDescent="0.25">
      <c r="B5845" s="271">
        <v>44073.833333333336</v>
      </c>
      <c r="C5845" s="244">
        <v>490.6</v>
      </c>
      <c r="D5845" s="244">
        <v>0</v>
      </c>
      <c r="E5845" s="244">
        <v>8.3000000000000007</v>
      </c>
      <c r="F5845" s="244">
        <v>59</v>
      </c>
      <c r="G5845" s="193">
        <v>1.2</v>
      </c>
      <c r="H5845" s="193">
        <v>20</v>
      </c>
    </row>
    <row r="5846" spans="2:8" x14ac:dyDescent="0.25">
      <c r="B5846" s="271">
        <v>44073.875</v>
      </c>
      <c r="C5846" s="244">
        <v>491</v>
      </c>
      <c r="D5846" s="244">
        <v>0</v>
      </c>
      <c r="E5846" s="244">
        <v>7.4</v>
      </c>
      <c r="F5846" s="244">
        <v>60.1</v>
      </c>
      <c r="G5846" s="193">
        <v>1.6</v>
      </c>
      <c r="H5846" s="193">
        <v>352.6</v>
      </c>
    </row>
    <row r="5847" spans="2:8" x14ac:dyDescent="0.25">
      <c r="B5847" s="271">
        <v>44073.916666666664</v>
      </c>
      <c r="C5847" s="244">
        <v>491.3</v>
      </c>
      <c r="D5847" s="244">
        <v>0</v>
      </c>
      <c r="E5847" s="244">
        <v>6.9</v>
      </c>
      <c r="F5847" s="244">
        <v>60.6</v>
      </c>
      <c r="G5847" s="193">
        <v>1.5</v>
      </c>
      <c r="H5847" s="193">
        <v>344</v>
      </c>
    </row>
    <row r="5848" spans="2:8" x14ac:dyDescent="0.25">
      <c r="B5848" s="271">
        <v>44073.958333333336</v>
      </c>
      <c r="C5848" s="244">
        <v>491.4</v>
      </c>
      <c r="D5848" s="244">
        <v>0</v>
      </c>
      <c r="E5848" s="244">
        <v>6.2</v>
      </c>
      <c r="F5848" s="244">
        <v>67.8</v>
      </c>
      <c r="G5848" s="193">
        <v>2</v>
      </c>
      <c r="H5848" s="193">
        <v>264.89999999999998</v>
      </c>
    </row>
    <row r="5849" spans="2:8" x14ac:dyDescent="0.25">
      <c r="B5849" s="271">
        <v>44074</v>
      </c>
      <c r="C5849" s="244">
        <v>491.4</v>
      </c>
      <c r="D5849" s="244">
        <v>0</v>
      </c>
      <c r="E5849" s="244">
        <v>6</v>
      </c>
      <c r="F5849" s="244">
        <v>67.599999999999994</v>
      </c>
      <c r="G5849" s="193">
        <v>1.3</v>
      </c>
      <c r="H5849" s="193">
        <v>256.60000000000002</v>
      </c>
    </row>
    <row r="5850" spans="2:8" x14ac:dyDescent="0.25">
      <c r="B5850" s="271">
        <v>44074.041666666664</v>
      </c>
      <c r="C5850" s="244">
        <v>491.1</v>
      </c>
      <c r="D5850" s="244">
        <v>0</v>
      </c>
      <c r="E5850" s="244">
        <v>6.5</v>
      </c>
      <c r="F5850" s="244">
        <v>65</v>
      </c>
      <c r="G5850" s="193">
        <v>0.5</v>
      </c>
      <c r="H5850" s="193">
        <v>258.2</v>
      </c>
    </row>
    <row r="5851" spans="2:8" x14ac:dyDescent="0.25">
      <c r="B5851" s="271">
        <v>44074.083333333336</v>
      </c>
      <c r="C5851" s="244">
        <v>490.7</v>
      </c>
      <c r="D5851" s="244">
        <v>0</v>
      </c>
      <c r="E5851" s="244">
        <v>6.7</v>
      </c>
      <c r="F5851" s="244">
        <v>65.5</v>
      </c>
      <c r="G5851" s="193">
        <v>0.6</v>
      </c>
      <c r="H5851" s="193">
        <v>278.60000000000002</v>
      </c>
    </row>
    <row r="5852" spans="2:8" x14ac:dyDescent="0.25">
      <c r="B5852" s="271">
        <v>44074.125</v>
      </c>
      <c r="C5852" s="244">
        <v>490.6</v>
      </c>
      <c r="D5852" s="244">
        <v>0</v>
      </c>
      <c r="E5852" s="244">
        <v>6.8</v>
      </c>
      <c r="F5852" s="244">
        <v>66.099999999999994</v>
      </c>
      <c r="G5852" s="193">
        <v>0.8</v>
      </c>
      <c r="H5852" s="193">
        <v>266.5</v>
      </c>
    </row>
    <row r="5853" spans="2:8" x14ac:dyDescent="0.25">
      <c r="B5853" s="271">
        <v>44074.166666666664</v>
      </c>
      <c r="C5853" s="244">
        <v>490.6</v>
      </c>
      <c r="D5853" s="244">
        <v>0</v>
      </c>
      <c r="E5853" s="244">
        <v>6.9</v>
      </c>
      <c r="F5853" s="244">
        <v>65.8</v>
      </c>
      <c r="G5853" s="193">
        <v>0.7</v>
      </c>
      <c r="H5853" s="193">
        <v>145.9</v>
      </c>
    </row>
    <row r="5854" spans="2:8" x14ac:dyDescent="0.25">
      <c r="B5854" s="271">
        <v>44074.208333333336</v>
      </c>
      <c r="C5854" s="244">
        <v>490.8</v>
      </c>
      <c r="D5854" s="244">
        <v>0</v>
      </c>
      <c r="E5854" s="244">
        <v>6.7</v>
      </c>
      <c r="F5854" s="244">
        <v>65.3</v>
      </c>
      <c r="G5854" s="193">
        <v>1.1000000000000001</v>
      </c>
      <c r="H5854" s="193">
        <v>129.1</v>
      </c>
    </row>
    <row r="5855" spans="2:8" x14ac:dyDescent="0.25">
      <c r="B5855" s="271">
        <v>44074.25</v>
      </c>
      <c r="C5855" s="244">
        <v>491.3</v>
      </c>
      <c r="D5855" s="244">
        <v>0</v>
      </c>
      <c r="E5855" s="244">
        <v>7</v>
      </c>
      <c r="F5855" s="244">
        <v>66.900000000000006</v>
      </c>
      <c r="G5855" s="193">
        <v>1.2</v>
      </c>
      <c r="H5855" s="193">
        <v>262.10000000000002</v>
      </c>
    </row>
    <row r="5856" spans="2:8" x14ac:dyDescent="0.25">
      <c r="B5856" s="271">
        <v>44074.291666666664</v>
      </c>
      <c r="C5856" s="244">
        <v>492</v>
      </c>
      <c r="D5856" s="244">
        <v>0</v>
      </c>
      <c r="E5856" s="244">
        <v>7.3</v>
      </c>
      <c r="F5856" s="244">
        <v>65.2</v>
      </c>
      <c r="G5856" s="193">
        <v>0.9</v>
      </c>
      <c r="H5856" s="193">
        <v>270</v>
      </c>
    </row>
    <row r="5857" spans="2:8" x14ac:dyDescent="0.25">
      <c r="B5857" s="271">
        <v>44074.333333333336</v>
      </c>
      <c r="C5857" s="244">
        <v>492.2</v>
      </c>
      <c r="D5857" s="244">
        <v>0</v>
      </c>
      <c r="E5857" s="244">
        <v>8.6999999999999993</v>
      </c>
      <c r="F5857" s="244">
        <v>56.8</v>
      </c>
      <c r="G5857" s="193">
        <v>0.4</v>
      </c>
      <c r="H5857" s="193">
        <v>258.2</v>
      </c>
    </row>
    <row r="5858" spans="2:8" x14ac:dyDescent="0.25">
      <c r="B5858" s="271">
        <v>44074.375</v>
      </c>
      <c r="C5858" s="244">
        <v>492.4</v>
      </c>
      <c r="D5858" s="244">
        <v>0</v>
      </c>
      <c r="E5858" s="244">
        <v>9.4</v>
      </c>
      <c r="F5858" s="244">
        <v>51.4</v>
      </c>
      <c r="G5858" s="193">
        <v>1.4</v>
      </c>
      <c r="H5858" s="193">
        <v>144.1</v>
      </c>
    </row>
    <row r="5859" spans="2:8" x14ac:dyDescent="0.25">
      <c r="B5859" s="271">
        <v>44074.416666666664</v>
      </c>
      <c r="C5859" s="244">
        <v>492.2</v>
      </c>
      <c r="D5859" s="244">
        <v>0</v>
      </c>
      <c r="E5859" s="244">
        <v>10.6</v>
      </c>
      <c r="F5859" s="244">
        <v>43.1</v>
      </c>
      <c r="G5859" s="193">
        <v>1.4</v>
      </c>
      <c r="H5859" s="193">
        <v>25.1</v>
      </c>
    </row>
    <row r="5860" spans="2:8" x14ac:dyDescent="0.25">
      <c r="B5860" s="271">
        <v>44074.458333333336</v>
      </c>
      <c r="C5860" s="244">
        <v>491.8</v>
      </c>
      <c r="D5860" s="244">
        <v>0</v>
      </c>
      <c r="E5860" s="244">
        <v>11.6</v>
      </c>
      <c r="F5860" s="244">
        <v>38.799999999999997</v>
      </c>
      <c r="G5860" s="193">
        <v>1.4</v>
      </c>
      <c r="H5860" s="193">
        <v>2.4</v>
      </c>
    </row>
    <row r="5861" spans="2:8" x14ac:dyDescent="0.25">
      <c r="B5861" s="271">
        <v>44074.5</v>
      </c>
      <c r="C5861" s="244">
        <v>491.1</v>
      </c>
      <c r="D5861" s="244">
        <v>0</v>
      </c>
      <c r="E5861" s="244">
        <v>13.6</v>
      </c>
      <c r="F5861" s="244">
        <v>32.9</v>
      </c>
      <c r="G5861" s="193">
        <v>1.9</v>
      </c>
      <c r="H5861" s="193">
        <v>29.8</v>
      </c>
    </row>
    <row r="5862" spans="2:8" x14ac:dyDescent="0.25">
      <c r="B5862" s="271">
        <v>44074.541666666664</v>
      </c>
      <c r="C5862" s="244">
        <v>490.5</v>
      </c>
      <c r="D5862" s="244">
        <v>0</v>
      </c>
      <c r="E5862" s="244">
        <v>13.7</v>
      </c>
      <c r="F5862" s="244">
        <v>34</v>
      </c>
      <c r="G5862" s="193">
        <v>2.1</v>
      </c>
      <c r="H5862" s="193">
        <v>31.7</v>
      </c>
    </row>
    <row r="5863" spans="2:8" x14ac:dyDescent="0.25">
      <c r="B5863" s="271">
        <v>44074.583333333336</v>
      </c>
      <c r="C5863" s="244">
        <v>490</v>
      </c>
      <c r="D5863" s="244">
        <v>0</v>
      </c>
      <c r="E5863" s="244">
        <v>14.2</v>
      </c>
      <c r="F5863" s="244">
        <v>32</v>
      </c>
      <c r="G5863" s="193">
        <v>2.1</v>
      </c>
      <c r="H5863" s="193">
        <v>58.2</v>
      </c>
    </row>
    <row r="5864" spans="2:8" x14ac:dyDescent="0.25">
      <c r="B5864" s="271">
        <v>44074.625</v>
      </c>
      <c r="C5864" s="244">
        <v>489.7</v>
      </c>
      <c r="D5864" s="244">
        <v>0</v>
      </c>
      <c r="E5864" s="244">
        <v>13.5</v>
      </c>
      <c r="F5864" s="244">
        <v>33.200000000000003</v>
      </c>
      <c r="G5864" s="193">
        <v>2.9</v>
      </c>
      <c r="H5864" s="193">
        <v>108.7</v>
      </c>
    </row>
    <row r="5865" spans="2:8" x14ac:dyDescent="0.25">
      <c r="B5865" s="271">
        <v>44074.666666666664</v>
      </c>
      <c r="C5865" s="244">
        <v>489.8</v>
      </c>
      <c r="D5865" s="244">
        <v>0</v>
      </c>
      <c r="E5865" s="244">
        <v>13.5</v>
      </c>
      <c r="F5865" s="244">
        <v>35.1</v>
      </c>
      <c r="G5865" s="193">
        <v>1.6</v>
      </c>
      <c r="H5865" s="193">
        <v>47.6</v>
      </c>
    </row>
    <row r="5866" spans="2:8" x14ac:dyDescent="0.25">
      <c r="B5866" s="271">
        <v>44074.708333333336</v>
      </c>
      <c r="C5866" s="244">
        <v>490.1</v>
      </c>
      <c r="D5866" s="244">
        <v>0</v>
      </c>
      <c r="E5866" s="244">
        <v>11.9</v>
      </c>
      <c r="F5866" s="244">
        <v>43.8</v>
      </c>
      <c r="G5866" s="193">
        <v>2.1</v>
      </c>
      <c r="H5866" s="193">
        <v>42.9</v>
      </c>
    </row>
    <row r="5867" spans="2:8" x14ac:dyDescent="0.25">
      <c r="B5867" s="271">
        <v>44074.75</v>
      </c>
      <c r="C5867" s="244">
        <v>490.6</v>
      </c>
      <c r="D5867" s="244">
        <v>0</v>
      </c>
      <c r="E5867" s="244">
        <v>9.6999999999999993</v>
      </c>
      <c r="F5867" s="244">
        <v>57.5</v>
      </c>
      <c r="G5867" s="193">
        <v>2.2999999999999998</v>
      </c>
      <c r="H5867" s="193">
        <v>24.3</v>
      </c>
    </row>
    <row r="5868" spans="2:8" x14ac:dyDescent="0.25">
      <c r="B5868" s="271">
        <v>44074.791666666664</v>
      </c>
      <c r="C5868" s="244">
        <v>491.1</v>
      </c>
      <c r="D5868" s="244">
        <v>0</v>
      </c>
      <c r="E5868" s="244">
        <v>8.8000000000000007</v>
      </c>
      <c r="F5868" s="244">
        <v>61.4</v>
      </c>
      <c r="G5868" s="193">
        <v>1.8</v>
      </c>
      <c r="H5868" s="193">
        <v>47.8</v>
      </c>
    </row>
    <row r="5869" spans="2:8" x14ac:dyDescent="0.25">
      <c r="B5869" s="271">
        <v>44074.833333333336</v>
      </c>
      <c r="C5869" s="244">
        <v>491.6</v>
      </c>
      <c r="D5869" s="244">
        <v>0</v>
      </c>
      <c r="E5869" s="244">
        <v>8.5</v>
      </c>
      <c r="F5869" s="244">
        <v>62.6</v>
      </c>
      <c r="G5869" s="193">
        <v>1.4</v>
      </c>
      <c r="H5869" s="193">
        <v>30.9</v>
      </c>
    </row>
    <row r="5870" spans="2:8" x14ac:dyDescent="0.25">
      <c r="B5870" s="271">
        <v>44074.875</v>
      </c>
      <c r="C5870" s="244">
        <v>492</v>
      </c>
      <c r="D5870" s="244">
        <v>0</v>
      </c>
      <c r="E5870" s="244">
        <v>8.1999999999999993</v>
      </c>
      <c r="F5870" s="244">
        <v>63.6</v>
      </c>
      <c r="G5870" s="193">
        <v>1.1000000000000001</v>
      </c>
      <c r="H5870" s="193">
        <v>50</v>
      </c>
    </row>
    <row r="5871" spans="2:8" x14ac:dyDescent="0.25">
      <c r="B5871" s="271">
        <v>44074.916666666664</v>
      </c>
      <c r="C5871" s="244">
        <v>492.2</v>
      </c>
      <c r="D5871" s="244">
        <v>0</v>
      </c>
      <c r="E5871" s="244">
        <v>7.9</v>
      </c>
      <c r="F5871" s="244">
        <v>63.7</v>
      </c>
      <c r="G5871" s="193">
        <v>0.7</v>
      </c>
      <c r="H5871" s="193">
        <v>20.8</v>
      </c>
    </row>
    <row r="5872" spans="2:8" x14ac:dyDescent="0.25">
      <c r="B5872" s="271">
        <v>44074.958333333336</v>
      </c>
      <c r="C5872" s="244">
        <v>492.4</v>
      </c>
      <c r="D5872" s="244">
        <v>0</v>
      </c>
      <c r="E5872" s="244">
        <v>7.9</v>
      </c>
      <c r="F5872" s="244">
        <v>63.7</v>
      </c>
      <c r="G5872" s="193">
        <v>0.7</v>
      </c>
      <c r="H5872" s="193">
        <v>326.8</v>
      </c>
    </row>
    <row r="5873" spans="2:8" x14ac:dyDescent="0.25">
      <c r="B5873" s="271">
        <v>44075</v>
      </c>
      <c r="C5873" s="244">
        <v>491.9</v>
      </c>
      <c r="D5873" s="244">
        <v>0</v>
      </c>
      <c r="E5873" s="244">
        <v>8</v>
      </c>
      <c r="F5873" s="244">
        <v>63.1</v>
      </c>
      <c r="G5873" s="193">
        <v>0.9</v>
      </c>
      <c r="H5873" s="193">
        <v>344.9</v>
      </c>
    </row>
    <row r="5874" spans="2:8" x14ac:dyDescent="0.25">
      <c r="B5874" s="271">
        <v>44075.041666666664</v>
      </c>
      <c r="C5874" s="244">
        <v>491.6</v>
      </c>
      <c r="D5874" s="244">
        <v>0</v>
      </c>
      <c r="E5874" s="244">
        <v>7.5</v>
      </c>
      <c r="F5874" s="244">
        <v>64.3</v>
      </c>
      <c r="G5874" s="193">
        <v>1.1000000000000001</v>
      </c>
      <c r="H5874" s="193">
        <v>13.3</v>
      </c>
    </row>
    <row r="5875" spans="2:8" x14ac:dyDescent="0.25">
      <c r="B5875" s="271">
        <v>44075.083333333336</v>
      </c>
      <c r="C5875" s="244">
        <v>491.3</v>
      </c>
      <c r="D5875" s="244">
        <v>0</v>
      </c>
      <c r="E5875" s="244">
        <v>7.6</v>
      </c>
      <c r="F5875" s="244">
        <v>67.2</v>
      </c>
      <c r="G5875" s="193">
        <v>1</v>
      </c>
      <c r="H5875" s="193">
        <v>63.7</v>
      </c>
    </row>
    <row r="5876" spans="2:8" x14ac:dyDescent="0.25">
      <c r="B5876" s="271">
        <v>44075.125</v>
      </c>
      <c r="C5876" s="244">
        <v>491.2</v>
      </c>
      <c r="D5876" s="244">
        <v>0</v>
      </c>
      <c r="E5876" s="244">
        <v>7.6</v>
      </c>
      <c r="F5876" s="244">
        <v>67.400000000000006</v>
      </c>
      <c r="G5876" s="193">
        <v>0.9</v>
      </c>
      <c r="H5876" s="193">
        <v>44</v>
      </c>
    </row>
    <row r="5877" spans="2:8" x14ac:dyDescent="0.25">
      <c r="B5877" s="271">
        <v>44075.166666666664</v>
      </c>
      <c r="C5877" s="244">
        <v>491.1</v>
      </c>
      <c r="D5877" s="244">
        <v>0</v>
      </c>
      <c r="E5877" s="244">
        <v>7.7</v>
      </c>
      <c r="F5877" s="244">
        <v>66.5</v>
      </c>
      <c r="G5877" s="193">
        <v>0.4</v>
      </c>
      <c r="H5877" s="193">
        <v>36</v>
      </c>
    </row>
    <row r="5878" spans="2:8" x14ac:dyDescent="0.25">
      <c r="B5878" s="271">
        <v>44075.208333333336</v>
      </c>
      <c r="C5878" s="244">
        <v>491.3</v>
      </c>
      <c r="D5878" s="244">
        <v>0</v>
      </c>
      <c r="E5878" s="244">
        <v>7.7</v>
      </c>
      <c r="F5878" s="244">
        <v>65.2</v>
      </c>
      <c r="G5878" s="193">
        <v>0.7</v>
      </c>
      <c r="H5878" s="193">
        <v>92.7</v>
      </c>
    </row>
    <row r="5879" spans="2:8" x14ac:dyDescent="0.25">
      <c r="B5879" s="271">
        <v>44075.25</v>
      </c>
      <c r="C5879" s="244">
        <v>491.7</v>
      </c>
      <c r="D5879" s="244">
        <v>0</v>
      </c>
      <c r="E5879" s="244">
        <v>7.8</v>
      </c>
      <c r="F5879" s="244">
        <v>65.900000000000006</v>
      </c>
      <c r="G5879" s="193">
        <v>0.7</v>
      </c>
      <c r="H5879" s="193">
        <v>33</v>
      </c>
    </row>
    <row r="5880" spans="2:8" x14ac:dyDescent="0.25">
      <c r="B5880" s="271">
        <v>44075.291666666664</v>
      </c>
      <c r="C5880" s="244">
        <v>492</v>
      </c>
      <c r="D5880" s="244">
        <v>0</v>
      </c>
      <c r="E5880" s="244">
        <v>8.3000000000000007</v>
      </c>
      <c r="F5880" s="244">
        <v>63.1</v>
      </c>
      <c r="G5880" s="193">
        <v>0.6</v>
      </c>
      <c r="H5880" s="193">
        <v>338.3</v>
      </c>
    </row>
    <row r="5881" spans="2:8" x14ac:dyDescent="0.25">
      <c r="B5881" s="271">
        <v>44075.333333333336</v>
      </c>
      <c r="C5881" s="244">
        <v>492.3</v>
      </c>
      <c r="D5881" s="244">
        <v>0</v>
      </c>
      <c r="E5881" s="244">
        <v>9.9</v>
      </c>
      <c r="F5881" s="244">
        <v>55.4</v>
      </c>
      <c r="G5881" s="193">
        <v>1.1000000000000001</v>
      </c>
      <c r="H5881" s="193">
        <v>72.099999999999994</v>
      </c>
    </row>
    <row r="5882" spans="2:8" x14ac:dyDescent="0.25">
      <c r="B5882" s="271">
        <v>44075.375</v>
      </c>
      <c r="C5882" s="244">
        <v>492.5</v>
      </c>
      <c r="D5882" s="244">
        <v>0</v>
      </c>
      <c r="E5882" s="244">
        <v>10.9</v>
      </c>
      <c r="F5882" s="244">
        <v>50.2</v>
      </c>
      <c r="G5882" s="193">
        <v>1.7</v>
      </c>
      <c r="H5882" s="193">
        <v>35</v>
      </c>
    </row>
    <row r="5883" spans="2:8" x14ac:dyDescent="0.25">
      <c r="B5883" s="271">
        <v>44075.416666666664</v>
      </c>
      <c r="C5883" s="244">
        <v>492.1</v>
      </c>
      <c r="D5883" s="244">
        <v>0</v>
      </c>
      <c r="E5883" s="244">
        <v>12.7</v>
      </c>
      <c r="F5883" s="244">
        <v>41.3</v>
      </c>
      <c r="G5883" s="193">
        <v>1.2</v>
      </c>
      <c r="H5883" s="193">
        <v>37</v>
      </c>
    </row>
    <row r="5884" spans="2:8" x14ac:dyDescent="0.25">
      <c r="B5884" s="271">
        <v>44075.458333333336</v>
      </c>
      <c r="C5884" s="244">
        <v>491.7</v>
      </c>
      <c r="D5884" s="244">
        <v>0</v>
      </c>
      <c r="E5884" s="244">
        <v>13.1</v>
      </c>
      <c r="F5884" s="244">
        <v>38.5</v>
      </c>
      <c r="G5884" s="193">
        <v>1.8</v>
      </c>
      <c r="H5884" s="193">
        <v>105.5</v>
      </c>
    </row>
    <row r="5885" spans="2:8" x14ac:dyDescent="0.25">
      <c r="B5885" s="271">
        <v>44075.5</v>
      </c>
      <c r="C5885" s="244">
        <v>491.3</v>
      </c>
      <c r="D5885" s="244">
        <v>0</v>
      </c>
      <c r="E5885" s="244">
        <v>13</v>
      </c>
      <c r="F5885" s="244">
        <v>39.9</v>
      </c>
      <c r="G5885" s="193">
        <v>2.2000000000000002</v>
      </c>
      <c r="H5885" s="193">
        <v>54.9</v>
      </c>
    </row>
    <row r="5886" spans="2:8" x14ac:dyDescent="0.25">
      <c r="B5886" s="271">
        <v>44075.541666666664</v>
      </c>
      <c r="C5886" s="244">
        <v>490.9</v>
      </c>
      <c r="D5886" s="244">
        <v>0</v>
      </c>
      <c r="E5886" s="244">
        <v>13</v>
      </c>
      <c r="F5886" s="244">
        <v>40.299999999999997</v>
      </c>
      <c r="G5886" s="193">
        <v>2.5</v>
      </c>
      <c r="H5886" s="193">
        <v>99.1</v>
      </c>
    </row>
    <row r="5887" spans="2:8" x14ac:dyDescent="0.25">
      <c r="B5887" s="271">
        <v>44075.583333333336</v>
      </c>
      <c r="C5887" s="244">
        <v>490.4</v>
      </c>
      <c r="D5887" s="244">
        <v>0</v>
      </c>
      <c r="E5887" s="244">
        <v>13.2</v>
      </c>
      <c r="F5887" s="244">
        <v>40.1</v>
      </c>
      <c r="G5887" s="193">
        <v>1.6</v>
      </c>
      <c r="H5887" s="193">
        <v>78.5</v>
      </c>
    </row>
    <row r="5888" spans="2:8" x14ac:dyDescent="0.25">
      <c r="B5888" s="271">
        <v>44075.625</v>
      </c>
      <c r="C5888" s="244">
        <v>489.8</v>
      </c>
      <c r="D5888" s="244">
        <v>0</v>
      </c>
      <c r="E5888" s="244">
        <v>13.5</v>
      </c>
      <c r="F5888" s="244">
        <v>39.1</v>
      </c>
      <c r="G5888" s="193">
        <v>1.6</v>
      </c>
      <c r="H5888" s="193">
        <v>75</v>
      </c>
    </row>
    <row r="5889" spans="2:8" x14ac:dyDescent="0.25">
      <c r="B5889" s="271">
        <v>44075.666666666664</v>
      </c>
      <c r="C5889" s="244">
        <v>489.7</v>
      </c>
      <c r="D5889" s="244">
        <v>0</v>
      </c>
      <c r="E5889" s="244">
        <v>12.2</v>
      </c>
      <c r="F5889" s="244">
        <v>47.5</v>
      </c>
      <c r="G5889" s="193">
        <v>2.2000000000000002</v>
      </c>
      <c r="H5889" s="193">
        <v>45.5</v>
      </c>
    </row>
    <row r="5890" spans="2:8" x14ac:dyDescent="0.25">
      <c r="B5890" s="271">
        <v>44075.708333333336</v>
      </c>
      <c r="C5890" s="244">
        <v>489.9</v>
      </c>
      <c r="D5890" s="244">
        <v>0</v>
      </c>
      <c r="E5890" s="244">
        <v>10.8</v>
      </c>
      <c r="F5890" s="244">
        <v>55.9</v>
      </c>
      <c r="G5890" s="193">
        <v>2.2999999999999998</v>
      </c>
      <c r="H5890" s="193">
        <v>58.1</v>
      </c>
    </row>
    <row r="5891" spans="2:8" x14ac:dyDescent="0.25">
      <c r="B5891" s="271">
        <v>44075.75</v>
      </c>
      <c r="C5891" s="244">
        <v>490.2</v>
      </c>
      <c r="D5891" s="244">
        <v>0</v>
      </c>
      <c r="E5891" s="244">
        <v>9.1999999999999993</v>
      </c>
      <c r="F5891" s="244">
        <v>61.3</v>
      </c>
      <c r="G5891" s="193">
        <v>1.9</v>
      </c>
      <c r="H5891" s="193">
        <v>57.7</v>
      </c>
    </row>
    <row r="5892" spans="2:8" x14ac:dyDescent="0.25">
      <c r="B5892" s="271">
        <v>44075.791666666664</v>
      </c>
      <c r="C5892" s="244">
        <v>490.5</v>
      </c>
      <c r="D5892" s="244">
        <v>0</v>
      </c>
      <c r="E5892" s="244">
        <v>8.6999999999999993</v>
      </c>
      <c r="F5892" s="244">
        <v>61.9</v>
      </c>
      <c r="G5892" s="193">
        <v>1.7</v>
      </c>
      <c r="H5892" s="193">
        <v>62.6</v>
      </c>
    </row>
    <row r="5893" spans="2:8" x14ac:dyDescent="0.25">
      <c r="B5893" s="271">
        <v>44075.833333333336</v>
      </c>
      <c r="C5893" s="244">
        <v>490.8</v>
      </c>
      <c r="D5893" s="244">
        <v>0</v>
      </c>
      <c r="E5893" s="244">
        <v>8.6999999999999993</v>
      </c>
      <c r="F5893" s="244">
        <v>62</v>
      </c>
      <c r="G5893" s="193">
        <v>1.6</v>
      </c>
      <c r="H5893" s="193">
        <v>39.4</v>
      </c>
    </row>
    <row r="5894" spans="2:8" x14ac:dyDescent="0.25">
      <c r="B5894" s="271">
        <v>44075.875</v>
      </c>
      <c r="C5894" s="244">
        <v>491.1</v>
      </c>
      <c r="D5894" s="244">
        <v>0</v>
      </c>
      <c r="E5894" s="244">
        <v>8.6</v>
      </c>
      <c r="F5894" s="244">
        <v>63.8</v>
      </c>
      <c r="G5894" s="193">
        <v>1.5</v>
      </c>
      <c r="H5894" s="193">
        <v>26.2</v>
      </c>
    </row>
    <row r="5895" spans="2:8" x14ac:dyDescent="0.25">
      <c r="B5895" s="271">
        <v>44075.916666666664</v>
      </c>
      <c r="C5895" s="244">
        <v>491.4</v>
      </c>
      <c r="D5895" s="244">
        <v>0</v>
      </c>
      <c r="E5895" s="244">
        <v>8.3000000000000007</v>
      </c>
      <c r="F5895" s="244">
        <v>65.2</v>
      </c>
      <c r="G5895" s="193">
        <v>1</v>
      </c>
      <c r="H5895" s="193">
        <v>38.200000000000003</v>
      </c>
    </row>
    <row r="5896" spans="2:8" x14ac:dyDescent="0.25">
      <c r="B5896" s="271">
        <v>44075.958333333336</v>
      </c>
      <c r="C5896" s="244">
        <v>491.4</v>
      </c>
      <c r="D5896" s="244">
        <v>0</v>
      </c>
      <c r="E5896" s="244">
        <v>7.9</v>
      </c>
      <c r="F5896" s="244">
        <v>65.8</v>
      </c>
      <c r="G5896" s="193">
        <v>1.1000000000000001</v>
      </c>
      <c r="H5896" s="193">
        <v>290</v>
      </c>
    </row>
    <row r="5897" spans="2:8" x14ac:dyDescent="0.25">
      <c r="B5897" s="271">
        <v>44076</v>
      </c>
      <c r="C5897" s="244">
        <v>491</v>
      </c>
      <c r="D5897" s="244">
        <v>0</v>
      </c>
      <c r="E5897" s="244">
        <v>7.8</v>
      </c>
      <c r="F5897" s="244">
        <v>66.400000000000006</v>
      </c>
      <c r="G5897" s="193">
        <v>1.3</v>
      </c>
      <c r="H5897" s="193">
        <v>276.3</v>
      </c>
    </row>
    <row r="5898" spans="2:8" x14ac:dyDescent="0.25">
      <c r="B5898" s="271">
        <v>44076.041666666664</v>
      </c>
      <c r="C5898" s="244">
        <v>490.6</v>
      </c>
      <c r="D5898" s="244">
        <v>0</v>
      </c>
      <c r="E5898" s="244">
        <v>7.7</v>
      </c>
      <c r="F5898" s="244">
        <v>66.099999999999994</v>
      </c>
      <c r="G5898" s="193">
        <v>1.1000000000000001</v>
      </c>
      <c r="H5898" s="193">
        <v>314.7</v>
      </c>
    </row>
    <row r="5899" spans="2:8" x14ac:dyDescent="0.25">
      <c r="B5899" s="271">
        <v>44076.083333333336</v>
      </c>
      <c r="C5899" s="244">
        <v>490.3</v>
      </c>
      <c r="D5899" s="244">
        <v>0</v>
      </c>
      <c r="E5899" s="244">
        <v>7</v>
      </c>
      <c r="F5899" s="244">
        <v>68.2</v>
      </c>
      <c r="G5899" s="193">
        <v>1.7</v>
      </c>
      <c r="H5899" s="193">
        <v>301.60000000000002</v>
      </c>
    </row>
    <row r="5900" spans="2:8" x14ac:dyDescent="0.25">
      <c r="B5900" s="271">
        <v>44076.125</v>
      </c>
      <c r="C5900" s="244">
        <v>490.2</v>
      </c>
      <c r="D5900" s="244">
        <v>0</v>
      </c>
      <c r="E5900" s="244">
        <v>6.8</v>
      </c>
      <c r="F5900" s="244">
        <v>67.7</v>
      </c>
      <c r="G5900" s="193">
        <v>1.6</v>
      </c>
      <c r="H5900" s="193">
        <v>282.60000000000002</v>
      </c>
    </row>
    <row r="5901" spans="2:8" x14ac:dyDescent="0.25">
      <c r="B5901" s="271">
        <v>44076.166666666664</v>
      </c>
      <c r="C5901" s="244">
        <v>490.4</v>
      </c>
      <c r="D5901" s="244">
        <v>0</v>
      </c>
      <c r="E5901" s="244">
        <v>6.6</v>
      </c>
      <c r="F5901" s="244">
        <v>68.2</v>
      </c>
      <c r="G5901" s="193">
        <v>2.1</v>
      </c>
      <c r="H5901" s="193">
        <v>280.2</v>
      </c>
    </row>
    <row r="5902" spans="2:8" x14ac:dyDescent="0.25">
      <c r="B5902" s="271">
        <v>44076.208333333336</v>
      </c>
      <c r="C5902" s="244">
        <v>490.6</v>
      </c>
      <c r="D5902" s="244">
        <v>0</v>
      </c>
      <c r="E5902" s="244">
        <v>6.6</v>
      </c>
      <c r="F5902" s="244">
        <v>68.8</v>
      </c>
      <c r="G5902" s="193">
        <v>1.9</v>
      </c>
      <c r="H5902" s="193">
        <v>277.60000000000002</v>
      </c>
    </row>
    <row r="5903" spans="2:8" x14ac:dyDescent="0.25">
      <c r="B5903" s="271">
        <v>44076.25</v>
      </c>
      <c r="C5903" s="244">
        <v>491</v>
      </c>
      <c r="D5903" s="244">
        <v>0</v>
      </c>
      <c r="E5903" s="244">
        <v>6.8</v>
      </c>
      <c r="F5903" s="244">
        <v>67.900000000000006</v>
      </c>
      <c r="G5903" s="193">
        <v>1.3</v>
      </c>
      <c r="H5903" s="193">
        <v>270.10000000000002</v>
      </c>
    </row>
    <row r="5904" spans="2:8" x14ac:dyDescent="0.25">
      <c r="B5904" s="271">
        <v>44076.291666666664</v>
      </c>
      <c r="C5904" s="244">
        <v>491.2</v>
      </c>
      <c r="D5904" s="244">
        <v>0</v>
      </c>
      <c r="E5904" s="244">
        <v>7.2</v>
      </c>
      <c r="F5904" s="244">
        <v>66.7</v>
      </c>
      <c r="G5904" s="193">
        <v>0.6</v>
      </c>
      <c r="H5904" s="193">
        <v>253.4</v>
      </c>
    </row>
    <row r="5905" spans="2:8" x14ac:dyDescent="0.25">
      <c r="B5905" s="271">
        <v>44076.333333333336</v>
      </c>
      <c r="C5905" s="244">
        <v>491.3</v>
      </c>
      <c r="D5905" s="244">
        <v>0</v>
      </c>
      <c r="E5905" s="244">
        <v>8.1999999999999993</v>
      </c>
      <c r="F5905" s="244">
        <v>62.4</v>
      </c>
      <c r="G5905" s="193">
        <v>0.6</v>
      </c>
      <c r="H5905" s="193">
        <v>268</v>
      </c>
    </row>
    <row r="5906" spans="2:8" x14ac:dyDescent="0.25">
      <c r="B5906" s="271">
        <v>44076.375</v>
      </c>
      <c r="C5906" s="244">
        <v>491.4</v>
      </c>
      <c r="D5906" s="244">
        <v>0</v>
      </c>
      <c r="E5906" s="244">
        <v>9.3000000000000007</v>
      </c>
      <c r="F5906" s="244">
        <v>57.8</v>
      </c>
      <c r="G5906" s="193">
        <v>0.6</v>
      </c>
      <c r="H5906" s="193">
        <v>149.4</v>
      </c>
    </row>
    <row r="5907" spans="2:8" x14ac:dyDescent="0.25">
      <c r="B5907" s="271">
        <v>44076.416666666664</v>
      </c>
      <c r="C5907" s="244">
        <v>491.2</v>
      </c>
      <c r="D5907" s="244">
        <v>0</v>
      </c>
      <c r="E5907" s="244">
        <v>11.1</v>
      </c>
      <c r="F5907" s="244">
        <v>51.3</v>
      </c>
      <c r="G5907" s="193">
        <v>0.9</v>
      </c>
      <c r="H5907" s="193">
        <v>299</v>
      </c>
    </row>
    <row r="5908" spans="2:8" x14ac:dyDescent="0.25">
      <c r="B5908" s="271">
        <v>44076.458333333336</v>
      </c>
      <c r="C5908" s="244">
        <v>490.7</v>
      </c>
      <c r="D5908" s="244">
        <v>0</v>
      </c>
      <c r="E5908" s="244">
        <v>11.9</v>
      </c>
      <c r="F5908" s="244">
        <v>48.2</v>
      </c>
      <c r="G5908" s="193">
        <v>1.7</v>
      </c>
      <c r="H5908" s="193">
        <v>21.5</v>
      </c>
    </row>
    <row r="5909" spans="2:8" x14ac:dyDescent="0.25">
      <c r="B5909" s="271">
        <v>44076.5</v>
      </c>
      <c r="C5909" s="244">
        <v>490.1</v>
      </c>
      <c r="D5909" s="244">
        <v>0</v>
      </c>
      <c r="E5909" s="244">
        <v>13.3</v>
      </c>
      <c r="F5909" s="244">
        <v>43.5</v>
      </c>
      <c r="G5909" s="193">
        <v>2</v>
      </c>
      <c r="H5909" s="193">
        <v>20.3</v>
      </c>
    </row>
    <row r="5910" spans="2:8" x14ac:dyDescent="0.25">
      <c r="B5910" s="271">
        <v>44076.541666666664</v>
      </c>
      <c r="C5910" s="244">
        <v>489.4</v>
      </c>
      <c r="D5910" s="244">
        <v>0</v>
      </c>
      <c r="E5910" s="244">
        <v>13.4</v>
      </c>
      <c r="F5910" s="244">
        <v>40.4</v>
      </c>
      <c r="G5910" s="193">
        <v>2.1</v>
      </c>
      <c r="H5910" s="193">
        <v>16</v>
      </c>
    </row>
    <row r="5911" spans="2:8" x14ac:dyDescent="0.25">
      <c r="B5911" s="271">
        <v>44076.583333333336</v>
      </c>
      <c r="C5911" s="244">
        <v>488.8</v>
      </c>
      <c r="D5911" s="244">
        <v>0</v>
      </c>
      <c r="E5911" s="244">
        <v>13.3</v>
      </c>
      <c r="F5911" s="244">
        <v>43.2</v>
      </c>
      <c r="G5911" s="193">
        <v>2.6</v>
      </c>
      <c r="H5911" s="193">
        <v>24.6</v>
      </c>
    </row>
    <row r="5912" spans="2:8" x14ac:dyDescent="0.25">
      <c r="B5912" s="271">
        <v>44076.625</v>
      </c>
      <c r="C5912" s="244">
        <v>488.4</v>
      </c>
      <c r="D5912" s="244">
        <v>0</v>
      </c>
      <c r="E5912" s="244">
        <v>13.9</v>
      </c>
      <c r="F5912" s="244">
        <v>42.3</v>
      </c>
      <c r="G5912" s="193">
        <v>2.2999999999999998</v>
      </c>
      <c r="H5912" s="193">
        <v>33.200000000000003</v>
      </c>
    </row>
    <row r="5913" spans="2:8" x14ac:dyDescent="0.25">
      <c r="B5913" s="271">
        <v>44076.666666666664</v>
      </c>
      <c r="C5913" s="244">
        <v>488.3</v>
      </c>
      <c r="D5913" s="244">
        <v>0</v>
      </c>
      <c r="E5913" s="244">
        <v>12.9</v>
      </c>
      <c r="F5913" s="244">
        <v>47</v>
      </c>
      <c r="G5913" s="193">
        <v>2.5</v>
      </c>
      <c r="H5913" s="193">
        <v>93.6</v>
      </c>
    </row>
    <row r="5914" spans="2:8" x14ac:dyDescent="0.25">
      <c r="B5914" s="271">
        <v>44076.708333333336</v>
      </c>
      <c r="C5914" s="244">
        <v>488.8</v>
      </c>
      <c r="D5914" s="244">
        <v>0</v>
      </c>
      <c r="E5914" s="244">
        <v>10.9</v>
      </c>
      <c r="F5914" s="244">
        <v>56.2</v>
      </c>
      <c r="G5914" s="193">
        <v>2.4</v>
      </c>
      <c r="H5914" s="193">
        <v>62.7</v>
      </c>
    </row>
    <row r="5915" spans="2:8" x14ac:dyDescent="0.25">
      <c r="B5915" s="271">
        <v>44076.75</v>
      </c>
      <c r="C5915" s="244">
        <v>489.5</v>
      </c>
      <c r="D5915" s="244">
        <v>0</v>
      </c>
      <c r="E5915" s="244">
        <v>9.1999999999999993</v>
      </c>
      <c r="F5915" s="244">
        <v>62.5</v>
      </c>
      <c r="G5915" s="193">
        <v>1.8</v>
      </c>
      <c r="H5915" s="193">
        <v>37.1</v>
      </c>
    </row>
    <row r="5916" spans="2:8" x14ac:dyDescent="0.25">
      <c r="B5916" s="271">
        <v>44076.791666666664</v>
      </c>
      <c r="C5916" s="244">
        <v>490.1</v>
      </c>
      <c r="D5916" s="244">
        <v>0</v>
      </c>
      <c r="E5916" s="244">
        <v>8.9</v>
      </c>
      <c r="F5916" s="244">
        <v>65.3</v>
      </c>
      <c r="G5916" s="193">
        <v>1.6</v>
      </c>
      <c r="H5916" s="193">
        <v>28</v>
      </c>
    </row>
    <row r="5917" spans="2:8" x14ac:dyDescent="0.25">
      <c r="B5917" s="271">
        <v>44076.833333333336</v>
      </c>
      <c r="C5917" s="244">
        <v>490.5</v>
      </c>
      <c r="D5917" s="244">
        <v>0</v>
      </c>
      <c r="E5917" s="244">
        <v>8.6999999999999993</v>
      </c>
      <c r="F5917" s="244">
        <v>69.099999999999994</v>
      </c>
      <c r="G5917" s="193">
        <v>1.8</v>
      </c>
      <c r="H5917" s="193">
        <v>60.6</v>
      </c>
    </row>
    <row r="5918" spans="2:8" x14ac:dyDescent="0.25">
      <c r="B5918" s="271">
        <v>44076.875</v>
      </c>
      <c r="C5918" s="244">
        <v>490.7</v>
      </c>
      <c r="D5918" s="244">
        <v>0</v>
      </c>
      <c r="E5918" s="244">
        <v>8.6999999999999993</v>
      </c>
      <c r="F5918" s="244">
        <v>67.5</v>
      </c>
      <c r="G5918" s="193">
        <v>1.6</v>
      </c>
      <c r="H5918" s="193">
        <v>27.2</v>
      </c>
    </row>
    <row r="5919" spans="2:8" x14ac:dyDescent="0.25">
      <c r="B5919" s="271">
        <v>44076.916666666664</v>
      </c>
      <c r="C5919" s="244">
        <v>490.7</v>
      </c>
      <c r="D5919" s="244">
        <v>0</v>
      </c>
      <c r="E5919" s="244">
        <v>8.6999999999999993</v>
      </c>
      <c r="F5919" s="244">
        <v>66.400000000000006</v>
      </c>
      <c r="G5919" s="193">
        <v>1.2</v>
      </c>
      <c r="H5919" s="193">
        <v>17.600000000000001</v>
      </c>
    </row>
    <row r="5920" spans="2:8" x14ac:dyDescent="0.25">
      <c r="B5920" s="271">
        <v>44076.958333333336</v>
      </c>
      <c r="C5920" s="244">
        <v>490.7</v>
      </c>
      <c r="D5920" s="244">
        <v>0</v>
      </c>
      <c r="E5920" s="244">
        <v>8.8000000000000007</v>
      </c>
      <c r="F5920" s="244">
        <v>64.5</v>
      </c>
      <c r="G5920" s="193">
        <v>1.3</v>
      </c>
      <c r="H5920" s="193">
        <v>4.9000000000000004</v>
      </c>
    </row>
    <row r="5921" spans="2:8" x14ac:dyDescent="0.25">
      <c r="B5921" s="271">
        <v>44077</v>
      </c>
      <c r="C5921" s="244">
        <v>490.5</v>
      </c>
      <c r="D5921" s="244">
        <v>0</v>
      </c>
      <c r="E5921" s="244">
        <v>8.6999999999999993</v>
      </c>
      <c r="F5921" s="244">
        <v>64</v>
      </c>
      <c r="G5921" s="193">
        <v>1</v>
      </c>
      <c r="H5921" s="193">
        <v>35.9</v>
      </c>
    </row>
    <row r="5922" spans="2:8" x14ac:dyDescent="0.25">
      <c r="B5922" s="271">
        <v>44077.041666666664</v>
      </c>
      <c r="C5922" s="244">
        <v>490.1</v>
      </c>
      <c r="D5922" s="244">
        <v>0</v>
      </c>
      <c r="E5922" s="244">
        <v>8.6</v>
      </c>
      <c r="F5922" s="244">
        <v>63.6</v>
      </c>
      <c r="G5922" s="193">
        <v>1.1000000000000001</v>
      </c>
      <c r="H5922" s="193">
        <v>101.3</v>
      </c>
    </row>
    <row r="5923" spans="2:8" x14ac:dyDescent="0.25">
      <c r="B5923" s="271">
        <v>44077.083333333336</v>
      </c>
      <c r="C5923" s="244">
        <v>489.8</v>
      </c>
      <c r="D5923" s="244">
        <v>0</v>
      </c>
      <c r="E5923" s="244">
        <v>8.3000000000000007</v>
      </c>
      <c r="F5923" s="244">
        <v>63.7</v>
      </c>
      <c r="G5923" s="193">
        <v>1</v>
      </c>
      <c r="H5923" s="193">
        <v>10.199999999999999</v>
      </c>
    </row>
    <row r="5924" spans="2:8" x14ac:dyDescent="0.25">
      <c r="B5924" s="271">
        <v>44077.125</v>
      </c>
      <c r="C5924" s="244">
        <v>489.8</v>
      </c>
      <c r="D5924" s="244">
        <v>0</v>
      </c>
      <c r="E5924" s="244">
        <v>8</v>
      </c>
      <c r="F5924" s="244">
        <v>63.2</v>
      </c>
      <c r="G5924" s="193">
        <v>1</v>
      </c>
      <c r="H5924" s="193">
        <v>80.5</v>
      </c>
    </row>
    <row r="5925" spans="2:8" x14ac:dyDescent="0.25">
      <c r="B5925" s="271">
        <v>44077.166666666664</v>
      </c>
      <c r="C5925" s="244">
        <v>489.8</v>
      </c>
      <c r="D5925" s="244">
        <v>0</v>
      </c>
      <c r="E5925" s="244">
        <v>7.9</v>
      </c>
      <c r="F5925" s="244">
        <v>67.3</v>
      </c>
      <c r="G5925" s="193">
        <v>0.9</v>
      </c>
      <c r="H5925" s="193">
        <v>262.3</v>
      </c>
    </row>
    <row r="5926" spans="2:8" x14ac:dyDescent="0.25">
      <c r="B5926" s="271">
        <v>44077.208333333336</v>
      </c>
      <c r="C5926" s="244">
        <v>490.1</v>
      </c>
      <c r="D5926" s="244">
        <v>0</v>
      </c>
      <c r="E5926" s="244">
        <v>8</v>
      </c>
      <c r="F5926" s="244">
        <v>67.8</v>
      </c>
      <c r="G5926" s="193">
        <v>1.1000000000000001</v>
      </c>
      <c r="H5926" s="193">
        <v>272.7</v>
      </c>
    </row>
    <row r="5927" spans="2:8" x14ac:dyDescent="0.25">
      <c r="B5927" s="271">
        <v>44077.25</v>
      </c>
      <c r="C5927" s="244">
        <v>490.4</v>
      </c>
      <c r="D5927" s="244">
        <v>0</v>
      </c>
      <c r="E5927" s="244">
        <v>8.1</v>
      </c>
      <c r="F5927" s="244">
        <v>65.8</v>
      </c>
      <c r="G5927" s="193">
        <v>0.9</v>
      </c>
      <c r="H5927" s="193">
        <v>56.8</v>
      </c>
    </row>
    <row r="5928" spans="2:8" x14ac:dyDescent="0.25">
      <c r="B5928" s="271">
        <v>44077.291666666664</v>
      </c>
      <c r="C5928" s="244">
        <v>490.8</v>
      </c>
      <c r="D5928" s="244">
        <v>0</v>
      </c>
      <c r="E5928" s="244">
        <v>8.4</v>
      </c>
      <c r="F5928" s="244">
        <v>63.8</v>
      </c>
      <c r="G5928" s="193">
        <v>0.9</v>
      </c>
      <c r="H5928" s="193">
        <v>19.8</v>
      </c>
    </row>
    <row r="5929" spans="2:8" x14ac:dyDescent="0.25">
      <c r="B5929" s="271">
        <v>44077.333333333336</v>
      </c>
      <c r="C5929" s="244">
        <v>491.1</v>
      </c>
      <c r="D5929" s="244">
        <v>0</v>
      </c>
      <c r="E5929" s="244">
        <v>10.1</v>
      </c>
      <c r="F5929" s="244">
        <v>54.7</v>
      </c>
      <c r="G5929" s="193">
        <v>0.6</v>
      </c>
      <c r="H5929" s="193">
        <v>159.5</v>
      </c>
    </row>
    <row r="5930" spans="2:8" x14ac:dyDescent="0.25">
      <c r="B5930" s="271">
        <v>44077.375</v>
      </c>
      <c r="C5930" s="244">
        <v>491.1</v>
      </c>
      <c r="D5930" s="244">
        <v>0</v>
      </c>
      <c r="E5930" s="244">
        <v>10.8</v>
      </c>
      <c r="F5930" s="244">
        <v>50.9</v>
      </c>
      <c r="G5930" s="193">
        <v>1.7</v>
      </c>
      <c r="H5930" s="193">
        <v>144.1</v>
      </c>
    </row>
    <row r="5931" spans="2:8" x14ac:dyDescent="0.25">
      <c r="B5931" s="271">
        <v>44077.416666666664</v>
      </c>
      <c r="C5931" s="244">
        <v>490.8</v>
      </c>
      <c r="D5931" s="244">
        <v>0</v>
      </c>
      <c r="E5931" s="244">
        <v>12.4</v>
      </c>
      <c r="F5931" s="244">
        <v>41.8</v>
      </c>
      <c r="G5931" s="193">
        <v>1.2</v>
      </c>
      <c r="H5931" s="193">
        <v>151.69999999999999</v>
      </c>
    </row>
    <row r="5932" spans="2:8" x14ac:dyDescent="0.25">
      <c r="B5932" s="271">
        <v>44077.458333333336</v>
      </c>
      <c r="C5932" s="244">
        <v>490.3</v>
      </c>
      <c r="D5932" s="244">
        <v>0</v>
      </c>
      <c r="E5932" s="244">
        <v>14.7</v>
      </c>
      <c r="F5932" s="244">
        <v>35.200000000000003</v>
      </c>
      <c r="G5932" s="193">
        <v>1.5</v>
      </c>
      <c r="H5932" s="193">
        <v>167.4</v>
      </c>
    </row>
    <row r="5933" spans="2:8" x14ac:dyDescent="0.25">
      <c r="B5933" s="271">
        <v>44077.5</v>
      </c>
      <c r="C5933" s="244">
        <v>489.7</v>
      </c>
      <c r="D5933" s="244">
        <v>0</v>
      </c>
      <c r="E5933" s="244">
        <v>16.2</v>
      </c>
      <c r="F5933" s="244">
        <v>29.8</v>
      </c>
      <c r="G5933" s="193">
        <v>2.2000000000000002</v>
      </c>
      <c r="H5933" s="193">
        <v>77.2</v>
      </c>
    </row>
    <row r="5934" spans="2:8" x14ac:dyDescent="0.25">
      <c r="B5934" s="271">
        <v>44077.541666666664</v>
      </c>
      <c r="C5934" s="244">
        <v>489.2</v>
      </c>
      <c r="D5934" s="244">
        <v>0</v>
      </c>
      <c r="E5934" s="244">
        <v>16.600000000000001</v>
      </c>
      <c r="F5934" s="244">
        <v>29.7</v>
      </c>
      <c r="G5934" s="193">
        <v>2.6</v>
      </c>
      <c r="H5934" s="193">
        <v>67.3</v>
      </c>
    </row>
    <row r="5935" spans="2:8" x14ac:dyDescent="0.25">
      <c r="B5935" s="271">
        <v>44077.583333333336</v>
      </c>
      <c r="C5935" s="244">
        <v>488.6</v>
      </c>
      <c r="D5935" s="244">
        <v>0</v>
      </c>
      <c r="E5935" s="244">
        <v>16.3</v>
      </c>
      <c r="F5935" s="244">
        <v>29.3</v>
      </c>
      <c r="G5935" s="193">
        <v>2.9</v>
      </c>
      <c r="H5935" s="193">
        <v>100.1</v>
      </c>
    </row>
    <row r="5936" spans="2:8" x14ac:dyDescent="0.25">
      <c r="B5936" s="271">
        <v>44077.625</v>
      </c>
      <c r="C5936" s="244">
        <v>488.4</v>
      </c>
      <c r="D5936" s="244">
        <v>0</v>
      </c>
      <c r="E5936" s="244">
        <v>15.7</v>
      </c>
      <c r="F5936" s="244">
        <v>32.200000000000003</v>
      </c>
      <c r="G5936" s="193">
        <v>2.9</v>
      </c>
      <c r="H5936" s="193">
        <v>98.1</v>
      </c>
    </row>
    <row r="5937" spans="2:8" x14ac:dyDescent="0.25">
      <c r="B5937" s="271">
        <v>44077.666666666664</v>
      </c>
      <c r="C5937" s="244">
        <v>488.4</v>
      </c>
      <c r="D5937" s="244">
        <v>0</v>
      </c>
      <c r="E5937" s="244">
        <v>14.2</v>
      </c>
      <c r="F5937" s="244">
        <v>38</v>
      </c>
      <c r="G5937" s="193">
        <v>2.1</v>
      </c>
      <c r="H5937" s="193">
        <v>74.8</v>
      </c>
    </row>
    <row r="5938" spans="2:8" x14ac:dyDescent="0.25">
      <c r="B5938" s="271">
        <v>44077.708333333336</v>
      </c>
      <c r="C5938" s="244">
        <v>488.9</v>
      </c>
      <c r="D5938" s="244">
        <v>0</v>
      </c>
      <c r="E5938" s="244">
        <v>11.5</v>
      </c>
      <c r="F5938" s="244">
        <v>52.9</v>
      </c>
      <c r="G5938" s="193">
        <v>2</v>
      </c>
      <c r="H5938" s="193">
        <v>39.9</v>
      </c>
    </row>
    <row r="5939" spans="2:8" x14ac:dyDescent="0.25">
      <c r="B5939" s="271">
        <v>44077.75</v>
      </c>
      <c r="C5939" s="244">
        <v>489.4</v>
      </c>
      <c r="D5939" s="244">
        <v>0</v>
      </c>
      <c r="E5939" s="244">
        <v>9.9</v>
      </c>
      <c r="F5939" s="244">
        <v>60.1</v>
      </c>
      <c r="G5939" s="193">
        <v>2</v>
      </c>
      <c r="H5939" s="193">
        <v>36.9</v>
      </c>
    </row>
    <row r="5940" spans="2:8" x14ac:dyDescent="0.25">
      <c r="B5940" s="271">
        <v>44077.791666666664</v>
      </c>
      <c r="C5940" s="244">
        <v>490.1</v>
      </c>
      <c r="D5940" s="244">
        <v>0</v>
      </c>
      <c r="E5940" s="244">
        <v>9.1</v>
      </c>
      <c r="F5940" s="244">
        <v>61.4</v>
      </c>
      <c r="G5940" s="193">
        <v>1.6</v>
      </c>
      <c r="H5940" s="193">
        <v>55.4</v>
      </c>
    </row>
    <row r="5941" spans="2:8" x14ac:dyDescent="0.25">
      <c r="B5941" s="271">
        <v>44077.833333333336</v>
      </c>
      <c r="C5941" s="244">
        <v>490.6</v>
      </c>
      <c r="D5941" s="244">
        <v>0</v>
      </c>
      <c r="E5941" s="244">
        <v>8.8000000000000007</v>
      </c>
      <c r="F5941" s="244">
        <v>61.5</v>
      </c>
      <c r="G5941" s="193">
        <v>1.1000000000000001</v>
      </c>
      <c r="H5941" s="193">
        <v>60.8</v>
      </c>
    </row>
    <row r="5942" spans="2:8" x14ac:dyDescent="0.25">
      <c r="B5942" s="271">
        <v>44077.875</v>
      </c>
      <c r="C5942" s="244">
        <v>491</v>
      </c>
      <c r="D5942" s="244">
        <v>0</v>
      </c>
      <c r="E5942" s="244">
        <v>8.6</v>
      </c>
      <c r="F5942" s="244">
        <v>61</v>
      </c>
      <c r="G5942" s="193">
        <v>0.6</v>
      </c>
      <c r="H5942" s="193">
        <v>339</v>
      </c>
    </row>
    <row r="5943" spans="2:8" x14ac:dyDescent="0.25">
      <c r="B5943" s="271">
        <v>44077.916666666664</v>
      </c>
      <c r="C5943" s="244">
        <v>491.2</v>
      </c>
      <c r="D5943" s="244">
        <v>0</v>
      </c>
      <c r="E5943" s="244">
        <v>8.4</v>
      </c>
      <c r="F5943" s="244">
        <v>62</v>
      </c>
      <c r="G5943" s="193">
        <v>1</v>
      </c>
      <c r="H5943" s="193">
        <v>279.60000000000002</v>
      </c>
    </row>
    <row r="5944" spans="2:8" x14ac:dyDescent="0.25">
      <c r="B5944" s="271">
        <v>44077.958333333336</v>
      </c>
      <c r="C5944" s="244">
        <v>491.2</v>
      </c>
      <c r="D5944" s="244">
        <v>0</v>
      </c>
      <c r="E5944" s="244">
        <v>8.4</v>
      </c>
      <c r="F5944" s="244">
        <v>62.3</v>
      </c>
      <c r="G5944" s="193">
        <v>1</v>
      </c>
      <c r="H5944" s="193">
        <v>280.2</v>
      </c>
    </row>
    <row r="5945" spans="2:8" x14ac:dyDescent="0.25">
      <c r="B5945" s="271">
        <v>44078</v>
      </c>
      <c r="C5945" s="244">
        <v>490.9</v>
      </c>
      <c r="D5945" s="244">
        <v>0</v>
      </c>
      <c r="E5945" s="244">
        <v>8.1</v>
      </c>
      <c r="F5945" s="244">
        <v>62.8</v>
      </c>
      <c r="G5945" s="193">
        <v>1.3</v>
      </c>
      <c r="H5945" s="193">
        <v>264.8</v>
      </c>
    </row>
    <row r="5946" spans="2:8" x14ac:dyDescent="0.25">
      <c r="B5946" s="271">
        <v>44078.041666666664</v>
      </c>
      <c r="C5946" s="244">
        <v>490.6</v>
      </c>
      <c r="D5946" s="244">
        <v>0</v>
      </c>
      <c r="E5946" s="244">
        <v>7.8</v>
      </c>
      <c r="F5946" s="244">
        <v>64.8</v>
      </c>
      <c r="G5946" s="193">
        <v>0.9</v>
      </c>
      <c r="H5946" s="193">
        <v>261</v>
      </c>
    </row>
    <row r="5947" spans="2:8" x14ac:dyDescent="0.25">
      <c r="B5947" s="271">
        <v>44078.083333333336</v>
      </c>
      <c r="C5947" s="244">
        <v>490.3</v>
      </c>
      <c r="D5947" s="244">
        <v>0</v>
      </c>
      <c r="E5947" s="244">
        <v>7.5</v>
      </c>
      <c r="F5947" s="244">
        <v>67.099999999999994</v>
      </c>
      <c r="G5947" s="193">
        <v>1.4</v>
      </c>
      <c r="H5947" s="193">
        <v>264</v>
      </c>
    </row>
    <row r="5948" spans="2:8" x14ac:dyDescent="0.25">
      <c r="B5948" s="271">
        <v>44078.125</v>
      </c>
      <c r="C5948" s="244">
        <v>490.3</v>
      </c>
      <c r="D5948" s="244">
        <v>0</v>
      </c>
      <c r="E5948" s="244">
        <v>7.2</v>
      </c>
      <c r="F5948" s="244">
        <v>67.8</v>
      </c>
      <c r="G5948" s="193">
        <v>1.2</v>
      </c>
      <c r="H5948" s="193">
        <v>291</v>
      </c>
    </row>
    <row r="5949" spans="2:8" x14ac:dyDescent="0.25">
      <c r="B5949" s="271">
        <v>44078.166666666664</v>
      </c>
      <c r="C5949" s="244">
        <v>490.4</v>
      </c>
      <c r="D5949" s="244">
        <v>0</v>
      </c>
      <c r="E5949" s="244">
        <v>6.3</v>
      </c>
      <c r="F5949" s="244">
        <v>70.099999999999994</v>
      </c>
      <c r="G5949" s="193">
        <v>2.2999999999999998</v>
      </c>
      <c r="H5949" s="193">
        <v>267.89999999999998</v>
      </c>
    </row>
    <row r="5950" spans="2:8" x14ac:dyDescent="0.25">
      <c r="B5950" s="271">
        <v>44078.208333333336</v>
      </c>
      <c r="C5950" s="244">
        <v>490.7</v>
      </c>
      <c r="D5950" s="244">
        <v>0</v>
      </c>
      <c r="E5950" s="244">
        <v>6.8</v>
      </c>
      <c r="F5950" s="244">
        <v>68.599999999999994</v>
      </c>
      <c r="G5950" s="193">
        <v>0.6</v>
      </c>
      <c r="H5950" s="193">
        <v>269.3</v>
      </c>
    </row>
    <row r="5951" spans="2:8" x14ac:dyDescent="0.25">
      <c r="B5951" s="271">
        <v>44078.25</v>
      </c>
      <c r="C5951" s="244">
        <v>491</v>
      </c>
      <c r="D5951" s="244">
        <v>0</v>
      </c>
      <c r="E5951" s="244">
        <v>7</v>
      </c>
      <c r="F5951" s="244">
        <v>68.3</v>
      </c>
      <c r="G5951" s="193">
        <v>0.9</v>
      </c>
      <c r="H5951" s="193">
        <v>263.5</v>
      </c>
    </row>
    <row r="5952" spans="2:8" x14ac:dyDescent="0.25">
      <c r="B5952" s="271">
        <v>44078.291666666664</v>
      </c>
      <c r="C5952" s="244">
        <v>491.4</v>
      </c>
      <c r="D5952" s="244">
        <v>0</v>
      </c>
      <c r="E5952" s="244">
        <v>7.5</v>
      </c>
      <c r="F5952" s="244">
        <v>65.900000000000006</v>
      </c>
      <c r="G5952" s="193">
        <v>1</v>
      </c>
      <c r="H5952" s="193">
        <v>258.89999999999998</v>
      </c>
    </row>
    <row r="5953" spans="2:8" x14ac:dyDescent="0.25">
      <c r="B5953" s="271">
        <v>44078.333333333336</v>
      </c>
      <c r="C5953" s="244">
        <v>491.6</v>
      </c>
      <c r="D5953" s="244">
        <v>0</v>
      </c>
      <c r="E5953" s="244">
        <v>9.5</v>
      </c>
      <c r="F5953" s="244">
        <v>58.8</v>
      </c>
      <c r="G5953" s="193">
        <v>0.5</v>
      </c>
      <c r="H5953" s="193">
        <v>252.8</v>
      </c>
    </row>
    <row r="5954" spans="2:8" x14ac:dyDescent="0.25">
      <c r="B5954" s="271">
        <v>44078.375</v>
      </c>
      <c r="C5954" s="244">
        <v>491.5</v>
      </c>
      <c r="D5954" s="244">
        <v>0</v>
      </c>
      <c r="E5954" s="244">
        <v>12.5</v>
      </c>
      <c r="F5954" s="244">
        <v>46.2</v>
      </c>
      <c r="G5954" s="193">
        <v>1</v>
      </c>
      <c r="H5954" s="193">
        <v>297.3</v>
      </c>
    </row>
    <row r="5955" spans="2:8" x14ac:dyDescent="0.25">
      <c r="B5955" s="271">
        <v>44078.416666666664</v>
      </c>
      <c r="C5955" s="244">
        <v>491.2</v>
      </c>
      <c r="D5955" s="244">
        <v>0</v>
      </c>
      <c r="E5955" s="244">
        <v>14.2</v>
      </c>
      <c r="F5955" s="244">
        <v>37.700000000000003</v>
      </c>
      <c r="G5955" s="193">
        <v>2</v>
      </c>
      <c r="H5955" s="193">
        <v>44</v>
      </c>
    </row>
    <row r="5956" spans="2:8" x14ac:dyDescent="0.25">
      <c r="B5956" s="271">
        <v>44078.458333333336</v>
      </c>
      <c r="C5956" s="244">
        <v>491.2</v>
      </c>
      <c r="D5956" s="244">
        <v>0</v>
      </c>
      <c r="E5956" s="244">
        <v>14.2</v>
      </c>
      <c r="F5956" s="244">
        <v>37.299999999999997</v>
      </c>
      <c r="G5956" s="193">
        <v>2.2999999999999998</v>
      </c>
      <c r="H5956" s="193">
        <v>24.5</v>
      </c>
    </row>
    <row r="5957" spans="2:8" x14ac:dyDescent="0.25">
      <c r="B5957" s="271">
        <v>44078.5</v>
      </c>
      <c r="C5957" s="244">
        <v>490.9</v>
      </c>
      <c r="D5957" s="244">
        <v>0</v>
      </c>
      <c r="E5957" s="244">
        <v>14.5</v>
      </c>
      <c r="F5957" s="244">
        <v>34.6</v>
      </c>
      <c r="G5957" s="193">
        <v>2.8</v>
      </c>
      <c r="H5957" s="193">
        <v>90.3</v>
      </c>
    </row>
    <row r="5958" spans="2:8" x14ac:dyDescent="0.25">
      <c r="B5958" s="271">
        <v>44078.541666666664</v>
      </c>
      <c r="C5958" s="244">
        <v>490.3</v>
      </c>
      <c r="D5958" s="244">
        <v>0</v>
      </c>
      <c r="E5958" s="244">
        <v>15</v>
      </c>
      <c r="F5958" s="244">
        <v>35.6</v>
      </c>
      <c r="G5958" s="193">
        <v>2.7</v>
      </c>
      <c r="H5958" s="193">
        <v>17.100000000000001</v>
      </c>
    </row>
    <row r="5959" spans="2:8" x14ac:dyDescent="0.25">
      <c r="B5959" s="271">
        <v>44078.583333333336</v>
      </c>
      <c r="C5959" s="244">
        <v>489.7</v>
      </c>
      <c r="D5959" s="244">
        <v>0</v>
      </c>
      <c r="E5959" s="244">
        <v>15.2</v>
      </c>
      <c r="F5959" s="244">
        <v>35.200000000000003</v>
      </c>
      <c r="G5959" s="193">
        <v>3</v>
      </c>
      <c r="H5959" s="193">
        <v>75.2</v>
      </c>
    </row>
    <row r="5960" spans="2:8" x14ac:dyDescent="0.25">
      <c r="B5960" s="271">
        <v>44078.625</v>
      </c>
      <c r="C5960" s="244">
        <v>489.5</v>
      </c>
      <c r="D5960" s="244">
        <v>0</v>
      </c>
      <c r="E5960" s="244">
        <v>14.7</v>
      </c>
      <c r="F5960" s="244">
        <v>39.700000000000003</v>
      </c>
      <c r="G5960" s="193">
        <v>2.5</v>
      </c>
      <c r="H5960" s="193">
        <v>75.599999999999994</v>
      </c>
    </row>
    <row r="5961" spans="2:8" x14ac:dyDescent="0.25">
      <c r="B5961" s="271">
        <v>44078.666666666664</v>
      </c>
      <c r="C5961" s="244">
        <v>489.4</v>
      </c>
      <c r="D5961" s="244">
        <v>0</v>
      </c>
      <c r="E5961" s="244">
        <v>13.6</v>
      </c>
      <c r="F5961" s="244">
        <v>42.1</v>
      </c>
      <c r="G5961" s="193">
        <v>2.2000000000000002</v>
      </c>
      <c r="H5961" s="193">
        <v>49.5</v>
      </c>
    </row>
    <row r="5962" spans="2:8" x14ac:dyDescent="0.25">
      <c r="B5962" s="271">
        <v>44078.708333333336</v>
      </c>
      <c r="C5962" s="244">
        <v>489.5</v>
      </c>
      <c r="D5962" s="244">
        <v>0</v>
      </c>
      <c r="E5962" s="244">
        <v>12.3</v>
      </c>
      <c r="F5962" s="244">
        <v>46.2</v>
      </c>
      <c r="G5962" s="193">
        <v>1.6</v>
      </c>
      <c r="H5962" s="193">
        <v>35.9</v>
      </c>
    </row>
    <row r="5963" spans="2:8" x14ac:dyDescent="0.25">
      <c r="B5963" s="271">
        <v>44078.75</v>
      </c>
      <c r="C5963" s="244">
        <v>490.1</v>
      </c>
      <c r="D5963" s="244">
        <v>0</v>
      </c>
      <c r="E5963" s="244">
        <v>10.5</v>
      </c>
      <c r="F5963" s="244">
        <v>57.3</v>
      </c>
      <c r="G5963" s="193">
        <v>1.8</v>
      </c>
      <c r="H5963" s="193">
        <v>14.2</v>
      </c>
    </row>
    <row r="5964" spans="2:8" x14ac:dyDescent="0.25">
      <c r="B5964" s="271">
        <v>44078.791666666664</v>
      </c>
      <c r="C5964" s="244">
        <v>491</v>
      </c>
      <c r="D5964" s="244">
        <v>0</v>
      </c>
      <c r="E5964" s="244">
        <v>9.6999999999999993</v>
      </c>
      <c r="F5964" s="244">
        <v>61.4</v>
      </c>
      <c r="G5964" s="193">
        <v>1.4</v>
      </c>
      <c r="H5964" s="193">
        <v>28.2</v>
      </c>
    </row>
    <row r="5965" spans="2:8" x14ac:dyDescent="0.25">
      <c r="B5965" s="271">
        <v>44078.833333333336</v>
      </c>
      <c r="C5965" s="244">
        <v>491.4</v>
      </c>
      <c r="D5965" s="244">
        <v>0</v>
      </c>
      <c r="E5965" s="244">
        <v>9.4</v>
      </c>
      <c r="F5965" s="244">
        <v>62</v>
      </c>
      <c r="G5965" s="193">
        <v>0.8</v>
      </c>
      <c r="H5965" s="193">
        <v>47.9</v>
      </c>
    </row>
    <row r="5966" spans="2:8" x14ac:dyDescent="0.25">
      <c r="B5966" s="271">
        <v>44078.875</v>
      </c>
      <c r="C5966" s="244">
        <v>491.8</v>
      </c>
      <c r="D5966" s="244">
        <v>0</v>
      </c>
      <c r="E5966" s="244">
        <v>9.6</v>
      </c>
      <c r="F5966" s="244">
        <v>59</v>
      </c>
      <c r="G5966" s="193">
        <v>0.8</v>
      </c>
      <c r="H5966" s="193">
        <v>351.7</v>
      </c>
    </row>
    <row r="5967" spans="2:8" x14ac:dyDescent="0.25">
      <c r="B5967" s="271">
        <v>44078.916666666664</v>
      </c>
      <c r="C5967" s="244">
        <v>492</v>
      </c>
      <c r="D5967" s="244">
        <v>0</v>
      </c>
      <c r="E5967" s="244">
        <v>9.3000000000000007</v>
      </c>
      <c r="F5967" s="244">
        <v>62.1</v>
      </c>
      <c r="G5967" s="193">
        <v>0.9</v>
      </c>
      <c r="H5967" s="193">
        <v>43.4</v>
      </c>
    </row>
    <row r="5968" spans="2:8" x14ac:dyDescent="0.25">
      <c r="B5968" s="271">
        <v>44078.958333333336</v>
      </c>
      <c r="C5968" s="244">
        <v>492.1</v>
      </c>
      <c r="D5968" s="244">
        <v>0</v>
      </c>
      <c r="E5968" s="244">
        <v>9.1999999999999993</v>
      </c>
      <c r="F5968" s="244">
        <v>61.6</v>
      </c>
      <c r="G5968" s="193">
        <v>0.7</v>
      </c>
      <c r="H5968" s="193">
        <v>11</v>
      </c>
    </row>
    <row r="5969" spans="2:8" x14ac:dyDescent="0.25">
      <c r="B5969" s="271">
        <v>44079</v>
      </c>
      <c r="C5969" s="244">
        <v>491.6</v>
      </c>
      <c r="D5969" s="244">
        <v>0</v>
      </c>
      <c r="E5969" s="244">
        <v>8.8000000000000007</v>
      </c>
      <c r="F5969" s="244">
        <v>62.1</v>
      </c>
      <c r="G5969" s="193">
        <v>0.7</v>
      </c>
      <c r="H5969" s="193">
        <v>349.6</v>
      </c>
    </row>
    <row r="5970" spans="2:8" x14ac:dyDescent="0.25">
      <c r="B5970" s="271">
        <v>44079.041666666664</v>
      </c>
      <c r="C5970" s="244">
        <v>491.3</v>
      </c>
      <c r="D5970" s="244">
        <v>0</v>
      </c>
      <c r="E5970" s="244">
        <v>8</v>
      </c>
      <c r="F5970" s="244">
        <v>64.099999999999994</v>
      </c>
      <c r="G5970" s="193">
        <v>1.3</v>
      </c>
      <c r="H5970" s="193">
        <v>320.60000000000002</v>
      </c>
    </row>
    <row r="5971" spans="2:8" x14ac:dyDescent="0.25">
      <c r="B5971" s="271">
        <v>44079.083333333336</v>
      </c>
      <c r="C5971" s="244">
        <v>491</v>
      </c>
      <c r="D5971" s="244">
        <v>0</v>
      </c>
      <c r="E5971" s="244">
        <v>7.3</v>
      </c>
      <c r="F5971" s="244">
        <v>66.8</v>
      </c>
      <c r="G5971" s="193">
        <v>1.8</v>
      </c>
      <c r="H5971" s="193">
        <v>267.2</v>
      </c>
    </row>
    <row r="5972" spans="2:8" x14ac:dyDescent="0.25">
      <c r="B5972" s="271">
        <v>44079.125</v>
      </c>
      <c r="C5972" s="244">
        <v>490.9</v>
      </c>
      <c r="D5972" s="244">
        <v>0</v>
      </c>
      <c r="E5972" s="244">
        <v>7.2</v>
      </c>
      <c r="F5972" s="244">
        <v>67.7</v>
      </c>
      <c r="G5972" s="193">
        <v>1.1000000000000001</v>
      </c>
      <c r="H5972" s="193">
        <v>265.89999999999998</v>
      </c>
    </row>
    <row r="5973" spans="2:8" x14ac:dyDescent="0.25">
      <c r="B5973" s="271">
        <v>44079.166666666664</v>
      </c>
      <c r="C5973" s="244">
        <v>491</v>
      </c>
      <c r="D5973" s="244">
        <v>0</v>
      </c>
      <c r="E5973" s="244">
        <v>7</v>
      </c>
      <c r="F5973" s="244">
        <v>69</v>
      </c>
      <c r="G5973" s="193">
        <v>1</v>
      </c>
      <c r="H5973" s="193">
        <v>279.2</v>
      </c>
    </row>
    <row r="5974" spans="2:8" x14ac:dyDescent="0.25">
      <c r="B5974" s="271">
        <v>44079.208333333336</v>
      </c>
      <c r="C5974" s="244">
        <v>491.4</v>
      </c>
      <c r="D5974" s="244">
        <v>0</v>
      </c>
      <c r="E5974" s="244">
        <v>6.5</v>
      </c>
      <c r="F5974" s="244">
        <v>66.8</v>
      </c>
      <c r="G5974" s="193">
        <v>1.1000000000000001</v>
      </c>
      <c r="H5974" s="193">
        <v>258.89999999999998</v>
      </c>
    </row>
    <row r="5975" spans="2:8" x14ac:dyDescent="0.25">
      <c r="B5975" s="271">
        <v>44079.25</v>
      </c>
      <c r="C5975" s="244">
        <v>491.9</v>
      </c>
      <c r="D5975" s="244">
        <v>0</v>
      </c>
      <c r="E5975" s="244">
        <v>6.2</v>
      </c>
      <c r="F5975" s="244">
        <v>66.2</v>
      </c>
      <c r="G5975" s="193">
        <v>0.9</v>
      </c>
      <c r="H5975" s="193">
        <v>273.2</v>
      </c>
    </row>
    <row r="5976" spans="2:8" x14ac:dyDescent="0.25">
      <c r="B5976" s="271">
        <v>44079.291666666664</v>
      </c>
      <c r="C5976" s="244">
        <v>492.3</v>
      </c>
      <c r="D5976" s="244">
        <v>0</v>
      </c>
      <c r="E5976" s="244">
        <v>6.8</v>
      </c>
      <c r="F5976" s="244">
        <v>63.8</v>
      </c>
      <c r="G5976" s="193">
        <v>0.8</v>
      </c>
      <c r="H5976" s="193">
        <v>271</v>
      </c>
    </row>
    <row r="5977" spans="2:8" x14ac:dyDescent="0.25">
      <c r="B5977" s="271">
        <v>44079.333333333336</v>
      </c>
      <c r="C5977" s="244">
        <v>492.4</v>
      </c>
      <c r="D5977" s="244">
        <v>0</v>
      </c>
      <c r="E5977" s="244">
        <v>8.9</v>
      </c>
      <c r="F5977" s="244">
        <v>58</v>
      </c>
      <c r="G5977" s="193">
        <v>0.6</v>
      </c>
      <c r="H5977" s="193">
        <v>94.7</v>
      </c>
    </row>
    <row r="5978" spans="2:8" x14ac:dyDescent="0.25">
      <c r="B5978" s="271">
        <v>44079.375</v>
      </c>
      <c r="C5978" s="244">
        <v>492.3</v>
      </c>
      <c r="D5978" s="244">
        <v>0</v>
      </c>
      <c r="E5978" s="244">
        <v>10.6</v>
      </c>
      <c r="F5978" s="244">
        <v>52</v>
      </c>
      <c r="G5978" s="193">
        <v>0.6</v>
      </c>
      <c r="H5978" s="193">
        <v>71.8</v>
      </c>
    </row>
    <row r="5979" spans="2:8" x14ac:dyDescent="0.25">
      <c r="B5979" s="271">
        <v>44079.416666666664</v>
      </c>
      <c r="C5979" s="244">
        <v>492</v>
      </c>
      <c r="D5979" s="244">
        <v>0</v>
      </c>
      <c r="E5979" s="244">
        <v>12.6</v>
      </c>
      <c r="F5979" s="244">
        <v>42.5</v>
      </c>
      <c r="G5979" s="193">
        <v>0.7</v>
      </c>
      <c r="H5979" s="193">
        <v>131.80000000000001</v>
      </c>
    </row>
    <row r="5980" spans="2:8" x14ac:dyDescent="0.25">
      <c r="B5980" s="271">
        <v>44079.458333333336</v>
      </c>
      <c r="C5980" s="244">
        <v>491.6</v>
      </c>
      <c r="D5980" s="244">
        <v>0</v>
      </c>
      <c r="E5980" s="244">
        <v>15.6</v>
      </c>
      <c r="F5980" s="244">
        <v>31.6</v>
      </c>
      <c r="G5980" s="193">
        <v>1.6</v>
      </c>
      <c r="H5980" s="193">
        <v>43.2</v>
      </c>
    </row>
    <row r="5981" spans="2:8" x14ac:dyDescent="0.25">
      <c r="B5981" s="271">
        <v>44079.5</v>
      </c>
      <c r="C5981" s="244">
        <v>491.3</v>
      </c>
      <c r="D5981" s="244">
        <v>0</v>
      </c>
      <c r="E5981" s="244">
        <v>16.100000000000001</v>
      </c>
      <c r="F5981" s="244">
        <v>29.3</v>
      </c>
      <c r="G5981" s="193">
        <v>2.9</v>
      </c>
      <c r="H5981" s="193">
        <v>39.6</v>
      </c>
    </row>
    <row r="5982" spans="2:8" x14ac:dyDescent="0.25">
      <c r="B5982" s="271">
        <v>44079.541666666664</v>
      </c>
      <c r="C5982" s="244">
        <v>490.8</v>
      </c>
      <c r="D5982" s="244">
        <v>0</v>
      </c>
      <c r="E5982" s="244">
        <v>16.399999999999999</v>
      </c>
      <c r="F5982" s="244">
        <v>26.6</v>
      </c>
      <c r="G5982" s="193">
        <v>2.8</v>
      </c>
      <c r="H5982" s="193">
        <v>46.7</v>
      </c>
    </row>
    <row r="5983" spans="2:8" x14ac:dyDescent="0.25">
      <c r="B5983" s="271">
        <v>44079.583333333336</v>
      </c>
      <c r="C5983" s="244">
        <v>490.4</v>
      </c>
      <c r="D5983" s="244">
        <v>0</v>
      </c>
      <c r="E5983" s="244">
        <v>16.600000000000001</v>
      </c>
      <c r="F5983" s="244">
        <v>25.3</v>
      </c>
      <c r="G5983" s="193">
        <v>3</v>
      </c>
      <c r="H5983" s="193">
        <v>22.4</v>
      </c>
    </row>
    <row r="5984" spans="2:8" x14ac:dyDescent="0.25">
      <c r="B5984" s="271">
        <v>44079.625</v>
      </c>
      <c r="C5984" s="244">
        <v>490</v>
      </c>
      <c r="D5984" s="244">
        <v>0</v>
      </c>
      <c r="E5984" s="244">
        <v>16.399999999999999</v>
      </c>
      <c r="F5984" s="244">
        <v>28.5</v>
      </c>
      <c r="G5984" s="193">
        <v>2.6</v>
      </c>
      <c r="H5984" s="193">
        <v>92.9</v>
      </c>
    </row>
    <row r="5985" spans="2:8" x14ac:dyDescent="0.25">
      <c r="B5985" s="271">
        <v>44079.666666666664</v>
      </c>
      <c r="C5985" s="244">
        <v>489.9</v>
      </c>
      <c r="D5985" s="244">
        <v>0</v>
      </c>
      <c r="E5985" s="244">
        <v>15.3</v>
      </c>
      <c r="F5985" s="244">
        <v>31.1</v>
      </c>
      <c r="G5985" s="193">
        <v>2.2000000000000002</v>
      </c>
      <c r="H5985" s="193">
        <v>81.7</v>
      </c>
    </row>
    <row r="5986" spans="2:8" x14ac:dyDescent="0.25">
      <c r="B5986" s="271">
        <v>44079.708333333336</v>
      </c>
      <c r="C5986" s="244">
        <v>490.2</v>
      </c>
      <c r="D5986" s="244">
        <v>0</v>
      </c>
      <c r="E5986" s="244">
        <v>13.5</v>
      </c>
      <c r="F5986" s="244">
        <v>37.799999999999997</v>
      </c>
      <c r="G5986" s="193">
        <v>1.9</v>
      </c>
      <c r="H5986" s="193">
        <v>39.5</v>
      </c>
    </row>
    <row r="5987" spans="2:8" x14ac:dyDescent="0.25">
      <c r="B5987" s="271">
        <v>44079.75</v>
      </c>
      <c r="C5987" s="244">
        <v>490.6</v>
      </c>
      <c r="D5987" s="244">
        <v>0</v>
      </c>
      <c r="E5987" s="244">
        <v>11.7</v>
      </c>
      <c r="F5987" s="244">
        <v>47.1</v>
      </c>
      <c r="G5987" s="193">
        <v>2.2999999999999998</v>
      </c>
      <c r="H5987" s="193">
        <v>10.3</v>
      </c>
    </row>
    <row r="5988" spans="2:8" x14ac:dyDescent="0.25">
      <c r="B5988" s="271">
        <v>44079.791666666664</v>
      </c>
      <c r="C5988" s="244">
        <v>491.1</v>
      </c>
      <c r="D5988" s="244">
        <v>0</v>
      </c>
      <c r="E5988" s="244">
        <v>10.5</v>
      </c>
      <c r="F5988" s="244">
        <v>53.4</v>
      </c>
      <c r="G5988" s="193">
        <v>1.6</v>
      </c>
      <c r="H5988" s="193">
        <v>15.7</v>
      </c>
    </row>
    <row r="5989" spans="2:8" x14ac:dyDescent="0.25">
      <c r="B5989" s="271">
        <v>44079.833333333336</v>
      </c>
      <c r="C5989" s="244">
        <v>491.6</v>
      </c>
      <c r="D5989" s="244">
        <v>0</v>
      </c>
      <c r="E5989" s="244">
        <v>9.9</v>
      </c>
      <c r="F5989" s="244">
        <v>55.2</v>
      </c>
      <c r="G5989" s="193">
        <v>0.8</v>
      </c>
      <c r="H5989" s="193">
        <v>52.1</v>
      </c>
    </row>
    <row r="5990" spans="2:8" x14ac:dyDescent="0.25">
      <c r="B5990" s="271">
        <v>44079.875</v>
      </c>
      <c r="C5990" s="244">
        <v>491.9</v>
      </c>
      <c r="D5990" s="244">
        <v>0</v>
      </c>
      <c r="E5990" s="244">
        <v>8.5</v>
      </c>
      <c r="F5990" s="244">
        <v>61.8</v>
      </c>
      <c r="G5990" s="193">
        <v>1.6</v>
      </c>
      <c r="H5990" s="193">
        <v>340.5</v>
      </c>
    </row>
    <row r="5991" spans="2:8" x14ac:dyDescent="0.25">
      <c r="B5991" s="271">
        <v>44079.916666666664</v>
      </c>
      <c r="C5991" s="244">
        <v>492.2</v>
      </c>
      <c r="D5991" s="244">
        <v>0</v>
      </c>
      <c r="E5991" s="244">
        <v>7.7</v>
      </c>
      <c r="F5991" s="244">
        <v>66.099999999999994</v>
      </c>
      <c r="G5991" s="193">
        <v>1.2</v>
      </c>
      <c r="H5991" s="193">
        <v>302.3</v>
      </c>
    </row>
    <row r="5992" spans="2:8" x14ac:dyDescent="0.25">
      <c r="B5992" s="271">
        <v>44079.958333333336</v>
      </c>
      <c r="C5992" s="244">
        <v>492.3</v>
      </c>
      <c r="D5992" s="244">
        <v>0</v>
      </c>
      <c r="E5992" s="244">
        <v>6.4</v>
      </c>
      <c r="F5992" s="244">
        <v>65.5</v>
      </c>
      <c r="G5992" s="193">
        <v>1.7</v>
      </c>
      <c r="H5992" s="193">
        <v>268.10000000000002</v>
      </c>
    </row>
    <row r="5993" spans="2:8" x14ac:dyDescent="0.25">
      <c r="B5993" s="271">
        <v>44080</v>
      </c>
      <c r="C5993" s="244">
        <v>492.1</v>
      </c>
      <c r="D5993" s="244">
        <v>0</v>
      </c>
      <c r="E5993" s="244">
        <v>5.7</v>
      </c>
      <c r="F5993" s="244">
        <v>67.7</v>
      </c>
      <c r="G5993" s="193">
        <v>1.3</v>
      </c>
      <c r="H5993" s="193">
        <v>279</v>
      </c>
    </row>
    <row r="5994" spans="2:8" x14ac:dyDescent="0.25">
      <c r="B5994" s="271">
        <v>44080.041666666664</v>
      </c>
      <c r="C5994" s="244">
        <v>491.8</v>
      </c>
      <c r="D5994" s="244">
        <v>0</v>
      </c>
      <c r="E5994" s="244">
        <v>4.7</v>
      </c>
      <c r="F5994" s="244">
        <v>70.599999999999994</v>
      </c>
      <c r="G5994" s="193">
        <v>1.4</v>
      </c>
      <c r="H5994" s="193">
        <v>278.39999999999998</v>
      </c>
    </row>
    <row r="5995" spans="2:8" x14ac:dyDescent="0.25">
      <c r="B5995" s="271">
        <v>44080.083333333336</v>
      </c>
      <c r="C5995" s="244">
        <v>491.7</v>
      </c>
      <c r="D5995" s="244">
        <v>0</v>
      </c>
      <c r="E5995" s="244">
        <v>3.5</v>
      </c>
      <c r="F5995" s="244">
        <v>72.900000000000006</v>
      </c>
      <c r="G5995" s="193">
        <v>1.3</v>
      </c>
      <c r="H5995" s="193">
        <v>273.10000000000002</v>
      </c>
    </row>
    <row r="5996" spans="2:8" x14ac:dyDescent="0.25">
      <c r="B5996" s="271">
        <v>44080.125</v>
      </c>
      <c r="C5996" s="244">
        <v>491.4</v>
      </c>
      <c r="D5996" s="244">
        <v>0</v>
      </c>
      <c r="E5996" s="244">
        <v>2.7</v>
      </c>
      <c r="F5996" s="244">
        <v>74.2</v>
      </c>
      <c r="G5996" s="193">
        <v>1.3</v>
      </c>
      <c r="H5996" s="193">
        <v>276.39999999999998</v>
      </c>
    </row>
    <row r="5997" spans="2:8" x14ac:dyDescent="0.25">
      <c r="B5997" s="271">
        <v>44080.166666666664</v>
      </c>
      <c r="C5997" s="244">
        <v>491.5</v>
      </c>
      <c r="D5997" s="244">
        <v>0</v>
      </c>
      <c r="E5997" s="244">
        <v>1.8</v>
      </c>
      <c r="F5997" s="244">
        <v>75.3</v>
      </c>
      <c r="G5997" s="193">
        <v>1.4</v>
      </c>
      <c r="H5997" s="193">
        <v>261.60000000000002</v>
      </c>
    </row>
    <row r="5998" spans="2:8" x14ac:dyDescent="0.25">
      <c r="B5998" s="271">
        <v>44080.208333333336</v>
      </c>
      <c r="C5998" s="244">
        <v>491.7</v>
      </c>
      <c r="D5998" s="244">
        <v>0</v>
      </c>
      <c r="E5998" s="244">
        <v>1.1000000000000001</v>
      </c>
      <c r="F5998" s="244">
        <v>75.900000000000006</v>
      </c>
      <c r="G5998" s="193">
        <v>1.6</v>
      </c>
      <c r="H5998" s="193">
        <v>270.3</v>
      </c>
    </row>
    <row r="5999" spans="2:8" x14ac:dyDescent="0.25">
      <c r="B5999" s="271">
        <v>44080.25</v>
      </c>
      <c r="C5999" s="244">
        <v>492.1</v>
      </c>
      <c r="D5999" s="244">
        <v>0</v>
      </c>
      <c r="E5999" s="244">
        <v>0.5</v>
      </c>
      <c r="F5999" s="244">
        <v>76.599999999999994</v>
      </c>
      <c r="G5999" s="193">
        <v>1.5</v>
      </c>
      <c r="H5999" s="193">
        <v>264.7</v>
      </c>
    </row>
    <row r="6000" spans="2:8" x14ac:dyDescent="0.25">
      <c r="B6000" s="271">
        <v>44080.291666666664</v>
      </c>
      <c r="C6000" s="244">
        <v>492.4</v>
      </c>
      <c r="D6000" s="244">
        <v>0</v>
      </c>
      <c r="E6000" s="244">
        <v>1.6</v>
      </c>
      <c r="F6000" s="244">
        <v>70.2</v>
      </c>
      <c r="G6000" s="193">
        <v>1</v>
      </c>
      <c r="H6000" s="193">
        <v>260.60000000000002</v>
      </c>
    </row>
    <row r="6001" spans="2:8" x14ac:dyDescent="0.25">
      <c r="B6001" s="271">
        <v>44080.333333333336</v>
      </c>
      <c r="C6001" s="244">
        <v>492.3</v>
      </c>
      <c r="D6001" s="244">
        <v>0</v>
      </c>
      <c r="E6001" s="244">
        <v>5.3</v>
      </c>
      <c r="F6001" s="244">
        <v>56.4</v>
      </c>
      <c r="G6001" s="193">
        <v>0.4</v>
      </c>
      <c r="H6001" s="193">
        <v>260.8</v>
      </c>
    </row>
    <row r="6002" spans="2:8" x14ac:dyDescent="0.25">
      <c r="B6002" s="271">
        <v>44080.375</v>
      </c>
      <c r="C6002" s="244">
        <v>492.1</v>
      </c>
      <c r="D6002" s="244">
        <v>0</v>
      </c>
      <c r="E6002" s="244">
        <v>9.1</v>
      </c>
      <c r="F6002" s="244">
        <v>46.9</v>
      </c>
      <c r="G6002" s="193">
        <v>0.5</v>
      </c>
      <c r="H6002" s="193">
        <v>245.2</v>
      </c>
    </row>
    <row r="6003" spans="2:8" x14ac:dyDescent="0.25">
      <c r="B6003" s="271">
        <v>44080.416666666664</v>
      </c>
      <c r="C6003" s="244">
        <v>491.6</v>
      </c>
      <c r="D6003" s="244">
        <v>0</v>
      </c>
      <c r="E6003" s="244">
        <v>12.3</v>
      </c>
      <c r="F6003" s="244">
        <v>37.5</v>
      </c>
      <c r="G6003" s="193">
        <v>0.9</v>
      </c>
      <c r="H6003" s="193">
        <v>142.69999999999999</v>
      </c>
    </row>
    <row r="6004" spans="2:8" x14ac:dyDescent="0.25">
      <c r="B6004" s="271">
        <v>44080.458333333336</v>
      </c>
      <c r="C6004" s="244">
        <v>490.8</v>
      </c>
      <c r="D6004" s="244">
        <v>0</v>
      </c>
      <c r="E6004" s="244">
        <v>15.6</v>
      </c>
      <c r="F6004" s="244">
        <v>19.5</v>
      </c>
      <c r="G6004" s="193">
        <v>1.6</v>
      </c>
      <c r="H6004" s="193">
        <v>38.799999999999997</v>
      </c>
    </row>
    <row r="6005" spans="2:8" x14ac:dyDescent="0.25">
      <c r="B6005" s="271">
        <v>44080.5</v>
      </c>
      <c r="C6005" s="244">
        <v>490.2</v>
      </c>
      <c r="D6005" s="244">
        <v>0</v>
      </c>
      <c r="E6005" s="244">
        <v>17.399999999999999</v>
      </c>
      <c r="F6005" s="244">
        <v>10.9</v>
      </c>
      <c r="G6005" s="193">
        <v>2.5</v>
      </c>
      <c r="H6005" s="193">
        <v>1.5</v>
      </c>
    </row>
    <row r="6006" spans="2:8" x14ac:dyDescent="0.25">
      <c r="B6006" s="271">
        <v>44080.541666666664</v>
      </c>
      <c r="C6006" s="244">
        <v>489.6</v>
      </c>
      <c r="D6006" s="244">
        <v>0</v>
      </c>
      <c r="E6006" s="244">
        <v>17.600000000000001</v>
      </c>
      <c r="F6006" s="244">
        <v>14.5</v>
      </c>
      <c r="G6006" s="193">
        <v>2.4</v>
      </c>
      <c r="H6006" s="193">
        <v>27.3</v>
      </c>
    </row>
    <row r="6007" spans="2:8" x14ac:dyDescent="0.25">
      <c r="B6007" s="271">
        <v>44080.583333333336</v>
      </c>
      <c r="C6007" s="244">
        <v>489.3</v>
      </c>
      <c r="D6007" s="244">
        <v>0</v>
      </c>
      <c r="E6007" s="244">
        <v>17</v>
      </c>
      <c r="F6007" s="244">
        <v>19.5</v>
      </c>
      <c r="G6007" s="193">
        <v>2.2999999999999998</v>
      </c>
      <c r="H6007" s="193">
        <v>51.1</v>
      </c>
    </row>
    <row r="6008" spans="2:8" x14ac:dyDescent="0.25">
      <c r="B6008" s="271">
        <v>44080.625</v>
      </c>
      <c r="C6008" s="244">
        <v>489</v>
      </c>
      <c r="D6008" s="244">
        <v>0</v>
      </c>
      <c r="E6008" s="244">
        <v>17.100000000000001</v>
      </c>
      <c r="F6008" s="244">
        <v>22.5</v>
      </c>
      <c r="G6008" s="193">
        <v>2.2999999999999998</v>
      </c>
      <c r="H6008" s="193">
        <v>80.5</v>
      </c>
    </row>
    <row r="6009" spans="2:8" x14ac:dyDescent="0.25">
      <c r="B6009" s="271">
        <v>44080.666666666664</v>
      </c>
      <c r="C6009" s="244">
        <v>489.1</v>
      </c>
      <c r="D6009" s="244">
        <v>0</v>
      </c>
      <c r="E6009" s="244">
        <v>15.2</v>
      </c>
      <c r="F6009" s="244">
        <v>29.2</v>
      </c>
      <c r="G6009" s="193">
        <v>2.6</v>
      </c>
      <c r="H6009" s="193">
        <v>71.400000000000006</v>
      </c>
    </row>
    <row r="6010" spans="2:8" x14ac:dyDescent="0.25">
      <c r="B6010" s="271">
        <v>44080.708333333336</v>
      </c>
      <c r="C6010" s="244">
        <v>489.3</v>
      </c>
      <c r="D6010" s="244">
        <v>0</v>
      </c>
      <c r="E6010" s="244">
        <v>13.2</v>
      </c>
      <c r="F6010" s="244">
        <v>36.799999999999997</v>
      </c>
      <c r="G6010" s="193">
        <v>1.8</v>
      </c>
      <c r="H6010" s="193">
        <v>47.4</v>
      </c>
    </row>
    <row r="6011" spans="2:8" x14ac:dyDescent="0.25">
      <c r="B6011" s="271">
        <v>44080.75</v>
      </c>
      <c r="C6011" s="244">
        <v>489.7</v>
      </c>
      <c r="D6011" s="244">
        <v>0</v>
      </c>
      <c r="E6011" s="244">
        <v>11.7</v>
      </c>
      <c r="F6011" s="244">
        <v>47</v>
      </c>
      <c r="G6011" s="193">
        <v>1.4</v>
      </c>
      <c r="H6011" s="193">
        <v>43.8</v>
      </c>
    </row>
    <row r="6012" spans="2:8" x14ac:dyDescent="0.25">
      <c r="B6012" s="271">
        <v>44080.791666666664</v>
      </c>
      <c r="C6012" s="244">
        <v>490.2</v>
      </c>
      <c r="D6012" s="244">
        <v>0</v>
      </c>
      <c r="E6012" s="244">
        <v>10.4</v>
      </c>
      <c r="F6012" s="244">
        <v>56.8</v>
      </c>
      <c r="G6012" s="193">
        <v>1.4</v>
      </c>
      <c r="H6012" s="193">
        <v>45.1</v>
      </c>
    </row>
    <row r="6013" spans="2:8" x14ac:dyDescent="0.25">
      <c r="B6013" s="271">
        <v>44080.833333333336</v>
      </c>
      <c r="C6013" s="244">
        <v>490.7</v>
      </c>
      <c r="D6013" s="244">
        <v>0</v>
      </c>
      <c r="E6013" s="244">
        <v>9.3000000000000007</v>
      </c>
      <c r="F6013" s="244">
        <v>62.4</v>
      </c>
      <c r="G6013" s="193">
        <v>1.5</v>
      </c>
      <c r="H6013" s="193">
        <v>347.7</v>
      </c>
    </row>
    <row r="6014" spans="2:8" x14ac:dyDescent="0.25">
      <c r="B6014" s="271">
        <v>44080.875</v>
      </c>
      <c r="C6014" s="244">
        <v>491</v>
      </c>
      <c r="D6014" s="244">
        <v>0</v>
      </c>
      <c r="E6014" s="244">
        <v>8.3000000000000007</v>
      </c>
      <c r="F6014" s="244">
        <v>64.7</v>
      </c>
      <c r="G6014" s="193">
        <v>1.7</v>
      </c>
      <c r="H6014" s="193">
        <v>285.10000000000002</v>
      </c>
    </row>
    <row r="6015" spans="2:8" x14ac:dyDescent="0.25">
      <c r="B6015" s="271">
        <v>44080.916666666664</v>
      </c>
      <c r="C6015" s="244">
        <v>491.1</v>
      </c>
      <c r="D6015" s="244">
        <v>0</v>
      </c>
      <c r="E6015" s="244">
        <v>7.3</v>
      </c>
      <c r="F6015" s="244">
        <v>67.400000000000006</v>
      </c>
      <c r="G6015" s="193">
        <v>1.6</v>
      </c>
      <c r="H6015" s="193">
        <v>269.60000000000002</v>
      </c>
    </row>
    <row r="6016" spans="2:8" x14ac:dyDescent="0.25">
      <c r="B6016" s="271">
        <v>44080.958333333336</v>
      </c>
      <c r="C6016" s="244">
        <v>491.2</v>
      </c>
      <c r="D6016" s="244">
        <v>0</v>
      </c>
      <c r="E6016" s="244">
        <v>6.7</v>
      </c>
      <c r="F6016" s="244">
        <v>70.099999999999994</v>
      </c>
      <c r="G6016" s="193">
        <v>1.4</v>
      </c>
      <c r="H6016" s="193">
        <v>263.8</v>
      </c>
    </row>
    <row r="6017" spans="2:8" x14ac:dyDescent="0.25">
      <c r="B6017" s="271">
        <v>44081</v>
      </c>
      <c r="C6017" s="244">
        <v>490.9</v>
      </c>
      <c r="D6017" s="244">
        <v>0</v>
      </c>
      <c r="E6017" s="244">
        <v>6.5</v>
      </c>
      <c r="F6017" s="244">
        <v>70.900000000000006</v>
      </c>
      <c r="G6017" s="193">
        <v>0.8</v>
      </c>
      <c r="H6017" s="193">
        <v>271.60000000000002</v>
      </c>
    </row>
    <row r="6018" spans="2:8" x14ac:dyDescent="0.25">
      <c r="B6018" s="271">
        <v>44081.041666666664</v>
      </c>
      <c r="C6018" s="244">
        <v>490.8</v>
      </c>
      <c r="D6018" s="244">
        <v>0</v>
      </c>
      <c r="E6018" s="244">
        <v>6.1</v>
      </c>
      <c r="F6018" s="244">
        <v>69.400000000000006</v>
      </c>
      <c r="G6018" s="193">
        <v>1</v>
      </c>
      <c r="H6018" s="193">
        <v>260.3</v>
      </c>
    </row>
    <row r="6019" spans="2:8" x14ac:dyDescent="0.25">
      <c r="B6019" s="271">
        <v>44081.083333333336</v>
      </c>
      <c r="C6019" s="244">
        <v>490.6</v>
      </c>
      <c r="D6019" s="244">
        <v>0</v>
      </c>
      <c r="E6019" s="244">
        <v>5.5</v>
      </c>
      <c r="F6019" s="244">
        <v>69.3</v>
      </c>
      <c r="G6019" s="193">
        <v>1.9</v>
      </c>
      <c r="H6019" s="193">
        <v>262.7</v>
      </c>
    </row>
    <row r="6020" spans="2:8" x14ac:dyDescent="0.25">
      <c r="B6020" s="271">
        <v>44081.125</v>
      </c>
      <c r="C6020" s="244">
        <v>490.4</v>
      </c>
      <c r="D6020" s="244">
        <v>0</v>
      </c>
      <c r="E6020" s="244">
        <v>5.2</v>
      </c>
      <c r="F6020" s="244">
        <v>67.3</v>
      </c>
      <c r="G6020" s="193">
        <v>1.7</v>
      </c>
      <c r="H6020" s="193">
        <v>271.89999999999998</v>
      </c>
    </row>
    <row r="6021" spans="2:8" x14ac:dyDescent="0.25">
      <c r="B6021" s="271">
        <v>44081.166666666664</v>
      </c>
      <c r="C6021" s="244">
        <v>490.2</v>
      </c>
      <c r="D6021" s="244">
        <v>0</v>
      </c>
      <c r="E6021" s="244">
        <v>5</v>
      </c>
      <c r="F6021" s="244">
        <v>66.400000000000006</v>
      </c>
      <c r="G6021" s="193">
        <v>1.5</v>
      </c>
      <c r="H6021" s="193">
        <v>265.8</v>
      </c>
    </row>
    <row r="6022" spans="2:8" x14ac:dyDescent="0.25">
      <c r="B6022" s="271">
        <v>44081.208333333336</v>
      </c>
      <c r="C6022" s="244">
        <v>490.3</v>
      </c>
      <c r="D6022" s="244">
        <v>0</v>
      </c>
      <c r="E6022" s="244">
        <v>4.8</v>
      </c>
      <c r="F6022" s="244">
        <v>66.900000000000006</v>
      </c>
      <c r="G6022" s="193">
        <v>1.6</v>
      </c>
      <c r="H6022" s="193">
        <v>260.10000000000002</v>
      </c>
    </row>
    <row r="6023" spans="2:8" x14ac:dyDescent="0.25">
      <c r="B6023" s="271">
        <v>44081.25</v>
      </c>
      <c r="C6023" s="244">
        <v>490.7</v>
      </c>
      <c r="D6023" s="244">
        <v>0</v>
      </c>
      <c r="E6023" s="244">
        <v>5</v>
      </c>
      <c r="F6023" s="244">
        <v>66.5</v>
      </c>
      <c r="G6023" s="193">
        <v>1.2</v>
      </c>
      <c r="H6023" s="193">
        <v>271.8</v>
      </c>
    </row>
    <row r="6024" spans="2:8" x14ac:dyDescent="0.25">
      <c r="B6024" s="271">
        <v>44081.291666666664</v>
      </c>
      <c r="C6024" s="244">
        <v>490.9</v>
      </c>
      <c r="D6024" s="244">
        <v>0</v>
      </c>
      <c r="E6024" s="244">
        <v>5.6</v>
      </c>
      <c r="F6024" s="244">
        <v>64.400000000000006</v>
      </c>
      <c r="G6024" s="193">
        <v>1</v>
      </c>
      <c r="H6024" s="193">
        <v>265.8</v>
      </c>
    </row>
    <row r="6025" spans="2:8" x14ac:dyDescent="0.25">
      <c r="B6025" s="271">
        <v>44081.333333333336</v>
      </c>
      <c r="C6025" s="244">
        <v>491.1</v>
      </c>
      <c r="D6025" s="244">
        <v>0</v>
      </c>
      <c r="E6025" s="244">
        <v>8.1</v>
      </c>
      <c r="F6025" s="244">
        <v>56.1</v>
      </c>
      <c r="G6025" s="193">
        <v>0.7</v>
      </c>
      <c r="H6025" s="193">
        <v>157.5</v>
      </c>
    </row>
    <row r="6026" spans="2:8" x14ac:dyDescent="0.25">
      <c r="B6026" s="271">
        <v>44081.375</v>
      </c>
      <c r="C6026" s="244">
        <v>490.8</v>
      </c>
      <c r="D6026" s="244">
        <v>0</v>
      </c>
      <c r="E6026" s="244">
        <v>11.1</v>
      </c>
      <c r="F6026" s="244">
        <v>47.9</v>
      </c>
      <c r="G6026" s="193">
        <v>0.9</v>
      </c>
      <c r="H6026" s="193">
        <v>141.9</v>
      </c>
    </row>
    <row r="6027" spans="2:8" x14ac:dyDescent="0.25">
      <c r="B6027" s="271">
        <v>44081.416666666664</v>
      </c>
      <c r="C6027" s="244">
        <v>490.4</v>
      </c>
      <c r="D6027" s="244">
        <v>0</v>
      </c>
      <c r="E6027" s="244">
        <v>13.1</v>
      </c>
      <c r="F6027" s="244">
        <v>41</v>
      </c>
      <c r="G6027" s="193">
        <v>1.1000000000000001</v>
      </c>
      <c r="H6027" s="193">
        <v>104.1</v>
      </c>
    </row>
    <row r="6028" spans="2:8" x14ac:dyDescent="0.25">
      <c r="B6028" s="271">
        <v>44081.458333333336</v>
      </c>
      <c r="C6028" s="244">
        <v>489.7</v>
      </c>
      <c r="D6028" s="244">
        <v>0</v>
      </c>
      <c r="E6028" s="244">
        <v>14.7</v>
      </c>
      <c r="F6028" s="244">
        <v>34.6</v>
      </c>
      <c r="G6028" s="193">
        <v>1.3</v>
      </c>
      <c r="H6028" s="193">
        <v>161.6</v>
      </c>
    </row>
    <row r="6029" spans="2:8" x14ac:dyDescent="0.25">
      <c r="B6029" s="271">
        <v>44081.5</v>
      </c>
      <c r="C6029" s="244">
        <v>489.1</v>
      </c>
      <c r="D6029" s="244">
        <v>0</v>
      </c>
      <c r="E6029" s="244">
        <v>15</v>
      </c>
      <c r="F6029" s="244">
        <v>31.2</v>
      </c>
      <c r="G6029" s="193">
        <v>1.4</v>
      </c>
      <c r="H6029" s="193">
        <v>147.9</v>
      </c>
    </row>
    <row r="6030" spans="2:8" x14ac:dyDescent="0.25">
      <c r="B6030" s="271">
        <v>44081.541666666664</v>
      </c>
      <c r="C6030" s="244">
        <v>488.4</v>
      </c>
      <c r="D6030" s="244">
        <v>0</v>
      </c>
      <c r="E6030" s="244">
        <v>16.7</v>
      </c>
      <c r="F6030" s="244">
        <v>26</v>
      </c>
      <c r="G6030" s="193">
        <v>0.9</v>
      </c>
      <c r="H6030" s="193">
        <v>304.10000000000002</v>
      </c>
    </row>
    <row r="6031" spans="2:8" x14ac:dyDescent="0.25">
      <c r="B6031" s="271">
        <v>44081.583333333336</v>
      </c>
      <c r="C6031" s="244">
        <v>487.8</v>
      </c>
      <c r="D6031" s="244">
        <v>0</v>
      </c>
      <c r="E6031" s="244">
        <v>16.399999999999999</v>
      </c>
      <c r="F6031" s="244">
        <v>30.7</v>
      </c>
      <c r="G6031" s="193">
        <v>1.7</v>
      </c>
      <c r="H6031" s="193">
        <v>19.3</v>
      </c>
    </row>
    <row r="6032" spans="2:8" x14ac:dyDescent="0.25">
      <c r="B6032" s="271">
        <v>44081.625</v>
      </c>
      <c r="C6032" s="244">
        <v>487.8</v>
      </c>
      <c r="D6032" s="244">
        <v>0</v>
      </c>
      <c r="E6032" s="244">
        <v>14</v>
      </c>
      <c r="F6032" s="244">
        <v>43.2</v>
      </c>
      <c r="G6032" s="193">
        <v>2.4</v>
      </c>
      <c r="H6032" s="193">
        <v>42.2</v>
      </c>
    </row>
    <row r="6033" spans="2:8" x14ac:dyDescent="0.25">
      <c r="B6033" s="271">
        <v>44081.666666666664</v>
      </c>
      <c r="C6033" s="244">
        <v>487.9</v>
      </c>
      <c r="D6033" s="244">
        <v>0</v>
      </c>
      <c r="E6033" s="244">
        <v>12.5</v>
      </c>
      <c r="F6033" s="244">
        <v>51.3</v>
      </c>
      <c r="G6033" s="193">
        <v>2.4</v>
      </c>
      <c r="H6033" s="193">
        <v>43.6</v>
      </c>
    </row>
    <row r="6034" spans="2:8" x14ac:dyDescent="0.25">
      <c r="B6034" s="271">
        <v>44081.708333333336</v>
      </c>
      <c r="C6034" s="244">
        <v>488.3</v>
      </c>
      <c r="D6034" s="244">
        <v>0</v>
      </c>
      <c r="E6034" s="244">
        <v>10.6</v>
      </c>
      <c r="F6034" s="244">
        <v>56.8</v>
      </c>
      <c r="G6034" s="193">
        <v>1.9</v>
      </c>
      <c r="H6034" s="193">
        <v>44</v>
      </c>
    </row>
    <row r="6035" spans="2:8" x14ac:dyDescent="0.25">
      <c r="B6035" s="271">
        <v>44081.75</v>
      </c>
      <c r="C6035" s="244">
        <v>489</v>
      </c>
      <c r="D6035" s="244">
        <v>0</v>
      </c>
      <c r="E6035" s="244">
        <v>9.6999999999999993</v>
      </c>
      <c r="F6035" s="244">
        <v>59.5</v>
      </c>
      <c r="G6035" s="193">
        <v>1.8</v>
      </c>
      <c r="H6035" s="193">
        <v>47.7</v>
      </c>
    </row>
    <row r="6036" spans="2:8" x14ac:dyDescent="0.25">
      <c r="B6036" s="271">
        <v>44081.791666666664</v>
      </c>
      <c r="C6036" s="244">
        <v>489.6</v>
      </c>
      <c r="D6036" s="244">
        <v>0</v>
      </c>
      <c r="E6036" s="244">
        <v>9.3000000000000007</v>
      </c>
      <c r="F6036" s="244">
        <v>61.9</v>
      </c>
      <c r="G6036" s="193">
        <v>1.8</v>
      </c>
      <c r="H6036" s="193">
        <v>42.4</v>
      </c>
    </row>
    <row r="6037" spans="2:8" x14ac:dyDescent="0.25">
      <c r="B6037" s="271">
        <v>44081.833333333336</v>
      </c>
      <c r="C6037" s="244">
        <v>490</v>
      </c>
      <c r="D6037" s="244">
        <v>0</v>
      </c>
      <c r="E6037" s="244">
        <v>9</v>
      </c>
      <c r="F6037" s="244">
        <v>63.9</v>
      </c>
      <c r="G6037" s="193">
        <v>1.2</v>
      </c>
      <c r="H6037" s="193">
        <v>21.2</v>
      </c>
    </row>
    <row r="6038" spans="2:8" x14ac:dyDescent="0.25">
      <c r="B6038" s="271">
        <v>44081.875</v>
      </c>
      <c r="C6038" s="244">
        <v>490.2</v>
      </c>
      <c r="D6038" s="244">
        <v>0.4</v>
      </c>
      <c r="E6038" s="244">
        <v>7.8</v>
      </c>
      <c r="F6038" s="244">
        <v>74.900000000000006</v>
      </c>
      <c r="G6038" s="193">
        <v>2.1</v>
      </c>
      <c r="H6038" s="193">
        <v>275.8</v>
      </c>
    </row>
    <row r="6039" spans="2:8" x14ac:dyDescent="0.25">
      <c r="B6039" s="271">
        <v>44081.916666666664</v>
      </c>
      <c r="C6039" s="244">
        <v>490.7</v>
      </c>
      <c r="D6039" s="244">
        <v>3.7</v>
      </c>
      <c r="E6039" s="244">
        <v>6.3</v>
      </c>
      <c r="F6039" s="244">
        <v>85.2</v>
      </c>
      <c r="G6039" s="193">
        <v>1.2</v>
      </c>
      <c r="H6039" s="193">
        <v>259.8</v>
      </c>
    </row>
    <row r="6040" spans="2:8" x14ac:dyDescent="0.25">
      <c r="B6040" s="271">
        <v>44081.958333333336</v>
      </c>
      <c r="C6040" s="244">
        <v>490.9</v>
      </c>
      <c r="D6040" s="244">
        <v>9.8000000000000007</v>
      </c>
      <c r="E6040" s="244">
        <v>5.6</v>
      </c>
      <c r="F6040" s="244">
        <v>90.8</v>
      </c>
      <c r="G6040" s="193">
        <v>0.4</v>
      </c>
      <c r="H6040" s="193">
        <v>292.8</v>
      </c>
    </row>
    <row r="6041" spans="2:8" x14ac:dyDescent="0.25">
      <c r="B6041" s="271">
        <v>44082</v>
      </c>
      <c r="C6041" s="244">
        <v>490.7</v>
      </c>
      <c r="D6041" s="244">
        <v>2</v>
      </c>
      <c r="E6041" s="244">
        <v>4.7</v>
      </c>
      <c r="F6041" s="244">
        <v>91.1</v>
      </c>
      <c r="G6041" s="193">
        <v>1.1000000000000001</v>
      </c>
      <c r="H6041" s="193">
        <v>271</v>
      </c>
    </row>
    <row r="6042" spans="2:8" x14ac:dyDescent="0.25">
      <c r="B6042" s="271">
        <v>44082.041666666664</v>
      </c>
      <c r="C6042" s="244">
        <v>490.5</v>
      </c>
      <c r="D6042" s="244">
        <v>1</v>
      </c>
      <c r="E6042" s="244">
        <v>4.3</v>
      </c>
      <c r="F6042" s="244">
        <v>93.3</v>
      </c>
      <c r="G6042" s="193">
        <v>1.6</v>
      </c>
      <c r="H6042" s="193">
        <v>262.60000000000002</v>
      </c>
    </row>
    <row r="6043" spans="2:8" x14ac:dyDescent="0.25">
      <c r="B6043" s="271">
        <v>44082.083333333336</v>
      </c>
      <c r="C6043" s="244">
        <v>490.4</v>
      </c>
      <c r="D6043" s="244">
        <v>0.9</v>
      </c>
      <c r="E6043" s="244">
        <v>4.4000000000000004</v>
      </c>
      <c r="F6043" s="244">
        <v>94.4</v>
      </c>
      <c r="G6043" s="193">
        <v>0.9</v>
      </c>
      <c r="H6043" s="193">
        <v>257</v>
      </c>
    </row>
    <row r="6044" spans="2:8" x14ac:dyDescent="0.25">
      <c r="B6044" s="271">
        <v>44082.125</v>
      </c>
      <c r="C6044" s="244">
        <v>490.2</v>
      </c>
      <c r="D6044" s="244">
        <v>0</v>
      </c>
      <c r="E6044" s="244">
        <v>4.8</v>
      </c>
      <c r="F6044" s="244">
        <v>89.3</v>
      </c>
      <c r="G6044" s="193">
        <v>0.9</v>
      </c>
      <c r="H6044" s="193">
        <v>217</v>
      </c>
    </row>
    <row r="6045" spans="2:8" x14ac:dyDescent="0.25">
      <c r="B6045" s="271">
        <v>44082.166666666664</v>
      </c>
      <c r="C6045" s="244">
        <v>490.2</v>
      </c>
      <c r="D6045" s="244">
        <v>0.2</v>
      </c>
      <c r="E6045" s="244">
        <v>4.5</v>
      </c>
      <c r="F6045" s="244">
        <v>92.4</v>
      </c>
      <c r="G6045" s="193">
        <v>1</v>
      </c>
      <c r="H6045" s="193">
        <v>260.3</v>
      </c>
    </row>
    <row r="6046" spans="2:8" x14ac:dyDescent="0.25">
      <c r="B6046" s="271">
        <v>44082.208333333336</v>
      </c>
      <c r="C6046" s="244">
        <v>490.4</v>
      </c>
      <c r="D6046" s="244">
        <v>0</v>
      </c>
      <c r="E6046" s="244">
        <v>4.8</v>
      </c>
      <c r="F6046" s="244">
        <v>89.4</v>
      </c>
      <c r="G6046" s="193">
        <v>0.8</v>
      </c>
      <c r="H6046" s="193">
        <v>262.2</v>
      </c>
    </row>
    <row r="6047" spans="2:8" x14ac:dyDescent="0.25">
      <c r="B6047" s="271">
        <v>44082.25</v>
      </c>
      <c r="C6047" s="244">
        <v>490.7</v>
      </c>
      <c r="D6047" s="244">
        <v>0</v>
      </c>
      <c r="E6047" s="244">
        <v>5</v>
      </c>
      <c r="F6047" s="244">
        <v>88.2</v>
      </c>
      <c r="G6047" s="193">
        <v>0.8</v>
      </c>
      <c r="H6047" s="193">
        <v>263.5</v>
      </c>
    </row>
    <row r="6048" spans="2:8" x14ac:dyDescent="0.25">
      <c r="B6048" s="271">
        <v>44082.291666666664</v>
      </c>
      <c r="C6048" s="244">
        <v>490.9</v>
      </c>
      <c r="D6048" s="244">
        <v>0</v>
      </c>
      <c r="E6048" s="244">
        <v>5.6</v>
      </c>
      <c r="F6048" s="244">
        <v>85.6</v>
      </c>
      <c r="G6048" s="193">
        <v>0.7</v>
      </c>
      <c r="H6048" s="193">
        <v>270.3</v>
      </c>
    </row>
    <row r="6049" spans="2:8" x14ac:dyDescent="0.25">
      <c r="B6049" s="271">
        <v>44082.333333333336</v>
      </c>
      <c r="C6049" s="244">
        <v>491.1</v>
      </c>
      <c r="D6049" s="244">
        <v>0</v>
      </c>
      <c r="E6049" s="244">
        <v>6.7</v>
      </c>
      <c r="F6049" s="244">
        <v>79.2</v>
      </c>
      <c r="G6049" s="193">
        <v>0.9</v>
      </c>
      <c r="H6049" s="193">
        <v>258</v>
      </c>
    </row>
    <row r="6050" spans="2:8" x14ac:dyDescent="0.25">
      <c r="B6050" s="271">
        <v>44082.375</v>
      </c>
      <c r="C6050" s="244">
        <v>491.4</v>
      </c>
      <c r="D6050" s="244">
        <v>0</v>
      </c>
      <c r="E6050" s="244">
        <v>8.4</v>
      </c>
      <c r="F6050" s="244">
        <v>70.5</v>
      </c>
      <c r="G6050" s="193">
        <v>0.4</v>
      </c>
      <c r="H6050" s="193">
        <v>243.8</v>
      </c>
    </row>
    <row r="6051" spans="2:8" x14ac:dyDescent="0.25">
      <c r="B6051" s="271">
        <v>44082.416666666664</v>
      </c>
      <c r="C6051" s="244">
        <v>491.3</v>
      </c>
      <c r="D6051" s="244">
        <v>0</v>
      </c>
      <c r="E6051" s="244">
        <v>8.6999999999999993</v>
      </c>
      <c r="F6051" s="244">
        <v>69.7</v>
      </c>
      <c r="G6051" s="193">
        <v>1</v>
      </c>
      <c r="H6051" s="193">
        <v>30.7</v>
      </c>
    </row>
    <row r="6052" spans="2:8" x14ac:dyDescent="0.25">
      <c r="B6052" s="271">
        <v>44082.458333333336</v>
      </c>
      <c r="C6052" s="244">
        <v>491.1</v>
      </c>
      <c r="D6052" s="244">
        <v>2.2999999999999998</v>
      </c>
      <c r="E6052" s="244">
        <v>8.1999999999999993</v>
      </c>
      <c r="F6052" s="244">
        <v>78</v>
      </c>
      <c r="G6052" s="193">
        <v>1.2</v>
      </c>
      <c r="H6052" s="193">
        <v>149.5</v>
      </c>
    </row>
    <row r="6053" spans="2:8" x14ac:dyDescent="0.25">
      <c r="B6053" s="271">
        <v>44082.5</v>
      </c>
      <c r="C6053" s="244">
        <v>490.5</v>
      </c>
      <c r="D6053" s="244">
        <v>0.6</v>
      </c>
      <c r="E6053" s="244">
        <v>9.1999999999999993</v>
      </c>
      <c r="F6053" s="244">
        <v>74.8</v>
      </c>
      <c r="G6053" s="193">
        <v>1</v>
      </c>
      <c r="H6053" s="193">
        <v>308</v>
      </c>
    </row>
    <row r="6054" spans="2:8" x14ac:dyDescent="0.25">
      <c r="B6054" s="271">
        <v>44082.541666666664</v>
      </c>
      <c r="C6054" s="244">
        <v>489.8</v>
      </c>
      <c r="D6054" s="244">
        <v>0</v>
      </c>
      <c r="E6054" s="244">
        <v>11.6</v>
      </c>
      <c r="F6054" s="244">
        <v>61.3</v>
      </c>
      <c r="G6054" s="193">
        <v>1.2</v>
      </c>
      <c r="H6054" s="193">
        <v>275.39999999999998</v>
      </c>
    </row>
    <row r="6055" spans="2:8" x14ac:dyDescent="0.25">
      <c r="B6055" s="271">
        <v>44082.583333333336</v>
      </c>
      <c r="C6055" s="244">
        <v>489.2</v>
      </c>
      <c r="D6055" s="244">
        <v>0</v>
      </c>
      <c r="E6055" s="244">
        <v>11.8</v>
      </c>
      <c r="F6055" s="244">
        <v>60.5</v>
      </c>
      <c r="G6055" s="193">
        <v>1.2</v>
      </c>
      <c r="H6055" s="193">
        <v>212.4</v>
      </c>
    </row>
    <row r="6056" spans="2:8" x14ac:dyDescent="0.25">
      <c r="B6056" s="271">
        <v>44082.625</v>
      </c>
      <c r="C6056" s="244">
        <v>488.9</v>
      </c>
      <c r="D6056" s="244">
        <v>0</v>
      </c>
      <c r="E6056" s="244">
        <v>12.5</v>
      </c>
      <c r="F6056" s="244">
        <v>54.3</v>
      </c>
      <c r="G6056" s="193">
        <v>1.9</v>
      </c>
      <c r="H6056" s="193">
        <v>65</v>
      </c>
    </row>
    <row r="6057" spans="2:8" x14ac:dyDescent="0.25">
      <c r="B6057" s="271">
        <v>44082.666666666664</v>
      </c>
      <c r="C6057" s="244">
        <v>489.2</v>
      </c>
      <c r="D6057" s="244">
        <v>0</v>
      </c>
      <c r="E6057" s="244">
        <v>10.8</v>
      </c>
      <c r="F6057" s="244">
        <v>61.2</v>
      </c>
      <c r="G6057" s="193">
        <v>2.2000000000000002</v>
      </c>
      <c r="H6057" s="193">
        <v>65</v>
      </c>
    </row>
    <row r="6058" spans="2:8" x14ac:dyDescent="0.25">
      <c r="B6058" s="271">
        <v>44082.708333333336</v>
      </c>
      <c r="C6058" s="244">
        <v>489.6</v>
      </c>
      <c r="D6058" s="244">
        <v>0</v>
      </c>
      <c r="E6058" s="244">
        <v>9.6999999999999993</v>
      </c>
      <c r="F6058" s="244">
        <v>64.3</v>
      </c>
      <c r="G6058" s="193">
        <v>1.8</v>
      </c>
      <c r="H6058" s="193">
        <v>45</v>
      </c>
    </row>
    <row r="6059" spans="2:8" x14ac:dyDescent="0.25">
      <c r="B6059" s="271">
        <v>44082.75</v>
      </c>
      <c r="C6059" s="244">
        <v>490</v>
      </c>
      <c r="D6059" s="244">
        <v>0</v>
      </c>
      <c r="E6059" s="244">
        <v>8.6999999999999993</v>
      </c>
      <c r="F6059" s="244">
        <v>68.2</v>
      </c>
      <c r="G6059" s="193">
        <v>1.1000000000000001</v>
      </c>
      <c r="H6059" s="193">
        <v>8</v>
      </c>
    </row>
    <row r="6060" spans="2:8" x14ac:dyDescent="0.25">
      <c r="B6060" s="271">
        <v>44082.791666666664</v>
      </c>
      <c r="C6060" s="244">
        <v>490.4</v>
      </c>
      <c r="D6060" s="244">
        <v>0</v>
      </c>
      <c r="E6060" s="244">
        <v>8.1</v>
      </c>
      <c r="F6060" s="244">
        <v>70.900000000000006</v>
      </c>
      <c r="G6060" s="193">
        <v>0.8</v>
      </c>
      <c r="H6060" s="193">
        <v>3.6</v>
      </c>
    </row>
    <row r="6061" spans="2:8" x14ac:dyDescent="0.25">
      <c r="B6061" s="271">
        <v>44082.833333333336</v>
      </c>
      <c r="C6061" s="244">
        <v>490.9</v>
      </c>
      <c r="D6061" s="244">
        <v>0</v>
      </c>
      <c r="E6061" s="244">
        <v>7.3</v>
      </c>
      <c r="F6061" s="244">
        <v>73.8</v>
      </c>
      <c r="G6061" s="193">
        <v>1.8</v>
      </c>
      <c r="H6061" s="193">
        <v>352.8</v>
      </c>
    </row>
    <row r="6062" spans="2:8" x14ac:dyDescent="0.25">
      <c r="B6062" s="271">
        <v>44082.875</v>
      </c>
      <c r="C6062" s="244">
        <v>491.3</v>
      </c>
      <c r="D6062" s="244">
        <v>0</v>
      </c>
      <c r="E6062" s="244">
        <v>7</v>
      </c>
      <c r="F6062" s="244">
        <v>75.900000000000006</v>
      </c>
      <c r="G6062" s="193">
        <v>0.9</v>
      </c>
      <c r="H6062" s="193">
        <v>329.2</v>
      </c>
    </row>
    <row r="6063" spans="2:8" x14ac:dyDescent="0.25">
      <c r="B6063" s="271">
        <v>44082.916666666664</v>
      </c>
      <c r="C6063" s="244">
        <v>491.4</v>
      </c>
      <c r="D6063" s="244">
        <v>0</v>
      </c>
      <c r="E6063" s="244">
        <v>6.2</v>
      </c>
      <c r="F6063" s="244">
        <v>80.900000000000006</v>
      </c>
      <c r="G6063" s="193">
        <v>0.8</v>
      </c>
      <c r="H6063" s="193">
        <v>284.8</v>
      </c>
    </row>
    <row r="6064" spans="2:8" x14ac:dyDescent="0.25">
      <c r="B6064" s="271">
        <v>44082.958333333336</v>
      </c>
      <c r="C6064" s="244">
        <v>491.4</v>
      </c>
      <c r="D6064" s="244">
        <v>0</v>
      </c>
      <c r="E6064" s="244">
        <v>5.3</v>
      </c>
      <c r="F6064" s="244">
        <v>83.5</v>
      </c>
      <c r="G6064" s="193">
        <v>0.6</v>
      </c>
      <c r="H6064" s="193">
        <v>278.10000000000002</v>
      </c>
    </row>
    <row r="6065" spans="2:8" x14ac:dyDescent="0.25">
      <c r="B6065" s="271">
        <v>44083</v>
      </c>
      <c r="C6065" s="244">
        <v>491.1</v>
      </c>
      <c r="D6065" s="244">
        <v>0</v>
      </c>
      <c r="E6065" s="244">
        <v>4.7</v>
      </c>
      <c r="F6065" s="244">
        <v>84.1</v>
      </c>
      <c r="G6065" s="193">
        <v>0.7</v>
      </c>
      <c r="H6065" s="193">
        <v>285.39999999999998</v>
      </c>
    </row>
    <row r="6066" spans="2:8" x14ac:dyDescent="0.25">
      <c r="B6066" s="271">
        <v>44083.041666666664</v>
      </c>
      <c r="C6066" s="244">
        <v>490.9</v>
      </c>
      <c r="D6066" s="244">
        <v>0</v>
      </c>
      <c r="E6066" s="244">
        <v>3.9</v>
      </c>
      <c r="F6066" s="244">
        <v>86.2</v>
      </c>
      <c r="G6066" s="193">
        <v>0.6</v>
      </c>
      <c r="H6066" s="193">
        <v>269.89999999999998</v>
      </c>
    </row>
    <row r="6067" spans="2:8" x14ac:dyDescent="0.25">
      <c r="B6067" s="271">
        <v>44083.083333333336</v>
      </c>
      <c r="C6067" s="244">
        <v>490.8</v>
      </c>
      <c r="D6067" s="244">
        <v>0</v>
      </c>
      <c r="E6067" s="244">
        <v>3.5</v>
      </c>
      <c r="F6067" s="244">
        <v>86.2</v>
      </c>
      <c r="G6067" s="193">
        <v>0.9</v>
      </c>
      <c r="H6067" s="193">
        <v>268.89999999999998</v>
      </c>
    </row>
    <row r="6068" spans="2:8" x14ac:dyDescent="0.25">
      <c r="B6068" s="271">
        <v>44083.125</v>
      </c>
      <c r="C6068" s="244">
        <v>490.9</v>
      </c>
      <c r="D6068" s="244">
        <v>0</v>
      </c>
      <c r="E6068" s="244">
        <v>3.6</v>
      </c>
      <c r="F6068" s="244">
        <v>84.9</v>
      </c>
      <c r="G6068" s="193">
        <v>0.7</v>
      </c>
      <c r="H6068" s="193">
        <v>269.89999999999998</v>
      </c>
    </row>
    <row r="6069" spans="2:8" x14ac:dyDescent="0.25">
      <c r="B6069" s="271">
        <v>44083.166666666664</v>
      </c>
      <c r="C6069" s="244">
        <v>490.9</v>
      </c>
      <c r="D6069" s="244">
        <v>0</v>
      </c>
      <c r="E6069" s="244">
        <v>3.4</v>
      </c>
      <c r="F6069" s="244">
        <v>85.7</v>
      </c>
      <c r="G6069" s="193">
        <v>1.4</v>
      </c>
      <c r="H6069" s="193">
        <v>263.60000000000002</v>
      </c>
    </row>
    <row r="6070" spans="2:8" x14ac:dyDescent="0.25">
      <c r="B6070" s="271">
        <v>44083.208333333336</v>
      </c>
      <c r="C6070" s="244">
        <v>491.2</v>
      </c>
      <c r="D6070" s="244">
        <v>0</v>
      </c>
      <c r="E6070" s="244">
        <v>3.4</v>
      </c>
      <c r="F6070" s="244">
        <v>85.8</v>
      </c>
      <c r="G6070" s="193">
        <v>1</v>
      </c>
      <c r="H6070" s="193">
        <v>275.8</v>
      </c>
    </row>
    <row r="6071" spans="2:8" x14ac:dyDescent="0.25">
      <c r="B6071" s="271">
        <v>44083.25</v>
      </c>
      <c r="C6071" s="244">
        <v>491.7</v>
      </c>
      <c r="D6071" s="244">
        <v>0</v>
      </c>
      <c r="E6071" s="244">
        <v>3.8</v>
      </c>
      <c r="F6071" s="244">
        <v>83</v>
      </c>
      <c r="G6071" s="193">
        <v>0.6</v>
      </c>
      <c r="H6071" s="193">
        <v>277.3</v>
      </c>
    </row>
    <row r="6072" spans="2:8" x14ac:dyDescent="0.25">
      <c r="B6072" s="271">
        <v>44083.291666666664</v>
      </c>
      <c r="C6072" s="244">
        <v>492.1</v>
      </c>
      <c r="D6072" s="244">
        <v>0</v>
      </c>
      <c r="E6072" s="244">
        <v>5.0999999999999996</v>
      </c>
      <c r="F6072" s="244">
        <v>76.7</v>
      </c>
      <c r="G6072" s="193">
        <v>0.6</v>
      </c>
      <c r="H6072" s="193">
        <v>273.5</v>
      </c>
    </row>
    <row r="6073" spans="2:8" x14ac:dyDescent="0.25">
      <c r="B6073" s="271">
        <v>44083.333333333336</v>
      </c>
      <c r="C6073" s="244">
        <v>492.3</v>
      </c>
      <c r="D6073" s="244">
        <v>0</v>
      </c>
      <c r="E6073" s="244">
        <v>7.1</v>
      </c>
      <c r="F6073" s="244">
        <v>68.7</v>
      </c>
      <c r="G6073" s="193">
        <v>0.4</v>
      </c>
      <c r="H6073" s="193">
        <v>196.3</v>
      </c>
    </row>
    <row r="6074" spans="2:8" x14ac:dyDescent="0.25">
      <c r="B6074" s="271">
        <v>44083.375</v>
      </c>
      <c r="C6074" s="244">
        <v>492.3</v>
      </c>
      <c r="D6074" s="244">
        <v>0</v>
      </c>
      <c r="E6074" s="244">
        <v>9.5</v>
      </c>
      <c r="F6074" s="244">
        <v>61.1</v>
      </c>
      <c r="G6074" s="193">
        <v>1.1000000000000001</v>
      </c>
      <c r="H6074" s="193">
        <v>354.1</v>
      </c>
    </row>
    <row r="6075" spans="2:8" x14ac:dyDescent="0.25">
      <c r="B6075" s="271">
        <v>44083.416666666664</v>
      </c>
      <c r="C6075" s="244">
        <v>492.2</v>
      </c>
      <c r="D6075" s="244">
        <v>0</v>
      </c>
      <c r="E6075" s="244">
        <v>11.2</v>
      </c>
      <c r="F6075" s="244">
        <v>53.2</v>
      </c>
      <c r="G6075" s="193">
        <v>2.1</v>
      </c>
      <c r="H6075" s="193">
        <v>78.400000000000006</v>
      </c>
    </row>
    <row r="6076" spans="2:8" x14ac:dyDescent="0.25">
      <c r="B6076" s="271">
        <v>44083.458333333336</v>
      </c>
      <c r="C6076" s="244">
        <v>492.1</v>
      </c>
      <c r="D6076" s="244">
        <v>0</v>
      </c>
      <c r="E6076" s="244">
        <v>11.3</v>
      </c>
      <c r="F6076" s="244">
        <v>53.4</v>
      </c>
      <c r="G6076" s="193">
        <v>2.7</v>
      </c>
      <c r="H6076" s="193">
        <v>66.400000000000006</v>
      </c>
    </row>
    <row r="6077" spans="2:8" x14ac:dyDescent="0.25">
      <c r="B6077" s="271">
        <v>44083.5</v>
      </c>
      <c r="C6077" s="244">
        <v>491.4</v>
      </c>
      <c r="D6077" s="244">
        <v>0</v>
      </c>
      <c r="E6077" s="244">
        <v>13.6</v>
      </c>
      <c r="F6077" s="244">
        <v>41.3</v>
      </c>
      <c r="G6077" s="193">
        <v>2.4</v>
      </c>
      <c r="H6077" s="193">
        <v>49.2</v>
      </c>
    </row>
    <row r="6078" spans="2:8" x14ac:dyDescent="0.25">
      <c r="B6078" s="271">
        <v>44083.541666666664</v>
      </c>
      <c r="C6078" s="244">
        <v>490.9</v>
      </c>
      <c r="D6078" s="244">
        <v>0</v>
      </c>
      <c r="E6078" s="244">
        <v>13.6</v>
      </c>
      <c r="F6078" s="244">
        <v>39.1</v>
      </c>
      <c r="G6078" s="193">
        <v>2.2000000000000002</v>
      </c>
      <c r="H6078" s="193">
        <v>53.5</v>
      </c>
    </row>
    <row r="6079" spans="2:8" x14ac:dyDescent="0.25">
      <c r="B6079" s="271">
        <v>44083.583333333336</v>
      </c>
      <c r="C6079" s="244">
        <v>490.6</v>
      </c>
      <c r="D6079" s="244">
        <v>0</v>
      </c>
      <c r="E6079" s="244">
        <v>14.3</v>
      </c>
      <c r="F6079" s="244">
        <v>37.4</v>
      </c>
      <c r="G6079" s="193">
        <v>2.8</v>
      </c>
      <c r="H6079" s="193">
        <v>43.6</v>
      </c>
    </row>
    <row r="6080" spans="2:8" x14ac:dyDescent="0.25">
      <c r="B6080" s="271">
        <v>44083.625</v>
      </c>
      <c r="C6080" s="244">
        <v>490.4</v>
      </c>
      <c r="D6080" s="244">
        <v>0</v>
      </c>
      <c r="E6080" s="244">
        <v>14.1</v>
      </c>
      <c r="F6080" s="244">
        <v>38.6</v>
      </c>
      <c r="G6080" s="193">
        <v>2.6</v>
      </c>
      <c r="H6080" s="193">
        <v>54.7</v>
      </c>
    </row>
    <row r="6081" spans="2:8" x14ac:dyDescent="0.25">
      <c r="B6081" s="271">
        <v>44083.666666666664</v>
      </c>
      <c r="C6081" s="244">
        <v>490.6</v>
      </c>
      <c r="D6081" s="244">
        <v>0</v>
      </c>
      <c r="E6081" s="244">
        <v>12.7</v>
      </c>
      <c r="F6081" s="244">
        <v>43.6</v>
      </c>
      <c r="G6081" s="193">
        <v>2.6</v>
      </c>
      <c r="H6081" s="193">
        <v>55.4</v>
      </c>
    </row>
    <row r="6082" spans="2:8" x14ac:dyDescent="0.25">
      <c r="B6082" s="271">
        <v>44083.708333333336</v>
      </c>
      <c r="C6082" s="244">
        <v>490.9</v>
      </c>
      <c r="D6082" s="244">
        <v>0</v>
      </c>
      <c r="E6082" s="244">
        <v>11.3</v>
      </c>
      <c r="F6082" s="244">
        <v>49.8</v>
      </c>
      <c r="G6082" s="193">
        <v>1.9</v>
      </c>
      <c r="H6082" s="193">
        <v>41.8</v>
      </c>
    </row>
    <row r="6083" spans="2:8" x14ac:dyDescent="0.25">
      <c r="B6083" s="271">
        <v>44083.75</v>
      </c>
      <c r="C6083" s="244">
        <v>491.2</v>
      </c>
      <c r="D6083" s="244">
        <v>0</v>
      </c>
      <c r="E6083" s="244">
        <v>9.9</v>
      </c>
      <c r="F6083" s="244">
        <v>56.5</v>
      </c>
      <c r="G6083" s="193">
        <v>1.2</v>
      </c>
      <c r="H6083" s="193">
        <v>14.4</v>
      </c>
    </row>
    <row r="6084" spans="2:8" x14ac:dyDescent="0.25">
      <c r="B6084" s="271">
        <v>44083.791666666664</v>
      </c>
      <c r="C6084" s="244">
        <v>491.6</v>
      </c>
      <c r="D6084" s="244">
        <v>0</v>
      </c>
      <c r="E6084" s="244">
        <v>9</v>
      </c>
      <c r="F6084" s="244">
        <v>62.3</v>
      </c>
      <c r="G6084" s="193">
        <v>1</v>
      </c>
      <c r="H6084" s="193">
        <v>7.8</v>
      </c>
    </row>
    <row r="6085" spans="2:8" x14ac:dyDescent="0.25">
      <c r="B6085" s="271">
        <v>44083.833333333336</v>
      </c>
      <c r="C6085" s="244">
        <v>491.9</v>
      </c>
      <c r="D6085" s="244">
        <v>0</v>
      </c>
      <c r="E6085" s="244">
        <v>8.4</v>
      </c>
      <c r="F6085" s="244">
        <v>64.3</v>
      </c>
      <c r="G6085" s="193">
        <v>0.6</v>
      </c>
      <c r="H6085" s="193">
        <v>358.1</v>
      </c>
    </row>
    <row r="6086" spans="2:8" x14ac:dyDescent="0.25">
      <c r="B6086" s="271">
        <v>44083.875</v>
      </c>
      <c r="C6086" s="244">
        <v>492.4</v>
      </c>
      <c r="D6086" s="244">
        <v>0</v>
      </c>
      <c r="E6086" s="244">
        <v>8.1999999999999993</v>
      </c>
      <c r="F6086" s="244">
        <v>66.8</v>
      </c>
      <c r="G6086" s="193">
        <v>0.8</v>
      </c>
      <c r="H6086" s="193">
        <v>321.8</v>
      </c>
    </row>
    <row r="6087" spans="2:8" x14ac:dyDescent="0.25">
      <c r="B6087" s="271">
        <v>44083.916666666664</v>
      </c>
      <c r="C6087" s="244">
        <v>492.6</v>
      </c>
      <c r="D6087" s="244">
        <v>0</v>
      </c>
      <c r="E6087" s="244">
        <v>7.8</v>
      </c>
      <c r="F6087" s="244">
        <v>68.599999999999994</v>
      </c>
      <c r="G6087" s="193">
        <v>1.4</v>
      </c>
      <c r="H6087" s="193">
        <v>278.10000000000002</v>
      </c>
    </row>
    <row r="6088" spans="2:8" x14ac:dyDescent="0.25">
      <c r="B6088" s="271">
        <v>44083.958333333336</v>
      </c>
      <c r="C6088" s="244">
        <v>492.4</v>
      </c>
      <c r="D6088" s="244">
        <v>0</v>
      </c>
      <c r="E6088" s="244">
        <v>7.3</v>
      </c>
      <c r="F6088" s="244">
        <v>70.7</v>
      </c>
      <c r="G6088" s="193">
        <v>1</v>
      </c>
      <c r="H6088" s="193">
        <v>281.89999999999998</v>
      </c>
    </row>
    <row r="6089" spans="2:8" x14ac:dyDescent="0.25">
      <c r="B6089" s="271">
        <v>44084</v>
      </c>
      <c r="C6089" s="244">
        <v>492.1</v>
      </c>
      <c r="D6089" s="244">
        <v>0</v>
      </c>
      <c r="E6089" s="244">
        <v>6.7</v>
      </c>
      <c r="F6089" s="244">
        <v>70.7</v>
      </c>
      <c r="G6089" s="193">
        <v>1</v>
      </c>
      <c r="H6089" s="193">
        <v>338.4</v>
      </c>
    </row>
    <row r="6090" spans="2:8" x14ac:dyDescent="0.25">
      <c r="B6090" s="271">
        <v>44084.041666666664</v>
      </c>
      <c r="C6090" s="244">
        <v>491.7</v>
      </c>
      <c r="D6090" s="244">
        <v>0</v>
      </c>
      <c r="E6090" s="244">
        <v>5.8</v>
      </c>
      <c r="F6090" s="244">
        <v>74.099999999999994</v>
      </c>
      <c r="G6090" s="193">
        <v>1.4</v>
      </c>
      <c r="H6090" s="193">
        <v>321.60000000000002</v>
      </c>
    </row>
    <row r="6091" spans="2:8" x14ac:dyDescent="0.25">
      <c r="B6091" s="271">
        <v>44084.083333333336</v>
      </c>
      <c r="C6091" s="244">
        <v>491.7</v>
      </c>
      <c r="D6091" s="244">
        <v>0</v>
      </c>
      <c r="E6091" s="244">
        <v>4.8</v>
      </c>
      <c r="F6091" s="244">
        <v>72.599999999999994</v>
      </c>
      <c r="G6091" s="193">
        <v>1.7</v>
      </c>
      <c r="H6091" s="193">
        <v>349.9</v>
      </c>
    </row>
    <row r="6092" spans="2:8" x14ac:dyDescent="0.25">
      <c r="B6092" s="271">
        <v>44084.125</v>
      </c>
      <c r="C6092" s="244">
        <v>491.8</v>
      </c>
      <c r="D6092" s="244">
        <v>0</v>
      </c>
      <c r="E6092" s="244">
        <v>4.0999999999999996</v>
      </c>
      <c r="F6092" s="244">
        <v>74.900000000000006</v>
      </c>
      <c r="G6092" s="193">
        <v>1.1000000000000001</v>
      </c>
      <c r="H6092" s="193">
        <v>310.89999999999998</v>
      </c>
    </row>
    <row r="6093" spans="2:8" x14ac:dyDescent="0.25">
      <c r="B6093" s="271">
        <v>44084.166666666664</v>
      </c>
      <c r="C6093" s="244">
        <v>492</v>
      </c>
      <c r="D6093" s="244">
        <v>0</v>
      </c>
      <c r="E6093" s="244">
        <v>3.5</v>
      </c>
      <c r="F6093" s="244">
        <v>81.7</v>
      </c>
      <c r="G6093" s="193">
        <v>1.2</v>
      </c>
      <c r="H6093" s="193">
        <v>269.3</v>
      </c>
    </row>
    <row r="6094" spans="2:8" x14ac:dyDescent="0.25">
      <c r="B6094" s="271">
        <v>44084.208333333336</v>
      </c>
      <c r="C6094" s="244">
        <v>492.2</v>
      </c>
      <c r="D6094" s="244">
        <v>0</v>
      </c>
      <c r="E6094" s="244">
        <v>3</v>
      </c>
      <c r="F6094" s="244">
        <v>81.400000000000006</v>
      </c>
      <c r="G6094" s="193">
        <v>0.7</v>
      </c>
      <c r="H6094" s="193">
        <v>308.39999999999998</v>
      </c>
    </row>
    <row r="6095" spans="2:8" x14ac:dyDescent="0.25">
      <c r="B6095" s="271">
        <v>44084.25</v>
      </c>
      <c r="C6095" s="244">
        <v>492.7</v>
      </c>
      <c r="D6095" s="244">
        <v>0</v>
      </c>
      <c r="E6095" s="244">
        <v>2.6</v>
      </c>
      <c r="F6095" s="244">
        <v>81.099999999999994</v>
      </c>
      <c r="G6095" s="193">
        <v>1</v>
      </c>
      <c r="H6095" s="193">
        <v>295</v>
      </c>
    </row>
    <row r="6096" spans="2:8" x14ac:dyDescent="0.25">
      <c r="B6096" s="271">
        <v>44084.291666666664</v>
      </c>
      <c r="C6096" s="244">
        <v>493</v>
      </c>
      <c r="D6096" s="244">
        <v>0</v>
      </c>
      <c r="E6096" s="244">
        <v>3.4</v>
      </c>
      <c r="F6096" s="244">
        <v>78.8</v>
      </c>
      <c r="G6096" s="193">
        <v>0.8</v>
      </c>
      <c r="H6096" s="193">
        <v>263</v>
      </c>
    </row>
    <row r="6097" spans="2:8" x14ac:dyDescent="0.25">
      <c r="B6097" s="271">
        <v>44084.333333333336</v>
      </c>
      <c r="C6097" s="244">
        <v>493.2</v>
      </c>
      <c r="D6097" s="244">
        <v>0</v>
      </c>
      <c r="E6097" s="244">
        <v>5.7</v>
      </c>
      <c r="F6097" s="244">
        <v>70.5</v>
      </c>
      <c r="G6097" s="193">
        <v>1.1000000000000001</v>
      </c>
      <c r="H6097" s="193">
        <v>129.4</v>
      </c>
    </row>
    <row r="6098" spans="2:8" x14ac:dyDescent="0.25">
      <c r="B6098" s="271">
        <v>44084.375</v>
      </c>
      <c r="C6098" s="244">
        <v>493.2</v>
      </c>
      <c r="D6098" s="244">
        <v>0</v>
      </c>
      <c r="E6098" s="244">
        <v>7.7</v>
      </c>
      <c r="F6098" s="244">
        <v>61.7</v>
      </c>
      <c r="G6098" s="193">
        <v>1.3</v>
      </c>
      <c r="H6098" s="193">
        <v>135.5</v>
      </c>
    </row>
    <row r="6099" spans="2:8" x14ac:dyDescent="0.25">
      <c r="B6099" s="271">
        <v>44084.416666666664</v>
      </c>
      <c r="C6099" s="244">
        <v>492.7</v>
      </c>
      <c r="D6099" s="244">
        <v>0</v>
      </c>
      <c r="E6099" s="244">
        <v>11</v>
      </c>
      <c r="F6099" s="244">
        <v>43.4</v>
      </c>
      <c r="G6099" s="193">
        <v>1.5</v>
      </c>
      <c r="H6099" s="193">
        <v>118.3</v>
      </c>
    </row>
    <row r="6100" spans="2:8" x14ac:dyDescent="0.25">
      <c r="B6100" s="271">
        <v>44084.458333333336</v>
      </c>
      <c r="C6100" s="244">
        <v>492.1</v>
      </c>
      <c r="D6100" s="244">
        <v>0</v>
      </c>
      <c r="E6100" s="244">
        <v>13.3</v>
      </c>
      <c r="F6100" s="244">
        <v>31.3</v>
      </c>
      <c r="G6100" s="193">
        <v>2.1</v>
      </c>
      <c r="H6100" s="193">
        <v>27.3</v>
      </c>
    </row>
    <row r="6101" spans="2:8" x14ac:dyDescent="0.25">
      <c r="B6101" s="271">
        <v>44084.5</v>
      </c>
      <c r="C6101" s="244">
        <v>491.7</v>
      </c>
      <c r="D6101" s="244">
        <v>0</v>
      </c>
      <c r="E6101" s="244">
        <v>12.9</v>
      </c>
      <c r="F6101" s="244">
        <v>35.1</v>
      </c>
      <c r="G6101" s="193">
        <v>1.8</v>
      </c>
      <c r="H6101" s="193">
        <v>84</v>
      </c>
    </row>
    <row r="6102" spans="2:8" x14ac:dyDescent="0.25">
      <c r="B6102" s="271">
        <v>44084.541666666664</v>
      </c>
      <c r="C6102" s="244">
        <v>491.3</v>
      </c>
      <c r="D6102" s="244">
        <v>0</v>
      </c>
      <c r="E6102" s="244">
        <v>12.3</v>
      </c>
      <c r="F6102" s="244">
        <v>36.9</v>
      </c>
      <c r="G6102" s="193">
        <v>1.9</v>
      </c>
      <c r="H6102" s="193">
        <v>81</v>
      </c>
    </row>
    <row r="6103" spans="2:8" x14ac:dyDescent="0.25">
      <c r="B6103" s="271">
        <v>44084.583333333336</v>
      </c>
      <c r="C6103" s="244">
        <v>490.7</v>
      </c>
      <c r="D6103" s="244">
        <v>0</v>
      </c>
      <c r="E6103" s="244">
        <v>12.5</v>
      </c>
      <c r="F6103" s="244">
        <v>37.6</v>
      </c>
      <c r="G6103" s="193">
        <v>1.7</v>
      </c>
      <c r="H6103" s="193">
        <v>51.4</v>
      </c>
    </row>
    <row r="6104" spans="2:8" x14ac:dyDescent="0.25">
      <c r="B6104" s="271">
        <v>44084.625</v>
      </c>
      <c r="C6104" s="244">
        <v>490.4</v>
      </c>
      <c r="D6104" s="244">
        <v>0</v>
      </c>
      <c r="E6104" s="244">
        <v>12.1</v>
      </c>
      <c r="F6104" s="244">
        <v>40.4</v>
      </c>
      <c r="G6104" s="193">
        <v>1.5</v>
      </c>
      <c r="H6104" s="193">
        <v>47.8</v>
      </c>
    </row>
    <row r="6105" spans="2:8" x14ac:dyDescent="0.25">
      <c r="B6105" s="271">
        <v>44084.666666666664</v>
      </c>
      <c r="C6105" s="244">
        <v>490.5</v>
      </c>
      <c r="D6105" s="244">
        <v>0</v>
      </c>
      <c r="E6105" s="244">
        <v>11.2</v>
      </c>
      <c r="F6105" s="244">
        <v>45.4</v>
      </c>
      <c r="G6105" s="193">
        <v>1.6</v>
      </c>
      <c r="H6105" s="193">
        <v>45.5</v>
      </c>
    </row>
    <row r="6106" spans="2:8" x14ac:dyDescent="0.25">
      <c r="B6106" s="271">
        <v>44084.708333333336</v>
      </c>
      <c r="C6106" s="244">
        <v>490.5</v>
      </c>
      <c r="D6106" s="244">
        <v>0</v>
      </c>
      <c r="E6106" s="244">
        <v>10.6</v>
      </c>
      <c r="F6106" s="244">
        <v>48.3</v>
      </c>
      <c r="G6106" s="193">
        <v>1.5</v>
      </c>
      <c r="H6106" s="193">
        <v>43</v>
      </c>
    </row>
    <row r="6107" spans="2:8" x14ac:dyDescent="0.25">
      <c r="B6107" s="271">
        <v>44084.75</v>
      </c>
      <c r="C6107" s="244">
        <v>490.8</v>
      </c>
      <c r="D6107" s="244">
        <v>0</v>
      </c>
      <c r="E6107" s="244">
        <v>9.5</v>
      </c>
      <c r="F6107" s="244">
        <v>53.4</v>
      </c>
      <c r="G6107" s="193">
        <v>2</v>
      </c>
      <c r="H6107" s="193">
        <v>65.5</v>
      </c>
    </row>
    <row r="6108" spans="2:8" x14ac:dyDescent="0.25">
      <c r="B6108" s="271">
        <v>44084.791666666664</v>
      </c>
      <c r="C6108" s="244">
        <v>490.9</v>
      </c>
      <c r="D6108" s="244">
        <v>0</v>
      </c>
      <c r="E6108" s="244">
        <v>8.9</v>
      </c>
      <c r="F6108" s="244">
        <v>54.9</v>
      </c>
      <c r="G6108" s="193">
        <v>1.7</v>
      </c>
      <c r="H6108" s="193">
        <v>24.1</v>
      </c>
    </row>
    <row r="6109" spans="2:8" x14ac:dyDescent="0.25">
      <c r="B6109" s="271">
        <v>44084.833333333336</v>
      </c>
      <c r="C6109" s="244">
        <v>491.2</v>
      </c>
      <c r="D6109" s="244">
        <v>0</v>
      </c>
      <c r="E6109" s="244">
        <v>7.9</v>
      </c>
      <c r="F6109" s="244">
        <v>58.8</v>
      </c>
      <c r="G6109" s="193">
        <v>1.4</v>
      </c>
      <c r="H6109" s="193">
        <v>339.5</v>
      </c>
    </row>
    <row r="6110" spans="2:8" x14ac:dyDescent="0.25">
      <c r="B6110" s="271">
        <v>44084.875</v>
      </c>
      <c r="C6110" s="244">
        <v>491.4</v>
      </c>
      <c r="D6110" s="244">
        <v>0</v>
      </c>
      <c r="E6110" s="244">
        <v>6.8</v>
      </c>
      <c r="F6110" s="244">
        <v>62.6</v>
      </c>
      <c r="G6110" s="193">
        <v>1.2</v>
      </c>
      <c r="H6110" s="193">
        <v>341</v>
      </c>
    </row>
    <row r="6111" spans="2:8" x14ac:dyDescent="0.25">
      <c r="B6111" s="271">
        <v>44084.916666666664</v>
      </c>
      <c r="C6111" s="244">
        <v>491.7</v>
      </c>
      <c r="D6111" s="244">
        <v>0</v>
      </c>
      <c r="E6111" s="244">
        <v>5.7</v>
      </c>
      <c r="F6111" s="244">
        <v>70.099999999999994</v>
      </c>
      <c r="G6111" s="193">
        <v>1.1000000000000001</v>
      </c>
      <c r="H6111" s="193">
        <v>276.3</v>
      </c>
    </row>
    <row r="6112" spans="2:8" x14ac:dyDescent="0.25">
      <c r="B6112" s="271">
        <v>44084.958333333336</v>
      </c>
      <c r="C6112" s="244">
        <v>491.9</v>
      </c>
      <c r="D6112" s="244">
        <v>0</v>
      </c>
      <c r="E6112" s="244">
        <v>4.8</v>
      </c>
      <c r="F6112" s="244">
        <v>73.599999999999994</v>
      </c>
      <c r="G6112" s="193">
        <v>0.9</v>
      </c>
      <c r="H6112" s="193">
        <v>276.60000000000002</v>
      </c>
    </row>
    <row r="6113" spans="2:8" x14ac:dyDescent="0.25">
      <c r="B6113" s="271">
        <v>44085</v>
      </c>
      <c r="C6113" s="244">
        <v>491.7</v>
      </c>
      <c r="D6113" s="244">
        <v>0</v>
      </c>
      <c r="E6113" s="244">
        <v>4</v>
      </c>
      <c r="F6113" s="244">
        <v>76.599999999999994</v>
      </c>
      <c r="G6113" s="193">
        <v>1.4</v>
      </c>
      <c r="H6113" s="193">
        <v>278.3</v>
      </c>
    </row>
    <row r="6114" spans="2:8" x14ac:dyDescent="0.25">
      <c r="B6114" s="271">
        <v>44085.041666666664</v>
      </c>
      <c r="C6114" s="244">
        <v>491.7</v>
      </c>
      <c r="D6114" s="244">
        <v>0</v>
      </c>
      <c r="E6114" s="244">
        <v>3</v>
      </c>
      <c r="F6114" s="244">
        <v>79</v>
      </c>
      <c r="G6114" s="193">
        <v>1.4</v>
      </c>
      <c r="H6114" s="193">
        <v>270.2</v>
      </c>
    </row>
    <row r="6115" spans="2:8" x14ac:dyDescent="0.25">
      <c r="B6115" s="271">
        <v>44085.083333333336</v>
      </c>
      <c r="C6115" s="244">
        <v>491.5</v>
      </c>
      <c r="D6115" s="244">
        <v>0</v>
      </c>
      <c r="E6115" s="244">
        <v>2.8</v>
      </c>
      <c r="F6115" s="244">
        <v>79.900000000000006</v>
      </c>
      <c r="G6115" s="193">
        <v>1.2</v>
      </c>
      <c r="H6115" s="193">
        <v>272.89999999999998</v>
      </c>
    </row>
    <row r="6116" spans="2:8" x14ac:dyDescent="0.25">
      <c r="B6116" s="271">
        <v>44085.125</v>
      </c>
      <c r="C6116" s="244">
        <v>491.4</v>
      </c>
      <c r="D6116" s="244">
        <v>0</v>
      </c>
      <c r="E6116" s="244">
        <v>3.2</v>
      </c>
      <c r="F6116" s="244">
        <v>77.8</v>
      </c>
      <c r="G6116" s="193">
        <v>0.7</v>
      </c>
      <c r="H6116" s="193">
        <v>271.10000000000002</v>
      </c>
    </row>
    <row r="6117" spans="2:8" x14ac:dyDescent="0.25">
      <c r="B6117" s="271">
        <v>44085.166666666664</v>
      </c>
      <c r="C6117" s="244">
        <v>491.2</v>
      </c>
      <c r="D6117" s="244">
        <v>0</v>
      </c>
      <c r="E6117" s="244">
        <v>3.4</v>
      </c>
      <c r="F6117" s="244">
        <v>77</v>
      </c>
      <c r="G6117" s="193">
        <v>0.8</v>
      </c>
      <c r="H6117" s="193">
        <v>274.7</v>
      </c>
    </row>
    <row r="6118" spans="2:8" x14ac:dyDescent="0.25">
      <c r="B6118" s="271">
        <v>44085.208333333336</v>
      </c>
      <c r="C6118" s="244">
        <v>491.4</v>
      </c>
      <c r="D6118" s="244">
        <v>0</v>
      </c>
      <c r="E6118" s="244">
        <v>3.5</v>
      </c>
      <c r="F6118" s="244">
        <v>77.599999999999994</v>
      </c>
      <c r="G6118" s="193">
        <v>1.1000000000000001</v>
      </c>
      <c r="H6118" s="193">
        <v>266.60000000000002</v>
      </c>
    </row>
    <row r="6119" spans="2:8" x14ac:dyDescent="0.25">
      <c r="B6119" s="271">
        <v>44085.25</v>
      </c>
      <c r="C6119" s="244">
        <v>491.7</v>
      </c>
      <c r="D6119" s="244">
        <v>0</v>
      </c>
      <c r="E6119" s="244">
        <v>3.9</v>
      </c>
      <c r="F6119" s="244">
        <v>76.599999999999994</v>
      </c>
      <c r="G6119" s="193">
        <v>0.7</v>
      </c>
      <c r="H6119" s="193">
        <v>268.5</v>
      </c>
    </row>
    <row r="6120" spans="2:8" x14ac:dyDescent="0.25">
      <c r="B6120" s="271">
        <v>44085.291666666664</v>
      </c>
      <c r="C6120" s="244">
        <v>491.9</v>
      </c>
      <c r="D6120" s="244">
        <v>0</v>
      </c>
      <c r="E6120" s="244">
        <v>4.8</v>
      </c>
      <c r="F6120" s="244">
        <v>73.599999999999994</v>
      </c>
      <c r="G6120" s="193">
        <v>0.5</v>
      </c>
      <c r="H6120" s="193">
        <v>263.2</v>
      </c>
    </row>
    <row r="6121" spans="2:8" x14ac:dyDescent="0.25">
      <c r="B6121" s="271">
        <v>44085.333333333336</v>
      </c>
      <c r="C6121" s="244">
        <v>492</v>
      </c>
      <c r="D6121" s="244">
        <v>0</v>
      </c>
      <c r="E6121" s="244">
        <v>6.8</v>
      </c>
      <c r="F6121" s="244">
        <v>65.7</v>
      </c>
      <c r="G6121" s="193">
        <v>0.5</v>
      </c>
      <c r="H6121" s="193">
        <v>120.8</v>
      </c>
    </row>
    <row r="6122" spans="2:8" x14ac:dyDescent="0.25">
      <c r="B6122" s="271">
        <v>44085.375</v>
      </c>
      <c r="C6122" s="244">
        <v>491.8</v>
      </c>
      <c r="D6122" s="244">
        <v>0</v>
      </c>
      <c r="E6122" s="244">
        <v>10</v>
      </c>
      <c r="F6122" s="244">
        <v>54.1</v>
      </c>
      <c r="G6122" s="193">
        <v>1.3</v>
      </c>
      <c r="H6122" s="193">
        <v>143.69999999999999</v>
      </c>
    </row>
    <row r="6123" spans="2:8" x14ac:dyDescent="0.25">
      <c r="B6123" s="271">
        <v>44085.416666666664</v>
      </c>
      <c r="C6123" s="244">
        <v>491.4</v>
      </c>
      <c r="D6123" s="244">
        <v>0</v>
      </c>
      <c r="E6123" s="244">
        <v>12</v>
      </c>
      <c r="F6123" s="244">
        <v>43.2</v>
      </c>
      <c r="G6123" s="193">
        <v>1.4</v>
      </c>
      <c r="H6123" s="193">
        <v>145.19999999999999</v>
      </c>
    </row>
    <row r="6124" spans="2:8" x14ac:dyDescent="0.25">
      <c r="B6124" s="271">
        <v>44085.458333333336</v>
      </c>
      <c r="C6124" s="244">
        <v>490.7</v>
      </c>
      <c r="D6124" s="244">
        <v>0</v>
      </c>
      <c r="E6124" s="244">
        <v>14.5</v>
      </c>
      <c r="F6124" s="244">
        <v>34.6</v>
      </c>
      <c r="G6124" s="193">
        <v>1.1000000000000001</v>
      </c>
      <c r="H6124" s="193">
        <v>185.4</v>
      </c>
    </row>
    <row r="6125" spans="2:8" x14ac:dyDescent="0.25">
      <c r="B6125" s="271">
        <v>44085.5</v>
      </c>
      <c r="C6125" s="244">
        <v>489.9</v>
      </c>
      <c r="D6125" s="244">
        <v>0</v>
      </c>
      <c r="E6125" s="244">
        <v>15.8</v>
      </c>
      <c r="F6125" s="244">
        <v>30</v>
      </c>
      <c r="G6125" s="193">
        <v>2.2999999999999998</v>
      </c>
      <c r="H6125" s="193">
        <v>43.7</v>
      </c>
    </row>
    <row r="6126" spans="2:8" x14ac:dyDescent="0.25">
      <c r="B6126" s="271">
        <v>44085.541666666664</v>
      </c>
      <c r="C6126" s="244">
        <v>489.2</v>
      </c>
      <c r="D6126" s="244">
        <v>0</v>
      </c>
      <c r="E6126" s="244">
        <v>16.600000000000001</v>
      </c>
      <c r="F6126" s="244">
        <v>29</v>
      </c>
      <c r="G6126" s="193">
        <v>2.2000000000000002</v>
      </c>
      <c r="H6126" s="193">
        <v>5</v>
      </c>
    </row>
    <row r="6127" spans="2:8" x14ac:dyDescent="0.25">
      <c r="B6127" s="271">
        <v>44085.583333333336</v>
      </c>
      <c r="C6127" s="244">
        <v>488.6</v>
      </c>
      <c r="D6127" s="244">
        <v>0</v>
      </c>
      <c r="E6127" s="244">
        <v>16.8</v>
      </c>
      <c r="F6127" s="244">
        <v>30.1</v>
      </c>
      <c r="G6127" s="193">
        <v>2.2999999999999998</v>
      </c>
      <c r="H6127" s="193">
        <v>74.599999999999994</v>
      </c>
    </row>
    <row r="6128" spans="2:8" x14ac:dyDescent="0.25">
      <c r="B6128" s="271">
        <v>44085.625</v>
      </c>
      <c r="C6128" s="244">
        <v>488.5</v>
      </c>
      <c r="D6128" s="244">
        <v>0</v>
      </c>
      <c r="E6128" s="244">
        <v>15.4</v>
      </c>
      <c r="F6128" s="244">
        <v>37.1</v>
      </c>
      <c r="G6128" s="193">
        <v>2.9</v>
      </c>
      <c r="H6128" s="193">
        <v>69.599999999999994</v>
      </c>
    </row>
    <row r="6129" spans="2:8" x14ac:dyDescent="0.25">
      <c r="B6129" s="271">
        <v>44085.666666666664</v>
      </c>
      <c r="C6129" s="244">
        <v>488.5</v>
      </c>
      <c r="D6129" s="244">
        <v>0</v>
      </c>
      <c r="E6129" s="244">
        <v>13.4</v>
      </c>
      <c r="F6129" s="244">
        <v>43.3</v>
      </c>
      <c r="G6129" s="193">
        <v>2.2000000000000002</v>
      </c>
      <c r="H6129" s="193">
        <v>71.400000000000006</v>
      </c>
    </row>
    <row r="6130" spans="2:8" x14ac:dyDescent="0.25">
      <c r="B6130" s="271">
        <v>44085.708333333336</v>
      </c>
      <c r="C6130" s="244">
        <v>489.1</v>
      </c>
      <c r="D6130" s="244">
        <v>0</v>
      </c>
      <c r="E6130" s="244">
        <v>11.3</v>
      </c>
      <c r="F6130" s="244">
        <v>49.6</v>
      </c>
      <c r="G6130" s="193">
        <v>1.6</v>
      </c>
      <c r="H6130" s="193">
        <v>28.4</v>
      </c>
    </row>
    <row r="6131" spans="2:8" x14ac:dyDescent="0.25">
      <c r="B6131" s="271">
        <v>44085.75</v>
      </c>
      <c r="C6131" s="244">
        <v>489.7</v>
      </c>
      <c r="D6131" s="244">
        <v>0</v>
      </c>
      <c r="E6131" s="244">
        <v>10.4</v>
      </c>
      <c r="F6131" s="244">
        <v>57</v>
      </c>
      <c r="G6131" s="193">
        <v>1.8</v>
      </c>
      <c r="H6131" s="193">
        <v>37.5</v>
      </c>
    </row>
    <row r="6132" spans="2:8" x14ac:dyDescent="0.25">
      <c r="B6132" s="271">
        <v>44085.791666666664</v>
      </c>
      <c r="C6132" s="244">
        <v>490.1</v>
      </c>
      <c r="D6132" s="244">
        <v>0</v>
      </c>
      <c r="E6132" s="244">
        <v>9.4</v>
      </c>
      <c r="F6132" s="244">
        <v>62.9</v>
      </c>
      <c r="G6132" s="193">
        <v>1.3</v>
      </c>
      <c r="H6132" s="193">
        <v>37.200000000000003</v>
      </c>
    </row>
    <row r="6133" spans="2:8" x14ac:dyDescent="0.25">
      <c r="B6133" s="271">
        <v>44085.833333333336</v>
      </c>
      <c r="C6133" s="244">
        <v>490.4</v>
      </c>
      <c r="D6133" s="244">
        <v>0</v>
      </c>
      <c r="E6133" s="244">
        <v>8.9</v>
      </c>
      <c r="F6133" s="244">
        <v>64.099999999999994</v>
      </c>
      <c r="G6133" s="193">
        <v>1.8</v>
      </c>
      <c r="H6133" s="193">
        <v>339.6</v>
      </c>
    </row>
    <row r="6134" spans="2:8" x14ac:dyDescent="0.25">
      <c r="B6134" s="271">
        <v>44085.875</v>
      </c>
      <c r="C6134" s="244">
        <v>490.6</v>
      </c>
      <c r="D6134" s="244">
        <v>0</v>
      </c>
      <c r="E6134" s="244">
        <v>7.8</v>
      </c>
      <c r="F6134" s="244">
        <v>68.099999999999994</v>
      </c>
      <c r="G6134" s="193">
        <v>1.9</v>
      </c>
      <c r="H6134" s="193">
        <v>270.3</v>
      </c>
    </row>
    <row r="6135" spans="2:8" x14ac:dyDescent="0.25">
      <c r="B6135" s="271">
        <v>44085.916666666664</v>
      </c>
      <c r="C6135" s="244">
        <v>490.8</v>
      </c>
      <c r="D6135" s="244">
        <v>0</v>
      </c>
      <c r="E6135" s="244">
        <v>7.4</v>
      </c>
      <c r="F6135" s="244">
        <v>71.099999999999994</v>
      </c>
      <c r="G6135" s="193">
        <v>1.7</v>
      </c>
      <c r="H6135" s="193">
        <v>261.60000000000002</v>
      </c>
    </row>
    <row r="6136" spans="2:8" x14ac:dyDescent="0.25">
      <c r="B6136" s="271">
        <v>44085.958333333336</v>
      </c>
      <c r="C6136" s="244">
        <v>490.9</v>
      </c>
      <c r="D6136" s="244">
        <v>0</v>
      </c>
      <c r="E6136" s="244">
        <v>6.8</v>
      </c>
      <c r="F6136" s="244">
        <v>74</v>
      </c>
      <c r="G6136" s="193">
        <v>0.9</v>
      </c>
      <c r="H6136" s="193">
        <v>265.89999999999998</v>
      </c>
    </row>
    <row r="6137" spans="2:8" x14ac:dyDescent="0.25">
      <c r="B6137" s="271">
        <v>44086</v>
      </c>
      <c r="C6137" s="244">
        <v>490.6</v>
      </c>
      <c r="D6137" s="244">
        <v>0</v>
      </c>
      <c r="E6137" s="244">
        <v>6.7</v>
      </c>
      <c r="F6137" s="244">
        <v>72.599999999999994</v>
      </c>
      <c r="G6137" s="193">
        <v>0.8</v>
      </c>
      <c r="H6137" s="193">
        <v>309.60000000000002</v>
      </c>
    </row>
    <row r="6138" spans="2:8" x14ac:dyDescent="0.25">
      <c r="B6138" s="271">
        <v>44086.041666666664</v>
      </c>
      <c r="C6138" s="244">
        <v>490.3</v>
      </c>
      <c r="D6138" s="244">
        <v>0</v>
      </c>
      <c r="E6138" s="244">
        <v>6.7</v>
      </c>
      <c r="F6138" s="244">
        <v>72.5</v>
      </c>
      <c r="G6138" s="193">
        <v>0.9</v>
      </c>
      <c r="H6138" s="193">
        <v>345.4</v>
      </c>
    </row>
    <row r="6139" spans="2:8" x14ac:dyDescent="0.25">
      <c r="B6139" s="271">
        <v>44086.083333333336</v>
      </c>
      <c r="C6139" s="244">
        <v>489.9</v>
      </c>
      <c r="D6139" s="244">
        <v>0</v>
      </c>
      <c r="E6139" s="244">
        <v>6</v>
      </c>
      <c r="F6139" s="244">
        <v>75.8</v>
      </c>
      <c r="G6139" s="193">
        <v>1.3</v>
      </c>
      <c r="H6139" s="193">
        <v>285.89999999999998</v>
      </c>
    </row>
    <row r="6140" spans="2:8" x14ac:dyDescent="0.25">
      <c r="B6140" s="271">
        <v>44086.125</v>
      </c>
      <c r="C6140" s="244">
        <v>489.9</v>
      </c>
      <c r="D6140" s="244">
        <v>0</v>
      </c>
      <c r="E6140" s="244">
        <v>5.2</v>
      </c>
      <c r="F6140" s="244">
        <v>74.099999999999994</v>
      </c>
      <c r="G6140" s="193">
        <v>1.2</v>
      </c>
      <c r="H6140" s="193">
        <v>329.5</v>
      </c>
    </row>
    <row r="6141" spans="2:8" x14ac:dyDescent="0.25">
      <c r="B6141" s="271">
        <v>44086.166666666664</v>
      </c>
      <c r="C6141" s="244">
        <v>490</v>
      </c>
      <c r="D6141" s="244">
        <v>0</v>
      </c>
      <c r="E6141" s="244">
        <v>4.7</v>
      </c>
      <c r="F6141" s="244">
        <v>77.599999999999994</v>
      </c>
      <c r="G6141" s="193">
        <v>0.6</v>
      </c>
      <c r="H6141" s="193">
        <v>298.39999999999998</v>
      </c>
    </row>
    <row r="6142" spans="2:8" x14ac:dyDescent="0.25">
      <c r="B6142" s="271">
        <v>44086.208333333336</v>
      </c>
      <c r="C6142" s="244">
        <v>490.3</v>
      </c>
      <c r="D6142" s="244">
        <v>0</v>
      </c>
      <c r="E6142" s="244">
        <v>4.2</v>
      </c>
      <c r="F6142" s="244">
        <v>82.6</v>
      </c>
      <c r="G6142" s="193">
        <v>0.9</v>
      </c>
      <c r="H6142" s="193">
        <v>278.5</v>
      </c>
    </row>
    <row r="6143" spans="2:8" x14ac:dyDescent="0.25">
      <c r="B6143" s="271">
        <v>44086.25</v>
      </c>
      <c r="C6143" s="244">
        <v>490.6</v>
      </c>
      <c r="D6143" s="244">
        <v>0</v>
      </c>
      <c r="E6143" s="244">
        <v>4</v>
      </c>
      <c r="F6143" s="244">
        <v>79.7</v>
      </c>
      <c r="G6143" s="193">
        <v>1</v>
      </c>
      <c r="H6143" s="193">
        <v>280</v>
      </c>
    </row>
    <row r="6144" spans="2:8" x14ac:dyDescent="0.25">
      <c r="B6144" s="271">
        <v>44086.291666666664</v>
      </c>
      <c r="C6144" s="244">
        <v>491</v>
      </c>
      <c r="D6144" s="244">
        <v>0</v>
      </c>
      <c r="E6144" s="244">
        <v>4.8</v>
      </c>
      <c r="F6144" s="244">
        <v>77.2</v>
      </c>
      <c r="G6144" s="193">
        <v>0.7</v>
      </c>
      <c r="H6144" s="193">
        <v>258.60000000000002</v>
      </c>
    </row>
    <row r="6145" spans="2:8" x14ac:dyDescent="0.25">
      <c r="B6145" s="271">
        <v>44086.333333333336</v>
      </c>
      <c r="C6145" s="244">
        <v>491.3</v>
      </c>
      <c r="D6145" s="244">
        <v>0</v>
      </c>
      <c r="E6145" s="244">
        <v>6</v>
      </c>
      <c r="F6145" s="244">
        <v>73.7</v>
      </c>
      <c r="G6145" s="193">
        <v>1</v>
      </c>
      <c r="H6145" s="193">
        <v>265.5</v>
      </c>
    </row>
    <row r="6146" spans="2:8" x14ac:dyDescent="0.25">
      <c r="B6146" s="271">
        <v>44086.375</v>
      </c>
      <c r="C6146" s="244">
        <v>491.5</v>
      </c>
      <c r="D6146" s="244">
        <v>0</v>
      </c>
      <c r="E6146" s="244">
        <v>8.1999999999999993</v>
      </c>
      <c r="F6146" s="244">
        <v>64.8</v>
      </c>
      <c r="G6146" s="193">
        <v>0.7</v>
      </c>
      <c r="H6146" s="193">
        <v>254.5</v>
      </c>
    </row>
    <row r="6147" spans="2:8" x14ac:dyDescent="0.25">
      <c r="B6147" s="271">
        <v>44086.416666666664</v>
      </c>
      <c r="C6147" s="244">
        <v>491</v>
      </c>
      <c r="D6147" s="244">
        <v>0</v>
      </c>
      <c r="E6147" s="244">
        <v>11.5</v>
      </c>
      <c r="F6147" s="244">
        <v>47.4</v>
      </c>
      <c r="G6147" s="193">
        <v>1</v>
      </c>
      <c r="H6147" s="193">
        <v>268.60000000000002</v>
      </c>
    </row>
    <row r="6148" spans="2:8" x14ac:dyDescent="0.25">
      <c r="B6148" s="271">
        <v>44086.458333333336</v>
      </c>
      <c r="C6148" s="244">
        <v>490.5</v>
      </c>
      <c r="D6148" s="244">
        <v>0</v>
      </c>
      <c r="E6148" s="244">
        <v>13.1</v>
      </c>
      <c r="F6148" s="244">
        <v>38.1</v>
      </c>
      <c r="G6148" s="193">
        <v>0.8</v>
      </c>
      <c r="H6148" s="193">
        <v>272.8</v>
      </c>
    </row>
    <row r="6149" spans="2:8" x14ac:dyDescent="0.25">
      <c r="B6149" s="271">
        <v>44086.5</v>
      </c>
      <c r="C6149" s="244">
        <v>489.9</v>
      </c>
      <c r="D6149" s="244">
        <v>0</v>
      </c>
      <c r="E6149" s="244">
        <v>14.3</v>
      </c>
      <c r="F6149" s="244">
        <v>35.700000000000003</v>
      </c>
      <c r="G6149" s="193">
        <v>1.6</v>
      </c>
      <c r="H6149" s="193">
        <v>42.5</v>
      </c>
    </row>
    <row r="6150" spans="2:8" x14ac:dyDescent="0.25">
      <c r="B6150" s="271">
        <v>44086.541666666664</v>
      </c>
      <c r="C6150" s="244">
        <v>489.5</v>
      </c>
      <c r="D6150" s="244">
        <v>0</v>
      </c>
      <c r="E6150" s="244">
        <v>14.1</v>
      </c>
      <c r="F6150" s="244">
        <v>40.700000000000003</v>
      </c>
      <c r="G6150" s="193">
        <v>2.8</v>
      </c>
      <c r="H6150" s="193">
        <v>35.5</v>
      </c>
    </row>
    <row r="6151" spans="2:8" x14ac:dyDescent="0.25">
      <c r="B6151" s="271">
        <v>44086.583333333336</v>
      </c>
      <c r="C6151" s="244">
        <v>489.1</v>
      </c>
      <c r="D6151" s="244">
        <v>0</v>
      </c>
      <c r="E6151" s="244">
        <v>13.8</v>
      </c>
      <c r="F6151" s="244">
        <v>42.6</v>
      </c>
      <c r="G6151" s="193">
        <v>2.8</v>
      </c>
      <c r="H6151" s="193">
        <v>38.200000000000003</v>
      </c>
    </row>
    <row r="6152" spans="2:8" x14ac:dyDescent="0.25">
      <c r="B6152" s="271">
        <v>44086.625</v>
      </c>
      <c r="C6152" s="244">
        <v>489</v>
      </c>
      <c r="D6152" s="244">
        <v>0</v>
      </c>
      <c r="E6152" s="244">
        <v>12.4</v>
      </c>
      <c r="F6152" s="244">
        <v>48.4</v>
      </c>
      <c r="G6152" s="193">
        <v>2.5</v>
      </c>
      <c r="H6152" s="193">
        <v>31.1</v>
      </c>
    </row>
    <row r="6153" spans="2:8" x14ac:dyDescent="0.25">
      <c r="B6153" s="271">
        <v>44086.666666666664</v>
      </c>
      <c r="C6153" s="244">
        <v>489.2</v>
      </c>
      <c r="D6153" s="244">
        <v>0</v>
      </c>
      <c r="E6153" s="244">
        <v>11.1</v>
      </c>
      <c r="F6153" s="244">
        <v>52.3</v>
      </c>
      <c r="G6153" s="193">
        <v>1.8</v>
      </c>
      <c r="H6153" s="193">
        <v>39.4</v>
      </c>
    </row>
    <row r="6154" spans="2:8" x14ac:dyDescent="0.25">
      <c r="B6154" s="271">
        <v>44086.708333333336</v>
      </c>
      <c r="C6154" s="244">
        <v>489.5</v>
      </c>
      <c r="D6154" s="244">
        <v>0</v>
      </c>
      <c r="E6154" s="244">
        <v>10.3</v>
      </c>
      <c r="F6154" s="244">
        <v>55.9</v>
      </c>
      <c r="G6154" s="193">
        <v>1.5</v>
      </c>
      <c r="H6154" s="193">
        <v>48.2</v>
      </c>
    </row>
    <row r="6155" spans="2:8" x14ac:dyDescent="0.25">
      <c r="B6155" s="271">
        <v>44086.75</v>
      </c>
      <c r="C6155" s="244">
        <v>489.9</v>
      </c>
      <c r="D6155" s="244">
        <v>0</v>
      </c>
      <c r="E6155" s="244">
        <v>9.4</v>
      </c>
      <c r="F6155" s="244">
        <v>61.3</v>
      </c>
      <c r="G6155" s="193">
        <v>1.6</v>
      </c>
      <c r="H6155" s="193">
        <v>39.299999999999997</v>
      </c>
    </row>
    <row r="6156" spans="2:8" x14ac:dyDescent="0.25">
      <c r="B6156" s="271">
        <v>44086.791666666664</v>
      </c>
      <c r="C6156" s="244">
        <v>490.4</v>
      </c>
      <c r="D6156" s="244">
        <v>0</v>
      </c>
      <c r="E6156" s="244">
        <v>8.9</v>
      </c>
      <c r="F6156" s="244">
        <v>64.8</v>
      </c>
      <c r="G6156" s="193">
        <v>1.6</v>
      </c>
      <c r="H6156" s="193">
        <v>45</v>
      </c>
    </row>
    <row r="6157" spans="2:8" x14ac:dyDescent="0.25">
      <c r="B6157" s="271">
        <v>44086.833333333336</v>
      </c>
      <c r="C6157" s="244">
        <v>490.7</v>
      </c>
      <c r="D6157" s="244">
        <v>0</v>
      </c>
      <c r="E6157" s="244">
        <v>8.8000000000000007</v>
      </c>
      <c r="F6157" s="244">
        <v>64.099999999999994</v>
      </c>
      <c r="G6157" s="193">
        <v>1.2</v>
      </c>
      <c r="H6157" s="193">
        <v>11.7</v>
      </c>
    </row>
    <row r="6158" spans="2:8" x14ac:dyDescent="0.25">
      <c r="B6158" s="271">
        <v>44086.875</v>
      </c>
      <c r="C6158" s="244">
        <v>490.9</v>
      </c>
      <c r="D6158" s="244">
        <v>0</v>
      </c>
      <c r="E6158" s="244">
        <v>8.5</v>
      </c>
      <c r="F6158" s="244">
        <v>63.2</v>
      </c>
      <c r="G6158" s="193">
        <v>1</v>
      </c>
      <c r="H6158" s="193">
        <v>27.9</v>
      </c>
    </row>
    <row r="6159" spans="2:8" x14ac:dyDescent="0.25">
      <c r="B6159" s="271">
        <v>44086.916666666664</v>
      </c>
      <c r="C6159" s="244">
        <v>491.1</v>
      </c>
      <c r="D6159" s="244">
        <v>0</v>
      </c>
      <c r="E6159" s="244">
        <v>7.9</v>
      </c>
      <c r="F6159" s="244">
        <v>63.9</v>
      </c>
      <c r="G6159" s="193">
        <v>0.9</v>
      </c>
      <c r="H6159" s="193">
        <v>49.4</v>
      </c>
    </row>
    <row r="6160" spans="2:8" x14ac:dyDescent="0.25">
      <c r="B6160" s="271">
        <v>44086.958333333336</v>
      </c>
      <c r="C6160" s="244">
        <v>491.1</v>
      </c>
      <c r="D6160" s="244">
        <v>0</v>
      </c>
      <c r="E6160" s="244">
        <v>7.2</v>
      </c>
      <c r="F6160" s="244">
        <v>68.7</v>
      </c>
      <c r="G6160" s="193">
        <v>1</v>
      </c>
      <c r="H6160" s="193">
        <v>276.3</v>
      </c>
    </row>
    <row r="6161" spans="2:8" x14ac:dyDescent="0.25">
      <c r="B6161" s="271">
        <v>44087</v>
      </c>
      <c r="C6161" s="244">
        <v>490.8</v>
      </c>
      <c r="D6161" s="244">
        <v>0</v>
      </c>
      <c r="E6161" s="244">
        <v>7</v>
      </c>
      <c r="F6161" s="244">
        <v>70.400000000000006</v>
      </c>
      <c r="G6161" s="193">
        <v>1.4</v>
      </c>
      <c r="H6161" s="193">
        <v>277.39999999999998</v>
      </c>
    </row>
    <row r="6162" spans="2:8" x14ac:dyDescent="0.25">
      <c r="B6162" s="271">
        <v>44087.041666666664</v>
      </c>
      <c r="C6162" s="244">
        <v>490.5</v>
      </c>
      <c r="D6162" s="244">
        <v>0</v>
      </c>
      <c r="E6162" s="244">
        <v>7.2</v>
      </c>
      <c r="F6162" s="244">
        <v>70.2</v>
      </c>
      <c r="G6162" s="193">
        <v>1.1000000000000001</v>
      </c>
      <c r="H6162" s="193">
        <v>279.3</v>
      </c>
    </row>
    <row r="6163" spans="2:8" x14ac:dyDescent="0.25">
      <c r="B6163" s="271">
        <v>44087.083333333336</v>
      </c>
      <c r="C6163" s="244">
        <v>490.3</v>
      </c>
      <c r="D6163" s="244">
        <v>0</v>
      </c>
      <c r="E6163" s="244">
        <v>7.2</v>
      </c>
      <c r="F6163" s="244">
        <v>71</v>
      </c>
      <c r="G6163" s="193">
        <v>1.4</v>
      </c>
      <c r="H6163" s="193">
        <v>281.39999999999998</v>
      </c>
    </row>
    <row r="6164" spans="2:8" x14ac:dyDescent="0.25">
      <c r="B6164" s="271">
        <v>44087.125</v>
      </c>
      <c r="C6164" s="244">
        <v>490.2</v>
      </c>
      <c r="D6164" s="244">
        <v>0</v>
      </c>
      <c r="E6164" s="244">
        <v>7.3</v>
      </c>
      <c r="F6164" s="244">
        <v>70.099999999999994</v>
      </c>
      <c r="G6164" s="193">
        <v>0.8</v>
      </c>
      <c r="H6164" s="193">
        <v>280.10000000000002</v>
      </c>
    </row>
    <row r="6165" spans="2:8" x14ac:dyDescent="0.25">
      <c r="B6165" s="271">
        <v>44087.166666666664</v>
      </c>
      <c r="C6165" s="244">
        <v>490.1</v>
      </c>
      <c r="D6165" s="244">
        <v>0</v>
      </c>
      <c r="E6165" s="244">
        <v>7.4</v>
      </c>
      <c r="F6165" s="244">
        <v>67.099999999999994</v>
      </c>
      <c r="G6165" s="193">
        <v>1</v>
      </c>
      <c r="H6165" s="193">
        <v>299.7</v>
      </c>
    </row>
    <row r="6166" spans="2:8" x14ac:dyDescent="0.25">
      <c r="B6166" s="271">
        <v>44087.208333333336</v>
      </c>
      <c r="C6166" s="244">
        <v>490.4</v>
      </c>
      <c r="D6166" s="244">
        <v>0</v>
      </c>
      <c r="E6166" s="244">
        <v>7.2</v>
      </c>
      <c r="F6166" s="244">
        <v>67.3</v>
      </c>
      <c r="G6166" s="193">
        <v>1.1000000000000001</v>
      </c>
      <c r="H6166" s="193">
        <v>46.8</v>
      </c>
    </row>
    <row r="6167" spans="2:8" x14ac:dyDescent="0.25">
      <c r="B6167" s="271">
        <v>44087.25</v>
      </c>
      <c r="C6167" s="244">
        <v>490.9</v>
      </c>
      <c r="D6167" s="244">
        <v>0</v>
      </c>
      <c r="E6167" s="244">
        <v>7.1</v>
      </c>
      <c r="F6167" s="244">
        <v>67.3</v>
      </c>
      <c r="G6167" s="193">
        <v>1.1000000000000001</v>
      </c>
      <c r="H6167" s="193">
        <v>55.6</v>
      </c>
    </row>
    <row r="6168" spans="2:8" x14ac:dyDescent="0.25">
      <c r="B6168" s="271">
        <v>44087.291666666664</v>
      </c>
      <c r="C6168" s="244">
        <v>491.3</v>
      </c>
      <c r="D6168" s="244">
        <v>0</v>
      </c>
      <c r="E6168" s="244">
        <v>7.3</v>
      </c>
      <c r="F6168" s="244">
        <v>67.900000000000006</v>
      </c>
      <c r="G6168" s="193">
        <v>2</v>
      </c>
      <c r="H6168" s="193">
        <v>265.2</v>
      </c>
    </row>
    <row r="6169" spans="2:8" x14ac:dyDescent="0.25">
      <c r="B6169" s="271">
        <v>44087.333333333336</v>
      </c>
      <c r="C6169" s="244">
        <v>491.6</v>
      </c>
      <c r="D6169" s="244">
        <v>0</v>
      </c>
      <c r="E6169" s="244">
        <v>8.6999999999999993</v>
      </c>
      <c r="F6169" s="244">
        <v>60.6</v>
      </c>
      <c r="G6169" s="193">
        <v>1.1000000000000001</v>
      </c>
      <c r="H6169" s="193">
        <v>281.39999999999998</v>
      </c>
    </row>
    <row r="6170" spans="2:8" x14ac:dyDescent="0.25">
      <c r="B6170" s="271">
        <v>44087.375</v>
      </c>
      <c r="C6170" s="244">
        <v>491.8</v>
      </c>
      <c r="D6170" s="244">
        <v>0</v>
      </c>
      <c r="E6170" s="244">
        <v>10.3</v>
      </c>
      <c r="F6170" s="244">
        <v>52.4</v>
      </c>
      <c r="G6170" s="193">
        <v>0.5</v>
      </c>
      <c r="H6170" s="193">
        <v>230.2</v>
      </c>
    </row>
    <row r="6171" spans="2:8" x14ac:dyDescent="0.25">
      <c r="B6171" s="271">
        <v>44087.416666666664</v>
      </c>
      <c r="C6171" s="244">
        <v>491.7</v>
      </c>
      <c r="D6171" s="244">
        <v>0</v>
      </c>
      <c r="E6171" s="244">
        <v>11.5</v>
      </c>
      <c r="F6171" s="244">
        <v>43.6</v>
      </c>
      <c r="G6171" s="193">
        <v>0.7</v>
      </c>
      <c r="H6171" s="193">
        <v>123.7</v>
      </c>
    </row>
    <row r="6172" spans="2:8" x14ac:dyDescent="0.25">
      <c r="B6172" s="271">
        <v>44087.458333333336</v>
      </c>
      <c r="C6172" s="244">
        <v>491.3</v>
      </c>
      <c r="D6172" s="244">
        <v>0</v>
      </c>
      <c r="E6172" s="244">
        <v>12</v>
      </c>
      <c r="F6172" s="244">
        <v>42.7</v>
      </c>
      <c r="G6172" s="193">
        <v>1</v>
      </c>
      <c r="H6172" s="193">
        <v>5.8</v>
      </c>
    </row>
    <row r="6173" spans="2:8" x14ac:dyDescent="0.25">
      <c r="B6173" s="271">
        <v>44087.5</v>
      </c>
      <c r="C6173" s="244">
        <v>491.1</v>
      </c>
      <c r="D6173" s="244">
        <v>0</v>
      </c>
      <c r="E6173" s="244">
        <v>11.8</v>
      </c>
      <c r="F6173" s="244">
        <v>46.2</v>
      </c>
      <c r="G6173" s="193">
        <v>2.5</v>
      </c>
      <c r="H6173" s="193">
        <v>39.9</v>
      </c>
    </row>
    <row r="6174" spans="2:8" x14ac:dyDescent="0.25">
      <c r="B6174" s="271">
        <v>44087.541666666664</v>
      </c>
      <c r="C6174" s="244">
        <v>490.8</v>
      </c>
      <c r="D6174" s="244">
        <v>0</v>
      </c>
      <c r="E6174" s="244">
        <v>11.6</v>
      </c>
      <c r="F6174" s="244">
        <v>49.4</v>
      </c>
      <c r="G6174" s="193">
        <v>1.9</v>
      </c>
      <c r="H6174" s="193">
        <v>55.8</v>
      </c>
    </row>
    <row r="6175" spans="2:8" x14ac:dyDescent="0.25">
      <c r="B6175" s="271">
        <v>44087.583333333336</v>
      </c>
      <c r="C6175" s="244">
        <v>490.2</v>
      </c>
      <c r="D6175" s="244">
        <v>0</v>
      </c>
      <c r="E6175" s="244">
        <v>12.7</v>
      </c>
      <c r="F6175" s="244">
        <v>44.5</v>
      </c>
      <c r="G6175" s="193">
        <v>1.9</v>
      </c>
      <c r="H6175" s="193">
        <v>1.3</v>
      </c>
    </row>
    <row r="6176" spans="2:8" x14ac:dyDescent="0.25">
      <c r="B6176" s="271">
        <v>44087.625</v>
      </c>
      <c r="C6176" s="244">
        <v>489.7</v>
      </c>
      <c r="D6176" s="244">
        <v>0</v>
      </c>
      <c r="E6176" s="244">
        <v>12.8</v>
      </c>
      <c r="F6176" s="244">
        <v>42.9</v>
      </c>
      <c r="G6176" s="193">
        <v>1.4</v>
      </c>
      <c r="H6176" s="193">
        <v>19.3</v>
      </c>
    </row>
    <row r="6177" spans="2:8" x14ac:dyDescent="0.25">
      <c r="B6177" s="271">
        <v>44087.666666666664</v>
      </c>
      <c r="C6177" s="244">
        <v>489.7</v>
      </c>
      <c r="D6177" s="244">
        <v>0</v>
      </c>
      <c r="E6177" s="244">
        <v>12.2</v>
      </c>
      <c r="F6177" s="244">
        <v>48</v>
      </c>
      <c r="G6177" s="193">
        <v>1.8</v>
      </c>
      <c r="H6177" s="193">
        <v>48.9</v>
      </c>
    </row>
    <row r="6178" spans="2:8" x14ac:dyDescent="0.25">
      <c r="B6178" s="271">
        <v>44087.708333333336</v>
      </c>
      <c r="C6178" s="244">
        <v>489.9</v>
      </c>
      <c r="D6178" s="244">
        <v>0</v>
      </c>
      <c r="E6178" s="244">
        <v>11</v>
      </c>
      <c r="F6178" s="244">
        <v>53.8</v>
      </c>
      <c r="G6178" s="193">
        <v>1.8</v>
      </c>
      <c r="H6178" s="193">
        <v>53.9</v>
      </c>
    </row>
    <row r="6179" spans="2:8" x14ac:dyDescent="0.25">
      <c r="B6179" s="271">
        <v>44087.75</v>
      </c>
      <c r="C6179" s="244">
        <v>490.4</v>
      </c>
      <c r="D6179" s="244">
        <v>0</v>
      </c>
      <c r="E6179" s="244">
        <v>9.4</v>
      </c>
      <c r="F6179" s="244">
        <v>61.1</v>
      </c>
      <c r="G6179" s="193">
        <v>2</v>
      </c>
      <c r="H6179" s="193">
        <v>49.6</v>
      </c>
    </row>
    <row r="6180" spans="2:8" x14ac:dyDescent="0.25">
      <c r="B6180" s="271">
        <v>44087.791666666664</v>
      </c>
      <c r="C6180" s="244">
        <v>490.8</v>
      </c>
      <c r="D6180" s="244">
        <v>0</v>
      </c>
      <c r="E6180" s="244">
        <v>8.6999999999999993</v>
      </c>
      <c r="F6180" s="244">
        <v>62.4</v>
      </c>
      <c r="G6180" s="193">
        <v>2.4</v>
      </c>
      <c r="H6180" s="193">
        <v>70.5</v>
      </c>
    </row>
    <row r="6181" spans="2:8" x14ac:dyDescent="0.25">
      <c r="B6181" s="271">
        <v>44087.833333333336</v>
      </c>
      <c r="C6181" s="244">
        <v>491.3</v>
      </c>
      <c r="D6181" s="244">
        <v>0</v>
      </c>
      <c r="E6181" s="244">
        <v>7.9</v>
      </c>
      <c r="F6181" s="244">
        <v>67.599999999999994</v>
      </c>
      <c r="G6181" s="193">
        <v>1.9</v>
      </c>
      <c r="H6181" s="193">
        <v>89</v>
      </c>
    </row>
    <row r="6182" spans="2:8" x14ac:dyDescent="0.25">
      <c r="B6182" s="271">
        <v>44087.875</v>
      </c>
      <c r="C6182" s="244">
        <v>491.8</v>
      </c>
      <c r="D6182" s="244">
        <v>0</v>
      </c>
      <c r="E6182" s="244">
        <v>7.6</v>
      </c>
      <c r="F6182" s="244">
        <v>68.900000000000006</v>
      </c>
      <c r="G6182" s="193">
        <v>1.5</v>
      </c>
      <c r="H6182" s="193">
        <v>298.3</v>
      </c>
    </row>
    <row r="6183" spans="2:8" x14ac:dyDescent="0.25">
      <c r="B6183" s="271">
        <v>44087.916666666664</v>
      </c>
      <c r="C6183" s="244">
        <v>492.1</v>
      </c>
      <c r="D6183" s="244">
        <v>0</v>
      </c>
      <c r="E6183" s="244">
        <v>7.6</v>
      </c>
      <c r="F6183" s="244">
        <v>67.3</v>
      </c>
      <c r="G6183" s="193">
        <v>0.9</v>
      </c>
      <c r="H6183" s="193">
        <v>315.2</v>
      </c>
    </row>
    <row r="6184" spans="2:8" x14ac:dyDescent="0.25">
      <c r="B6184" s="271">
        <v>44087.958333333336</v>
      </c>
      <c r="C6184" s="244">
        <v>492.2</v>
      </c>
      <c r="D6184" s="244">
        <v>0</v>
      </c>
      <c r="E6184" s="244">
        <v>8</v>
      </c>
      <c r="F6184" s="244">
        <v>63.7</v>
      </c>
      <c r="G6184" s="193">
        <v>1</v>
      </c>
      <c r="H6184" s="193">
        <v>318.89999999999998</v>
      </c>
    </row>
    <row r="6185" spans="2:8" x14ac:dyDescent="0.25">
      <c r="B6185" s="271">
        <v>44088</v>
      </c>
      <c r="C6185" s="244">
        <v>491.9</v>
      </c>
      <c r="D6185" s="244">
        <v>0</v>
      </c>
      <c r="E6185" s="244">
        <v>7.7</v>
      </c>
      <c r="F6185" s="244">
        <v>62.8</v>
      </c>
      <c r="G6185" s="193">
        <v>1</v>
      </c>
      <c r="H6185" s="193">
        <v>42</v>
      </c>
    </row>
    <row r="6186" spans="2:8" x14ac:dyDescent="0.25">
      <c r="B6186" s="271">
        <v>44088.041666666664</v>
      </c>
      <c r="C6186" s="244">
        <v>491.7</v>
      </c>
      <c r="D6186" s="244">
        <v>0</v>
      </c>
      <c r="E6186" s="244">
        <v>7.2</v>
      </c>
      <c r="F6186" s="244">
        <v>63.1</v>
      </c>
      <c r="G6186" s="193">
        <v>1.2</v>
      </c>
      <c r="H6186" s="193">
        <v>34.5</v>
      </c>
    </row>
    <row r="6187" spans="2:8" x14ac:dyDescent="0.25">
      <c r="B6187" s="271">
        <v>44088.083333333336</v>
      </c>
      <c r="C6187" s="244">
        <v>491.4</v>
      </c>
      <c r="D6187" s="244">
        <v>0</v>
      </c>
      <c r="E6187" s="244">
        <v>7.1</v>
      </c>
      <c r="F6187" s="244">
        <v>64.2</v>
      </c>
      <c r="G6187" s="193">
        <v>1.1000000000000001</v>
      </c>
      <c r="H6187" s="193">
        <v>353.7</v>
      </c>
    </row>
    <row r="6188" spans="2:8" x14ac:dyDescent="0.25">
      <c r="B6188" s="271">
        <v>44088.125</v>
      </c>
      <c r="C6188" s="244">
        <v>491.4</v>
      </c>
      <c r="D6188" s="244">
        <v>0</v>
      </c>
      <c r="E6188" s="244">
        <v>6.6</v>
      </c>
      <c r="F6188" s="244">
        <v>68</v>
      </c>
      <c r="G6188" s="193">
        <v>1.3</v>
      </c>
      <c r="H6188" s="193">
        <v>268.60000000000002</v>
      </c>
    </row>
    <row r="6189" spans="2:8" x14ac:dyDescent="0.25">
      <c r="B6189" s="271">
        <v>44088.166666666664</v>
      </c>
      <c r="C6189" s="244">
        <v>491.4</v>
      </c>
      <c r="D6189" s="244">
        <v>0</v>
      </c>
      <c r="E6189" s="244">
        <v>6.5</v>
      </c>
      <c r="F6189" s="244">
        <v>69.400000000000006</v>
      </c>
      <c r="G6189" s="193">
        <v>1.4</v>
      </c>
      <c r="H6189" s="193">
        <v>264.8</v>
      </c>
    </row>
    <row r="6190" spans="2:8" x14ac:dyDescent="0.25">
      <c r="B6190" s="271">
        <v>44088.208333333336</v>
      </c>
      <c r="C6190" s="244">
        <v>491.6</v>
      </c>
      <c r="D6190" s="244">
        <v>0</v>
      </c>
      <c r="E6190" s="244">
        <v>6.7</v>
      </c>
      <c r="F6190" s="244">
        <v>69.2</v>
      </c>
      <c r="G6190" s="193">
        <v>0.9</v>
      </c>
      <c r="H6190" s="193">
        <v>261.39999999999998</v>
      </c>
    </row>
    <row r="6191" spans="2:8" x14ac:dyDescent="0.25">
      <c r="B6191" s="271">
        <v>44088.25</v>
      </c>
      <c r="C6191" s="244">
        <v>492</v>
      </c>
      <c r="D6191" s="244">
        <v>0</v>
      </c>
      <c r="E6191" s="244">
        <v>7</v>
      </c>
      <c r="F6191" s="244">
        <v>68.3</v>
      </c>
      <c r="G6191" s="193">
        <v>0.6</v>
      </c>
      <c r="H6191" s="193">
        <v>267</v>
      </c>
    </row>
    <row r="6192" spans="2:8" x14ac:dyDescent="0.25">
      <c r="B6192" s="271">
        <v>44088.291666666664</v>
      </c>
      <c r="C6192" s="244">
        <v>492.6</v>
      </c>
      <c r="D6192" s="244">
        <v>0</v>
      </c>
      <c r="E6192" s="244">
        <v>7.5</v>
      </c>
      <c r="F6192" s="244">
        <v>65.8</v>
      </c>
      <c r="G6192" s="193">
        <v>0.8</v>
      </c>
      <c r="H6192" s="193">
        <v>271.7</v>
      </c>
    </row>
    <row r="6193" spans="2:8" x14ac:dyDescent="0.25">
      <c r="B6193" s="271">
        <v>44088.333333333336</v>
      </c>
      <c r="C6193" s="244">
        <v>492.8</v>
      </c>
      <c r="D6193" s="244">
        <v>0</v>
      </c>
      <c r="E6193" s="244">
        <v>9</v>
      </c>
      <c r="F6193" s="244">
        <v>57.8</v>
      </c>
      <c r="G6193" s="193">
        <v>1.2</v>
      </c>
      <c r="H6193" s="193">
        <v>272.39999999999998</v>
      </c>
    </row>
    <row r="6194" spans="2:8" x14ac:dyDescent="0.25">
      <c r="B6194" s="271">
        <v>44088.375</v>
      </c>
      <c r="C6194" s="244">
        <v>492.8</v>
      </c>
      <c r="D6194" s="244">
        <v>0</v>
      </c>
      <c r="E6194" s="244">
        <v>11.3</v>
      </c>
      <c r="F6194" s="244">
        <v>47</v>
      </c>
      <c r="G6194" s="193">
        <v>0.7</v>
      </c>
      <c r="H6194" s="193">
        <v>251.3</v>
      </c>
    </row>
    <row r="6195" spans="2:8" x14ac:dyDescent="0.25">
      <c r="B6195" s="271">
        <v>44088.416666666664</v>
      </c>
      <c r="C6195" s="244">
        <v>492.6</v>
      </c>
      <c r="D6195" s="244">
        <v>0</v>
      </c>
      <c r="E6195" s="244">
        <v>12.6</v>
      </c>
      <c r="F6195" s="244">
        <v>41.2</v>
      </c>
      <c r="G6195" s="193">
        <v>1.6</v>
      </c>
      <c r="H6195" s="193">
        <v>98</v>
      </c>
    </row>
    <row r="6196" spans="2:8" x14ac:dyDescent="0.25">
      <c r="B6196" s="271">
        <v>44088.458333333336</v>
      </c>
      <c r="C6196" s="244">
        <v>492.2</v>
      </c>
      <c r="D6196" s="244">
        <v>0</v>
      </c>
      <c r="E6196" s="244">
        <v>13.4</v>
      </c>
      <c r="F6196" s="244">
        <v>39.299999999999997</v>
      </c>
      <c r="G6196" s="193">
        <v>2.2999999999999998</v>
      </c>
      <c r="H6196" s="193">
        <v>95.9</v>
      </c>
    </row>
    <row r="6197" spans="2:8" x14ac:dyDescent="0.25">
      <c r="B6197" s="271">
        <v>44088.5</v>
      </c>
      <c r="C6197" s="244">
        <v>491.8</v>
      </c>
      <c r="D6197" s="244">
        <v>0</v>
      </c>
      <c r="E6197" s="244">
        <v>14</v>
      </c>
      <c r="F6197" s="244">
        <v>37</v>
      </c>
      <c r="G6197" s="193">
        <v>2.5</v>
      </c>
      <c r="H6197" s="193">
        <v>41.8</v>
      </c>
    </row>
    <row r="6198" spans="2:8" x14ac:dyDescent="0.25">
      <c r="B6198" s="271">
        <v>44088.541666666664</v>
      </c>
      <c r="C6198" s="244">
        <v>491.5</v>
      </c>
      <c r="D6198" s="244">
        <v>0</v>
      </c>
      <c r="E6198" s="244">
        <v>12.7</v>
      </c>
      <c r="F6198" s="244">
        <v>43.5</v>
      </c>
      <c r="G6198" s="193">
        <v>2.4</v>
      </c>
      <c r="H6198" s="193">
        <v>44</v>
      </c>
    </row>
    <row r="6199" spans="2:8" x14ac:dyDescent="0.25">
      <c r="B6199" s="271">
        <v>44088.583333333336</v>
      </c>
      <c r="C6199" s="244">
        <v>490.8</v>
      </c>
      <c r="D6199" s="244">
        <v>0</v>
      </c>
      <c r="E6199" s="244">
        <v>12.6</v>
      </c>
      <c r="F6199" s="244">
        <v>44.3</v>
      </c>
      <c r="G6199" s="193">
        <v>2.5</v>
      </c>
      <c r="H6199" s="193">
        <v>20.399999999999999</v>
      </c>
    </row>
    <row r="6200" spans="2:8" x14ac:dyDescent="0.25">
      <c r="B6200" s="271">
        <v>44088.625</v>
      </c>
      <c r="C6200" s="244">
        <v>490.4</v>
      </c>
      <c r="D6200" s="244">
        <v>0</v>
      </c>
      <c r="E6200" s="244">
        <v>12.6</v>
      </c>
      <c r="F6200" s="244">
        <v>46.1</v>
      </c>
      <c r="G6200" s="193">
        <v>1.7</v>
      </c>
      <c r="H6200" s="193">
        <v>20.399999999999999</v>
      </c>
    </row>
    <row r="6201" spans="2:8" x14ac:dyDescent="0.25">
      <c r="B6201" s="271">
        <v>44088.666666666664</v>
      </c>
      <c r="C6201" s="244">
        <v>490.1</v>
      </c>
      <c r="D6201" s="244">
        <v>0</v>
      </c>
      <c r="E6201" s="244">
        <v>13.2</v>
      </c>
      <c r="F6201" s="244">
        <v>43</v>
      </c>
      <c r="G6201" s="193">
        <v>1.4</v>
      </c>
      <c r="H6201" s="193">
        <v>12.6</v>
      </c>
    </row>
    <row r="6202" spans="2:8" x14ac:dyDescent="0.25">
      <c r="B6202" s="271">
        <v>44088.708333333336</v>
      </c>
      <c r="C6202" s="244">
        <v>490.2</v>
      </c>
      <c r="D6202" s="244">
        <v>0</v>
      </c>
      <c r="E6202" s="244">
        <v>12.1</v>
      </c>
      <c r="F6202" s="244">
        <v>49.4</v>
      </c>
      <c r="G6202" s="193">
        <v>1.5</v>
      </c>
      <c r="H6202" s="193">
        <v>38.4</v>
      </c>
    </row>
    <row r="6203" spans="2:8" x14ac:dyDescent="0.25">
      <c r="B6203" s="271">
        <v>44088.75</v>
      </c>
      <c r="C6203" s="244">
        <v>490.4</v>
      </c>
      <c r="D6203" s="244">
        <v>0</v>
      </c>
      <c r="E6203" s="244">
        <v>11</v>
      </c>
      <c r="F6203" s="244">
        <v>53.2</v>
      </c>
      <c r="G6203" s="193">
        <v>1.6</v>
      </c>
      <c r="H6203" s="193">
        <v>6.9</v>
      </c>
    </row>
    <row r="6204" spans="2:8" x14ac:dyDescent="0.25">
      <c r="B6204" s="271">
        <v>44088.791666666664</v>
      </c>
      <c r="C6204" s="244">
        <v>490.9</v>
      </c>
      <c r="D6204" s="244">
        <v>0</v>
      </c>
      <c r="E6204" s="244">
        <v>9.9</v>
      </c>
      <c r="F6204" s="244">
        <v>56.7</v>
      </c>
      <c r="G6204" s="193">
        <v>1.6</v>
      </c>
      <c r="H6204" s="193">
        <v>359.5</v>
      </c>
    </row>
    <row r="6205" spans="2:8" x14ac:dyDescent="0.25">
      <c r="B6205" s="271">
        <v>44088.833333333336</v>
      </c>
      <c r="C6205" s="244">
        <v>491.3</v>
      </c>
      <c r="D6205" s="244">
        <v>0</v>
      </c>
      <c r="E6205" s="244">
        <v>9.1</v>
      </c>
      <c r="F6205" s="244">
        <v>61.5</v>
      </c>
      <c r="G6205" s="193">
        <v>1.2</v>
      </c>
      <c r="H6205" s="193">
        <v>37.799999999999997</v>
      </c>
    </row>
    <row r="6206" spans="2:8" x14ac:dyDescent="0.25">
      <c r="B6206" s="271">
        <v>44088.875</v>
      </c>
      <c r="C6206" s="244">
        <v>492</v>
      </c>
      <c r="D6206" s="244">
        <v>0</v>
      </c>
      <c r="E6206" s="244">
        <v>8.4</v>
      </c>
      <c r="F6206" s="244">
        <v>69.8</v>
      </c>
      <c r="G6206" s="193">
        <v>1.4</v>
      </c>
      <c r="H6206" s="193">
        <v>18.2</v>
      </c>
    </row>
    <row r="6207" spans="2:8" x14ac:dyDescent="0.25">
      <c r="B6207" s="271">
        <v>44088.916666666664</v>
      </c>
      <c r="C6207" s="244">
        <v>492.3</v>
      </c>
      <c r="D6207" s="244">
        <v>0</v>
      </c>
      <c r="E6207" s="244">
        <v>7.6</v>
      </c>
      <c r="F6207" s="244">
        <v>67.3</v>
      </c>
      <c r="G6207" s="193">
        <v>1.9</v>
      </c>
      <c r="H6207" s="193">
        <v>268.89999999999998</v>
      </c>
    </row>
    <row r="6208" spans="2:8" x14ac:dyDescent="0.25">
      <c r="B6208" s="271">
        <v>44088.958333333336</v>
      </c>
      <c r="C6208" s="244">
        <v>492.4</v>
      </c>
      <c r="D6208" s="244">
        <v>0</v>
      </c>
      <c r="E6208" s="244">
        <v>7.8</v>
      </c>
      <c r="F6208" s="244">
        <v>67.900000000000006</v>
      </c>
      <c r="G6208" s="193">
        <v>1.6</v>
      </c>
      <c r="H6208" s="193">
        <v>279.7</v>
      </c>
    </row>
    <row r="6209" spans="2:8" x14ac:dyDescent="0.25">
      <c r="B6209" s="271">
        <v>44089</v>
      </c>
      <c r="C6209" s="244">
        <v>492.1</v>
      </c>
      <c r="D6209" s="244">
        <v>0</v>
      </c>
      <c r="E6209" s="244">
        <v>8.4</v>
      </c>
      <c r="F6209" s="244">
        <v>68.2</v>
      </c>
      <c r="G6209" s="193">
        <v>1</v>
      </c>
      <c r="H6209" s="193">
        <v>282.5</v>
      </c>
    </row>
    <row r="6210" spans="2:8" x14ac:dyDescent="0.25">
      <c r="B6210" s="271">
        <v>44089.041666666664</v>
      </c>
      <c r="C6210" s="244">
        <v>491.8</v>
      </c>
      <c r="D6210" s="244">
        <v>0</v>
      </c>
      <c r="E6210" s="244">
        <v>8.3000000000000007</v>
      </c>
      <c r="F6210" s="244">
        <v>69.900000000000006</v>
      </c>
      <c r="G6210" s="193">
        <v>1</v>
      </c>
      <c r="H6210" s="193">
        <v>62.5</v>
      </c>
    </row>
    <row r="6211" spans="2:8" x14ac:dyDescent="0.25">
      <c r="B6211" s="271">
        <v>44089.083333333336</v>
      </c>
      <c r="C6211" s="244">
        <v>491.7</v>
      </c>
      <c r="D6211" s="244">
        <v>0</v>
      </c>
      <c r="E6211" s="244">
        <v>7.3</v>
      </c>
      <c r="F6211" s="244">
        <v>76</v>
      </c>
      <c r="G6211" s="193">
        <v>1.9</v>
      </c>
      <c r="H6211" s="193">
        <v>108.8</v>
      </c>
    </row>
    <row r="6212" spans="2:8" x14ac:dyDescent="0.25">
      <c r="B6212" s="271">
        <v>44089.125</v>
      </c>
      <c r="C6212" s="244">
        <v>491.6</v>
      </c>
      <c r="D6212" s="244">
        <v>0</v>
      </c>
      <c r="E6212" s="244">
        <v>6.9</v>
      </c>
      <c r="F6212" s="244">
        <v>75.3</v>
      </c>
      <c r="G6212" s="193">
        <v>1.3</v>
      </c>
      <c r="H6212" s="193">
        <v>42.1</v>
      </c>
    </row>
    <row r="6213" spans="2:8" x14ac:dyDescent="0.25">
      <c r="B6213" s="271">
        <v>44089.166666666664</v>
      </c>
      <c r="C6213" s="244">
        <v>491.5</v>
      </c>
      <c r="D6213" s="244">
        <v>0</v>
      </c>
      <c r="E6213" s="244">
        <v>7</v>
      </c>
      <c r="F6213" s="244">
        <v>71.599999999999994</v>
      </c>
      <c r="G6213" s="193">
        <v>1.1000000000000001</v>
      </c>
      <c r="H6213" s="193">
        <v>22.5</v>
      </c>
    </row>
    <row r="6214" spans="2:8" x14ac:dyDescent="0.25">
      <c r="B6214" s="271">
        <v>44089.208333333336</v>
      </c>
      <c r="C6214" s="244">
        <v>491.6</v>
      </c>
      <c r="D6214" s="244">
        <v>0</v>
      </c>
      <c r="E6214" s="244">
        <v>6.9</v>
      </c>
      <c r="F6214" s="244">
        <v>72.599999999999994</v>
      </c>
      <c r="G6214" s="193">
        <v>0.7</v>
      </c>
      <c r="H6214" s="193">
        <v>37.799999999999997</v>
      </c>
    </row>
    <row r="6215" spans="2:8" x14ac:dyDescent="0.25">
      <c r="B6215" s="271">
        <v>44089.25</v>
      </c>
      <c r="C6215" s="244">
        <v>492</v>
      </c>
      <c r="D6215" s="244">
        <v>0</v>
      </c>
      <c r="E6215" s="244">
        <v>7.2</v>
      </c>
      <c r="F6215" s="244">
        <v>68.7</v>
      </c>
      <c r="G6215" s="193">
        <v>0.4</v>
      </c>
      <c r="H6215" s="193">
        <v>345.5</v>
      </c>
    </row>
    <row r="6216" spans="2:8" x14ac:dyDescent="0.25">
      <c r="B6216" s="271">
        <v>44089.291666666664</v>
      </c>
      <c r="C6216" s="244">
        <v>492.3</v>
      </c>
      <c r="D6216" s="244">
        <v>0</v>
      </c>
      <c r="E6216" s="244">
        <v>8</v>
      </c>
      <c r="F6216" s="244">
        <v>62.9</v>
      </c>
      <c r="G6216" s="193">
        <v>0.6</v>
      </c>
      <c r="H6216" s="193">
        <v>68.8</v>
      </c>
    </row>
    <row r="6217" spans="2:8" x14ac:dyDescent="0.25">
      <c r="B6217" s="271">
        <v>44089.333333333336</v>
      </c>
      <c r="C6217" s="244">
        <v>492.5</v>
      </c>
      <c r="D6217" s="244">
        <v>0</v>
      </c>
      <c r="E6217" s="244">
        <v>9.3000000000000007</v>
      </c>
      <c r="F6217" s="244">
        <v>56.9</v>
      </c>
      <c r="G6217" s="193">
        <v>0.7</v>
      </c>
      <c r="H6217" s="193">
        <v>151</v>
      </c>
    </row>
    <row r="6218" spans="2:8" x14ac:dyDescent="0.25">
      <c r="B6218" s="271">
        <v>44089.375</v>
      </c>
      <c r="C6218" s="244">
        <v>492.6</v>
      </c>
      <c r="D6218" s="244">
        <v>0</v>
      </c>
      <c r="E6218" s="244">
        <v>10.5</v>
      </c>
      <c r="F6218" s="244">
        <v>50.1</v>
      </c>
      <c r="G6218" s="193">
        <v>0.8</v>
      </c>
      <c r="H6218" s="193">
        <v>111.9</v>
      </c>
    </row>
    <row r="6219" spans="2:8" x14ac:dyDescent="0.25">
      <c r="B6219" s="271">
        <v>44089.416666666664</v>
      </c>
      <c r="C6219" s="244">
        <v>492.4</v>
      </c>
      <c r="D6219" s="244">
        <v>0</v>
      </c>
      <c r="E6219" s="244">
        <v>11.8</v>
      </c>
      <c r="F6219" s="244">
        <v>47.1</v>
      </c>
      <c r="G6219" s="193">
        <v>1.3</v>
      </c>
      <c r="H6219" s="193">
        <v>352.6</v>
      </c>
    </row>
    <row r="6220" spans="2:8" x14ac:dyDescent="0.25">
      <c r="B6220" s="271">
        <v>44089.458333333336</v>
      </c>
      <c r="C6220" s="244">
        <v>491.8</v>
      </c>
      <c r="D6220" s="244">
        <v>0</v>
      </c>
      <c r="E6220" s="244">
        <v>13.8</v>
      </c>
      <c r="F6220" s="244">
        <v>38.799999999999997</v>
      </c>
      <c r="G6220" s="193">
        <v>1.4</v>
      </c>
      <c r="H6220" s="193">
        <v>107.6</v>
      </c>
    </row>
    <row r="6221" spans="2:8" x14ac:dyDescent="0.25">
      <c r="B6221" s="271">
        <v>44089.5</v>
      </c>
      <c r="C6221" s="244">
        <v>491.2</v>
      </c>
      <c r="D6221" s="244">
        <v>0</v>
      </c>
      <c r="E6221" s="244">
        <v>14.9</v>
      </c>
      <c r="F6221" s="244">
        <v>35.6</v>
      </c>
      <c r="G6221" s="193">
        <v>1.6</v>
      </c>
      <c r="H6221" s="193">
        <v>18.899999999999999</v>
      </c>
    </row>
    <row r="6222" spans="2:8" x14ac:dyDescent="0.25">
      <c r="B6222" s="271">
        <v>44089.541666666664</v>
      </c>
      <c r="C6222" s="244">
        <v>490.5</v>
      </c>
      <c r="D6222" s="244">
        <v>0</v>
      </c>
      <c r="E6222" s="244">
        <v>15</v>
      </c>
      <c r="F6222" s="244">
        <v>38.700000000000003</v>
      </c>
      <c r="G6222" s="193">
        <v>2.2000000000000002</v>
      </c>
      <c r="H6222" s="193">
        <v>66.599999999999994</v>
      </c>
    </row>
    <row r="6223" spans="2:8" x14ac:dyDescent="0.25">
      <c r="B6223" s="271">
        <v>44089.583333333336</v>
      </c>
      <c r="C6223" s="244">
        <v>490.1</v>
      </c>
      <c r="D6223" s="244">
        <v>0</v>
      </c>
      <c r="E6223" s="244">
        <v>13.6</v>
      </c>
      <c r="F6223" s="244">
        <v>50.1</v>
      </c>
      <c r="G6223" s="193">
        <v>2.6</v>
      </c>
      <c r="H6223" s="193">
        <v>77.599999999999994</v>
      </c>
    </row>
    <row r="6224" spans="2:8" x14ac:dyDescent="0.25">
      <c r="B6224" s="271">
        <v>44089.625</v>
      </c>
      <c r="C6224" s="244">
        <v>489.8</v>
      </c>
      <c r="D6224" s="244">
        <v>0</v>
      </c>
      <c r="E6224" s="244">
        <v>12.4</v>
      </c>
      <c r="F6224" s="244">
        <v>53.4</v>
      </c>
      <c r="G6224" s="193">
        <v>2.2999999999999998</v>
      </c>
      <c r="H6224" s="193">
        <v>73.3</v>
      </c>
    </row>
    <row r="6225" spans="2:8" x14ac:dyDescent="0.25">
      <c r="B6225" s="271">
        <v>44089.666666666664</v>
      </c>
      <c r="C6225" s="244">
        <v>490.4</v>
      </c>
      <c r="D6225" s="244">
        <v>0</v>
      </c>
      <c r="E6225" s="244">
        <v>10.6</v>
      </c>
      <c r="F6225" s="244">
        <v>58.6</v>
      </c>
      <c r="G6225" s="193">
        <v>1.8</v>
      </c>
      <c r="H6225" s="193">
        <v>21.8</v>
      </c>
    </row>
    <row r="6226" spans="2:8" x14ac:dyDescent="0.25">
      <c r="B6226" s="271">
        <v>44089.708333333336</v>
      </c>
      <c r="C6226" s="244">
        <v>490.9</v>
      </c>
      <c r="D6226" s="244">
        <v>0</v>
      </c>
      <c r="E6226" s="244">
        <v>8.3000000000000007</v>
      </c>
      <c r="F6226" s="244">
        <v>65.8</v>
      </c>
      <c r="G6226" s="193">
        <v>1.1000000000000001</v>
      </c>
      <c r="H6226" s="193">
        <v>295.3</v>
      </c>
    </row>
    <row r="6227" spans="2:8" x14ac:dyDescent="0.25">
      <c r="B6227" s="271">
        <v>44089.75</v>
      </c>
      <c r="C6227" s="244">
        <v>491.1</v>
      </c>
      <c r="D6227" s="244">
        <v>0</v>
      </c>
      <c r="E6227" s="244">
        <v>8.6</v>
      </c>
      <c r="F6227" s="244">
        <v>63.9</v>
      </c>
      <c r="G6227" s="193">
        <v>1.4</v>
      </c>
      <c r="H6227" s="193">
        <v>289.10000000000002</v>
      </c>
    </row>
    <row r="6228" spans="2:8" x14ac:dyDescent="0.25">
      <c r="B6228" s="271">
        <v>44089.791666666664</v>
      </c>
      <c r="C6228" s="244">
        <v>491.5</v>
      </c>
      <c r="D6228" s="244">
        <v>0</v>
      </c>
      <c r="E6228" s="244">
        <v>7.5</v>
      </c>
      <c r="F6228" s="244">
        <v>69.7</v>
      </c>
      <c r="G6228" s="193">
        <v>2</v>
      </c>
      <c r="H6228" s="193">
        <v>272.89999999999998</v>
      </c>
    </row>
    <row r="6229" spans="2:8" x14ac:dyDescent="0.25">
      <c r="B6229" s="271">
        <v>44089.833333333336</v>
      </c>
      <c r="C6229" s="244">
        <v>491.9</v>
      </c>
      <c r="D6229" s="244">
        <v>0</v>
      </c>
      <c r="E6229" s="244">
        <v>7.1</v>
      </c>
      <c r="F6229" s="244">
        <v>72.3</v>
      </c>
      <c r="G6229" s="193">
        <v>1.7</v>
      </c>
      <c r="H6229" s="193">
        <v>264.60000000000002</v>
      </c>
    </row>
    <row r="6230" spans="2:8" x14ac:dyDescent="0.25">
      <c r="B6230" s="271">
        <v>44089.875</v>
      </c>
      <c r="C6230" s="244">
        <v>492.1</v>
      </c>
      <c r="D6230" s="244">
        <v>0</v>
      </c>
      <c r="E6230" s="244">
        <v>7.2</v>
      </c>
      <c r="F6230" s="244">
        <v>72</v>
      </c>
      <c r="G6230" s="193">
        <v>1.7</v>
      </c>
      <c r="H6230" s="193">
        <v>269.2</v>
      </c>
    </row>
    <row r="6231" spans="2:8" x14ac:dyDescent="0.25">
      <c r="B6231" s="271">
        <v>44089.916666666664</v>
      </c>
      <c r="C6231" s="244">
        <v>492.1</v>
      </c>
      <c r="D6231" s="244">
        <v>0</v>
      </c>
      <c r="E6231" s="244">
        <v>7</v>
      </c>
      <c r="F6231" s="244">
        <v>72.599999999999994</v>
      </c>
      <c r="G6231" s="193">
        <v>1.3</v>
      </c>
      <c r="H6231" s="193">
        <v>252</v>
      </c>
    </row>
    <row r="6232" spans="2:8" x14ac:dyDescent="0.25">
      <c r="B6232" s="271">
        <v>44089.958333333336</v>
      </c>
      <c r="C6232" s="244">
        <v>491.8</v>
      </c>
      <c r="D6232" s="244">
        <v>0</v>
      </c>
      <c r="E6232" s="244">
        <v>6.5</v>
      </c>
      <c r="F6232" s="244">
        <v>76.2</v>
      </c>
      <c r="G6232" s="193">
        <v>1.5</v>
      </c>
      <c r="H6232" s="193">
        <v>270.2</v>
      </c>
    </row>
    <row r="6233" spans="2:8" x14ac:dyDescent="0.25">
      <c r="B6233" s="271">
        <v>44090</v>
      </c>
      <c r="C6233" s="244">
        <v>491.5</v>
      </c>
      <c r="D6233" s="244">
        <v>0</v>
      </c>
      <c r="E6233" s="244">
        <v>5.6</v>
      </c>
      <c r="F6233" s="244">
        <v>80.7</v>
      </c>
      <c r="G6233" s="193">
        <v>1.4</v>
      </c>
      <c r="H6233" s="193">
        <v>275.39999999999998</v>
      </c>
    </row>
    <row r="6234" spans="2:8" x14ac:dyDescent="0.25">
      <c r="B6234" s="271">
        <v>44090.041666666664</v>
      </c>
      <c r="C6234" s="244">
        <v>491.1</v>
      </c>
      <c r="D6234" s="244">
        <v>0</v>
      </c>
      <c r="E6234" s="244">
        <v>5.0999999999999996</v>
      </c>
      <c r="F6234" s="244">
        <v>82.1</v>
      </c>
      <c r="G6234" s="193">
        <v>1.2</v>
      </c>
      <c r="H6234" s="193">
        <v>268.5</v>
      </c>
    </row>
    <row r="6235" spans="2:8" x14ac:dyDescent="0.25">
      <c r="B6235" s="271">
        <v>44090.083333333336</v>
      </c>
      <c r="C6235" s="244">
        <v>490.9</v>
      </c>
      <c r="D6235" s="244">
        <v>0</v>
      </c>
      <c r="E6235" s="244">
        <v>4.7</v>
      </c>
      <c r="F6235" s="244">
        <v>82.2</v>
      </c>
      <c r="G6235" s="193">
        <v>1.1000000000000001</v>
      </c>
      <c r="H6235" s="193">
        <v>259.10000000000002</v>
      </c>
    </row>
    <row r="6236" spans="2:8" x14ac:dyDescent="0.25">
      <c r="B6236" s="271">
        <v>44090.125</v>
      </c>
      <c r="C6236" s="244">
        <v>490.9</v>
      </c>
      <c r="D6236" s="244">
        <v>0</v>
      </c>
      <c r="E6236" s="244">
        <v>4.9000000000000004</v>
      </c>
      <c r="F6236" s="244">
        <v>77.099999999999994</v>
      </c>
      <c r="G6236" s="193">
        <v>0.8</v>
      </c>
      <c r="H6236" s="193">
        <v>264.89999999999998</v>
      </c>
    </row>
    <row r="6237" spans="2:8" x14ac:dyDescent="0.25">
      <c r="B6237" s="271">
        <v>44090.166666666664</v>
      </c>
      <c r="C6237" s="244">
        <v>490.9</v>
      </c>
      <c r="D6237" s="244">
        <v>0</v>
      </c>
      <c r="E6237" s="244">
        <v>5.0999999999999996</v>
      </c>
      <c r="F6237" s="244">
        <v>76.5</v>
      </c>
      <c r="G6237" s="193">
        <v>1.3</v>
      </c>
      <c r="H6237" s="193">
        <v>266.2</v>
      </c>
    </row>
    <row r="6238" spans="2:8" x14ac:dyDescent="0.25">
      <c r="B6238" s="271">
        <v>44090.208333333336</v>
      </c>
      <c r="C6238" s="244">
        <v>491</v>
      </c>
      <c r="D6238" s="244">
        <v>0</v>
      </c>
      <c r="E6238" s="244">
        <v>4.8</v>
      </c>
      <c r="F6238" s="244">
        <v>74.8</v>
      </c>
      <c r="G6238" s="193">
        <v>1.6</v>
      </c>
      <c r="H6238" s="193">
        <v>273.10000000000002</v>
      </c>
    </row>
    <row r="6239" spans="2:8" x14ac:dyDescent="0.25">
      <c r="B6239" s="271">
        <v>44090.25</v>
      </c>
      <c r="C6239" s="244">
        <v>491.5</v>
      </c>
      <c r="D6239" s="244">
        <v>0</v>
      </c>
      <c r="E6239" s="244">
        <v>4.4000000000000004</v>
      </c>
      <c r="F6239" s="244">
        <v>75</v>
      </c>
      <c r="G6239" s="193">
        <v>2.2999999999999998</v>
      </c>
      <c r="H6239" s="193">
        <v>266.10000000000002</v>
      </c>
    </row>
    <row r="6240" spans="2:8" x14ac:dyDescent="0.25">
      <c r="B6240" s="271">
        <v>44090.291666666664</v>
      </c>
      <c r="C6240" s="244">
        <v>492.1</v>
      </c>
      <c r="D6240" s="244">
        <v>0</v>
      </c>
      <c r="E6240" s="244">
        <v>5</v>
      </c>
      <c r="F6240" s="244">
        <v>70.8</v>
      </c>
      <c r="G6240" s="193">
        <v>2.2000000000000002</v>
      </c>
      <c r="H6240" s="193">
        <v>272.5</v>
      </c>
    </row>
    <row r="6241" spans="2:8" x14ac:dyDescent="0.25">
      <c r="B6241" s="271">
        <v>44090.333333333336</v>
      </c>
      <c r="C6241" s="244">
        <v>492.4</v>
      </c>
      <c r="D6241" s="244">
        <v>0</v>
      </c>
      <c r="E6241" s="244">
        <v>7.2</v>
      </c>
      <c r="F6241" s="244">
        <v>60.9</v>
      </c>
      <c r="G6241" s="193">
        <v>1.2</v>
      </c>
      <c r="H6241" s="193">
        <v>263.10000000000002</v>
      </c>
    </row>
    <row r="6242" spans="2:8" x14ac:dyDescent="0.25">
      <c r="B6242" s="271">
        <v>44090.375</v>
      </c>
      <c r="C6242" s="244">
        <v>492.2</v>
      </c>
      <c r="D6242" s="244">
        <v>0</v>
      </c>
      <c r="E6242" s="244">
        <v>10.3</v>
      </c>
      <c r="F6242" s="244">
        <v>47.2</v>
      </c>
      <c r="G6242" s="193">
        <v>0.6</v>
      </c>
      <c r="H6242" s="193">
        <v>302.60000000000002</v>
      </c>
    </row>
    <row r="6243" spans="2:8" x14ac:dyDescent="0.25">
      <c r="B6243" s="271">
        <v>44090.416666666664</v>
      </c>
      <c r="C6243" s="244">
        <v>491.9</v>
      </c>
      <c r="D6243" s="244">
        <v>0</v>
      </c>
      <c r="E6243" s="244">
        <v>12.7</v>
      </c>
      <c r="F6243" s="244">
        <v>29.9</v>
      </c>
      <c r="G6243" s="193">
        <v>1.4</v>
      </c>
      <c r="H6243" s="193">
        <v>126.8</v>
      </c>
    </row>
    <row r="6244" spans="2:8" x14ac:dyDescent="0.25">
      <c r="B6244" s="271">
        <v>44090.458333333336</v>
      </c>
      <c r="C6244" s="244">
        <v>491.2</v>
      </c>
      <c r="D6244" s="244">
        <v>0</v>
      </c>
      <c r="E6244" s="244">
        <v>15</v>
      </c>
      <c r="F6244" s="244">
        <v>21.4</v>
      </c>
      <c r="G6244" s="193">
        <v>1</v>
      </c>
      <c r="H6244" s="193">
        <v>214.9</v>
      </c>
    </row>
    <row r="6245" spans="2:8" x14ac:dyDescent="0.25">
      <c r="B6245" s="271">
        <v>44090.5</v>
      </c>
      <c r="C6245" s="244">
        <v>490.3</v>
      </c>
      <c r="D6245" s="244">
        <v>0</v>
      </c>
      <c r="E6245" s="244">
        <v>16.899999999999999</v>
      </c>
      <c r="F6245" s="244">
        <v>17.899999999999999</v>
      </c>
      <c r="G6245" s="193">
        <v>1</v>
      </c>
      <c r="H6245" s="193">
        <v>272.5</v>
      </c>
    </row>
    <row r="6246" spans="2:8" x14ac:dyDescent="0.25">
      <c r="B6246" s="271">
        <v>44090.541666666664</v>
      </c>
      <c r="C6246" s="244">
        <v>489.4</v>
      </c>
      <c r="D6246" s="244">
        <v>0</v>
      </c>
      <c r="E6246" s="244">
        <v>17.8</v>
      </c>
      <c r="F6246" s="244">
        <v>16.5</v>
      </c>
      <c r="G6246" s="193">
        <v>1.1000000000000001</v>
      </c>
      <c r="H6246" s="193">
        <v>222.2</v>
      </c>
    </row>
    <row r="6247" spans="2:8" x14ac:dyDescent="0.25">
      <c r="B6247" s="271">
        <v>44090.583333333336</v>
      </c>
      <c r="C6247" s="244">
        <v>488.7</v>
      </c>
      <c r="D6247" s="244">
        <v>0</v>
      </c>
      <c r="E6247" s="244">
        <v>18.3</v>
      </c>
      <c r="F6247" s="244">
        <v>17.600000000000001</v>
      </c>
      <c r="G6247" s="193">
        <v>1.8</v>
      </c>
      <c r="H6247" s="193">
        <v>307.7</v>
      </c>
    </row>
    <row r="6248" spans="2:8" x14ac:dyDescent="0.25">
      <c r="B6248" s="271">
        <v>44090.625</v>
      </c>
      <c r="C6248" s="244">
        <v>488.6</v>
      </c>
      <c r="D6248" s="244">
        <v>0</v>
      </c>
      <c r="E6248" s="244">
        <v>15.9</v>
      </c>
      <c r="F6248" s="244">
        <v>27.3</v>
      </c>
      <c r="G6248" s="193">
        <v>1.9</v>
      </c>
      <c r="H6248" s="193">
        <v>14.1</v>
      </c>
    </row>
    <row r="6249" spans="2:8" x14ac:dyDescent="0.25">
      <c r="B6249" s="271">
        <v>44090.666666666664</v>
      </c>
      <c r="C6249" s="244">
        <v>488.7</v>
      </c>
      <c r="D6249" s="244">
        <v>0</v>
      </c>
      <c r="E6249" s="244">
        <v>14.1</v>
      </c>
      <c r="F6249" s="244">
        <v>39.299999999999997</v>
      </c>
      <c r="G6249" s="193">
        <v>2.2999999999999998</v>
      </c>
      <c r="H6249" s="193">
        <v>50.8</v>
      </c>
    </row>
    <row r="6250" spans="2:8" x14ac:dyDescent="0.25">
      <c r="B6250" s="271">
        <v>44090.708333333336</v>
      </c>
      <c r="C6250" s="244">
        <v>489</v>
      </c>
      <c r="D6250" s="244">
        <v>0</v>
      </c>
      <c r="E6250" s="244">
        <v>12.8</v>
      </c>
      <c r="F6250" s="244">
        <v>43.9</v>
      </c>
      <c r="G6250" s="193">
        <v>3</v>
      </c>
      <c r="H6250" s="193">
        <v>86.9</v>
      </c>
    </row>
    <row r="6251" spans="2:8" x14ac:dyDescent="0.25">
      <c r="B6251" s="271">
        <v>44090.75</v>
      </c>
      <c r="C6251" s="244">
        <v>489.5</v>
      </c>
      <c r="D6251" s="244">
        <v>0</v>
      </c>
      <c r="E6251" s="244">
        <v>12.1</v>
      </c>
      <c r="F6251" s="244">
        <v>44.9</v>
      </c>
      <c r="G6251" s="193">
        <v>2.1</v>
      </c>
      <c r="H6251" s="193">
        <v>59.2</v>
      </c>
    </row>
    <row r="6252" spans="2:8" x14ac:dyDescent="0.25">
      <c r="B6252" s="271">
        <v>44090.791666666664</v>
      </c>
      <c r="C6252" s="244">
        <v>490.1</v>
      </c>
      <c r="D6252" s="244">
        <v>0</v>
      </c>
      <c r="E6252" s="244">
        <v>11.8</v>
      </c>
      <c r="F6252" s="244">
        <v>39.700000000000003</v>
      </c>
      <c r="G6252" s="193">
        <v>0.8</v>
      </c>
      <c r="H6252" s="193">
        <v>316.2</v>
      </c>
    </row>
    <row r="6253" spans="2:8" x14ac:dyDescent="0.25">
      <c r="B6253" s="271">
        <v>44090.833333333336</v>
      </c>
      <c r="C6253" s="244">
        <v>490.5</v>
      </c>
      <c r="D6253" s="244">
        <v>0</v>
      </c>
      <c r="E6253" s="244">
        <v>10.3</v>
      </c>
      <c r="F6253" s="244">
        <v>42</v>
      </c>
      <c r="G6253" s="193">
        <v>1.6</v>
      </c>
      <c r="H6253" s="193">
        <v>343.8</v>
      </c>
    </row>
    <row r="6254" spans="2:8" x14ac:dyDescent="0.25">
      <c r="B6254" s="271">
        <v>44090.875</v>
      </c>
      <c r="C6254" s="244">
        <v>490.8</v>
      </c>
      <c r="D6254" s="244">
        <v>0</v>
      </c>
      <c r="E6254" s="244">
        <v>8.6</v>
      </c>
      <c r="F6254" s="244">
        <v>55.2</v>
      </c>
      <c r="G6254" s="193">
        <v>1.9</v>
      </c>
      <c r="H6254" s="193">
        <v>357.5</v>
      </c>
    </row>
    <row r="6255" spans="2:8" x14ac:dyDescent="0.25">
      <c r="B6255" s="271">
        <v>44090.916666666664</v>
      </c>
      <c r="C6255" s="244">
        <v>491.1</v>
      </c>
      <c r="D6255" s="244">
        <v>0</v>
      </c>
      <c r="E6255" s="244">
        <v>7.1</v>
      </c>
      <c r="F6255" s="244">
        <v>58.2</v>
      </c>
      <c r="G6255" s="193">
        <v>2</v>
      </c>
      <c r="H6255" s="193">
        <v>354.2</v>
      </c>
    </row>
    <row r="6256" spans="2:8" x14ac:dyDescent="0.25">
      <c r="B6256" s="271">
        <v>44090.958333333336</v>
      </c>
      <c r="C6256" s="244">
        <v>491.1</v>
      </c>
      <c r="D6256" s="244">
        <v>0</v>
      </c>
      <c r="E6256" s="244">
        <v>6.1</v>
      </c>
      <c r="F6256" s="244">
        <v>59</v>
      </c>
      <c r="G6256" s="193">
        <v>1.2</v>
      </c>
      <c r="H6256" s="193">
        <v>316.10000000000002</v>
      </c>
    </row>
    <row r="6257" spans="2:8" x14ac:dyDescent="0.25">
      <c r="B6257" s="271">
        <v>44091</v>
      </c>
      <c r="C6257" s="244">
        <v>491</v>
      </c>
      <c r="D6257" s="244">
        <v>0</v>
      </c>
      <c r="E6257" s="244">
        <v>4.7</v>
      </c>
      <c r="F6257" s="244">
        <v>64.5</v>
      </c>
      <c r="G6257" s="193">
        <v>1.1000000000000001</v>
      </c>
      <c r="H6257" s="193">
        <v>287.2</v>
      </c>
    </row>
    <row r="6258" spans="2:8" x14ac:dyDescent="0.25">
      <c r="B6258" s="271">
        <v>44091.041666666664</v>
      </c>
      <c r="C6258" s="244">
        <v>490.8</v>
      </c>
      <c r="D6258" s="244">
        <v>0</v>
      </c>
      <c r="E6258" s="244">
        <v>3.5</v>
      </c>
      <c r="F6258" s="244">
        <v>66.900000000000006</v>
      </c>
      <c r="G6258" s="193">
        <v>1.3</v>
      </c>
      <c r="H6258" s="193">
        <v>272.10000000000002</v>
      </c>
    </row>
    <row r="6259" spans="2:8" x14ac:dyDescent="0.25">
      <c r="B6259" s="271">
        <v>44091.083333333336</v>
      </c>
      <c r="C6259" s="244">
        <v>490.6</v>
      </c>
      <c r="D6259" s="244">
        <v>0</v>
      </c>
      <c r="E6259" s="244">
        <v>2.6</v>
      </c>
      <c r="F6259" s="244">
        <v>67.3</v>
      </c>
      <c r="G6259" s="193">
        <v>1.6</v>
      </c>
      <c r="H6259" s="193">
        <v>272.10000000000002</v>
      </c>
    </row>
    <row r="6260" spans="2:8" x14ac:dyDescent="0.25">
      <c r="B6260" s="271">
        <v>44091.125</v>
      </c>
      <c r="C6260" s="244">
        <v>490.5</v>
      </c>
      <c r="D6260" s="244">
        <v>0</v>
      </c>
      <c r="E6260" s="244">
        <v>1.6</v>
      </c>
      <c r="F6260" s="244">
        <v>70.8</v>
      </c>
      <c r="G6260" s="193">
        <v>1.5</v>
      </c>
      <c r="H6260" s="193">
        <v>273.89999999999998</v>
      </c>
    </row>
    <row r="6261" spans="2:8" x14ac:dyDescent="0.25">
      <c r="B6261" s="271">
        <v>44091.166666666664</v>
      </c>
      <c r="C6261" s="244">
        <v>490.6</v>
      </c>
      <c r="D6261" s="244">
        <v>0</v>
      </c>
      <c r="E6261" s="244">
        <v>0.8</v>
      </c>
      <c r="F6261" s="244">
        <v>72.099999999999994</v>
      </c>
      <c r="G6261" s="193">
        <v>1.7</v>
      </c>
      <c r="H6261" s="193">
        <v>265.8</v>
      </c>
    </row>
    <row r="6262" spans="2:8" x14ac:dyDescent="0.25">
      <c r="B6262" s="271">
        <v>44091.208333333336</v>
      </c>
      <c r="C6262" s="244">
        <v>490.9</v>
      </c>
      <c r="D6262" s="244">
        <v>0</v>
      </c>
      <c r="E6262" s="244">
        <v>0.3</v>
      </c>
      <c r="F6262" s="244">
        <v>72.5</v>
      </c>
      <c r="G6262" s="193">
        <v>1.5</v>
      </c>
      <c r="H6262" s="193">
        <v>268.2</v>
      </c>
    </row>
    <row r="6263" spans="2:8" x14ac:dyDescent="0.25">
      <c r="B6263" s="271">
        <v>44091.25</v>
      </c>
      <c r="C6263" s="244">
        <v>491.3</v>
      </c>
      <c r="D6263" s="244">
        <v>0</v>
      </c>
      <c r="E6263" s="244">
        <v>-0.1</v>
      </c>
      <c r="F6263" s="244">
        <v>72.7</v>
      </c>
      <c r="G6263" s="193">
        <v>1.6</v>
      </c>
      <c r="H6263" s="193">
        <v>262.5</v>
      </c>
    </row>
    <row r="6264" spans="2:8" x14ac:dyDescent="0.25">
      <c r="B6264" s="271">
        <v>44091.291666666664</v>
      </c>
      <c r="C6264" s="244">
        <v>491.7</v>
      </c>
      <c r="D6264" s="244">
        <v>0</v>
      </c>
      <c r="E6264" s="244">
        <v>1.8</v>
      </c>
      <c r="F6264" s="244">
        <v>63</v>
      </c>
      <c r="G6264" s="193">
        <v>0.8</v>
      </c>
      <c r="H6264" s="193">
        <v>181.5</v>
      </c>
    </row>
    <row r="6265" spans="2:8" x14ac:dyDescent="0.25">
      <c r="B6265" s="271">
        <v>44091.333333333336</v>
      </c>
      <c r="C6265" s="244">
        <v>491.8</v>
      </c>
      <c r="D6265" s="244">
        <v>0</v>
      </c>
      <c r="E6265" s="244">
        <v>4.8</v>
      </c>
      <c r="F6265" s="244">
        <v>50.9</v>
      </c>
      <c r="G6265" s="193">
        <v>1</v>
      </c>
      <c r="H6265" s="193">
        <v>106</v>
      </c>
    </row>
    <row r="6266" spans="2:8" x14ac:dyDescent="0.25">
      <c r="B6266" s="271">
        <v>44091.375</v>
      </c>
      <c r="C6266" s="244">
        <v>491.4</v>
      </c>
      <c r="D6266" s="244">
        <v>0</v>
      </c>
      <c r="E6266" s="244">
        <v>8.6999999999999993</v>
      </c>
      <c r="F6266" s="244">
        <v>42</v>
      </c>
      <c r="G6266" s="193">
        <v>1.3</v>
      </c>
      <c r="H6266" s="193">
        <v>135.6</v>
      </c>
    </row>
    <row r="6267" spans="2:8" x14ac:dyDescent="0.25">
      <c r="B6267" s="271">
        <v>44091.416666666664</v>
      </c>
      <c r="C6267" s="244">
        <v>490.9</v>
      </c>
      <c r="D6267" s="244">
        <v>0</v>
      </c>
      <c r="E6267" s="244">
        <v>12.8</v>
      </c>
      <c r="F6267" s="244">
        <v>34.1</v>
      </c>
      <c r="G6267" s="193">
        <v>1.1000000000000001</v>
      </c>
      <c r="H6267" s="193">
        <v>257.10000000000002</v>
      </c>
    </row>
    <row r="6268" spans="2:8" x14ac:dyDescent="0.25">
      <c r="B6268" s="271">
        <v>44091.458333333336</v>
      </c>
      <c r="C6268" s="244">
        <v>490.1</v>
      </c>
      <c r="D6268" s="244">
        <v>0</v>
      </c>
      <c r="E6268" s="244">
        <v>15.2</v>
      </c>
      <c r="F6268" s="244">
        <v>27.6</v>
      </c>
      <c r="G6268" s="193">
        <v>1.2</v>
      </c>
      <c r="H6268" s="193">
        <v>242.3</v>
      </c>
    </row>
    <row r="6269" spans="2:8" x14ac:dyDescent="0.25">
      <c r="B6269" s="271">
        <v>44091.5</v>
      </c>
      <c r="C6269" s="244">
        <v>489.3</v>
      </c>
      <c r="D6269" s="244">
        <v>0</v>
      </c>
      <c r="E6269" s="244">
        <v>15.9</v>
      </c>
      <c r="F6269" s="244">
        <v>26.2</v>
      </c>
      <c r="G6269" s="193">
        <v>1.5</v>
      </c>
      <c r="H6269" s="193">
        <v>352.8</v>
      </c>
    </row>
    <row r="6270" spans="2:8" x14ac:dyDescent="0.25">
      <c r="B6270" s="271">
        <v>44091.541666666664</v>
      </c>
      <c r="C6270" s="244">
        <v>488.6</v>
      </c>
      <c r="D6270" s="244">
        <v>0</v>
      </c>
      <c r="E6270" s="244">
        <v>16.399999999999999</v>
      </c>
      <c r="F6270" s="244">
        <v>28.4</v>
      </c>
      <c r="G6270" s="193">
        <v>2.2999999999999998</v>
      </c>
      <c r="H6270" s="193">
        <v>53.6</v>
      </c>
    </row>
    <row r="6271" spans="2:8" x14ac:dyDescent="0.25">
      <c r="B6271" s="271">
        <v>44091.583333333336</v>
      </c>
      <c r="C6271" s="244">
        <v>488.2</v>
      </c>
      <c r="D6271" s="244">
        <v>0</v>
      </c>
      <c r="E6271" s="244">
        <v>16.3</v>
      </c>
      <c r="F6271" s="244">
        <v>33.799999999999997</v>
      </c>
      <c r="G6271" s="193">
        <v>3.2</v>
      </c>
      <c r="H6271" s="193">
        <v>101.2</v>
      </c>
    </row>
    <row r="6272" spans="2:8" x14ac:dyDescent="0.25">
      <c r="B6272" s="271">
        <v>44091.625</v>
      </c>
      <c r="C6272" s="244">
        <v>487.9</v>
      </c>
      <c r="D6272" s="244">
        <v>0</v>
      </c>
      <c r="E6272" s="244">
        <v>15.2</v>
      </c>
      <c r="F6272" s="244">
        <v>38.6</v>
      </c>
      <c r="G6272" s="193">
        <v>2.7</v>
      </c>
      <c r="H6272" s="193">
        <v>65.5</v>
      </c>
    </row>
    <row r="6273" spans="2:8" x14ac:dyDescent="0.25">
      <c r="B6273" s="271">
        <v>44091.666666666664</v>
      </c>
      <c r="C6273" s="244">
        <v>488.1</v>
      </c>
      <c r="D6273" s="244">
        <v>0</v>
      </c>
      <c r="E6273" s="244">
        <v>13.1</v>
      </c>
      <c r="F6273" s="244">
        <v>46.5</v>
      </c>
      <c r="G6273" s="193">
        <v>2.4</v>
      </c>
      <c r="H6273" s="193">
        <v>74.8</v>
      </c>
    </row>
    <row r="6274" spans="2:8" x14ac:dyDescent="0.25">
      <c r="B6274" s="271">
        <v>44091.708333333336</v>
      </c>
      <c r="C6274" s="244">
        <v>488.6</v>
      </c>
      <c r="D6274" s="244">
        <v>0</v>
      </c>
      <c r="E6274" s="244">
        <v>11.2</v>
      </c>
      <c r="F6274" s="244">
        <v>56.1</v>
      </c>
      <c r="G6274" s="193">
        <v>2.2000000000000002</v>
      </c>
      <c r="H6274" s="193">
        <v>57.8</v>
      </c>
    </row>
    <row r="6275" spans="2:8" x14ac:dyDescent="0.25">
      <c r="B6275" s="271">
        <v>44091.75</v>
      </c>
      <c r="C6275" s="244">
        <v>489.1</v>
      </c>
      <c r="D6275" s="244">
        <v>0</v>
      </c>
      <c r="E6275" s="244">
        <v>10</v>
      </c>
      <c r="F6275" s="244">
        <v>62.9</v>
      </c>
      <c r="G6275" s="193">
        <v>1.9</v>
      </c>
      <c r="H6275" s="193">
        <v>39.1</v>
      </c>
    </row>
    <row r="6276" spans="2:8" x14ac:dyDescent="0.25">
      <c r="B6276" s="271">
        <v>44091.791666666664</v>
      </c>
      <c r="C6276" s="244">
        <v>489.7</v>
      </c>
      <c r="D6276" s="244">
        <v>0</v>
      </c>
      <c r="E6276" s="244">
        <v>9.6999999999999993</v>
      </c>
      <c r="F6276" s="244">
        <v>64.400000000000006</v>
      </c>
      <c r="G6276" s="193">
        <v>1.5</v>
      </c>
      <c r="H6276" s="193">
        <v>32.5</v>
      </c>
    </row>
    <row r="6277" spans="2:8" x14ac:dyDescent="0.25">
      <c r="B6277" s="271">
        <v>44091.833333333336</v>
      </c>
      <c r="C6277" s="244">
        <v>490.1</v>
      </c>
      <c r="D6277" s="244">
        <v>0</v>
      </c>
      <c r="E6277" s="244">
        <v>9.6</v>
      </c>
      <c r="F6277" s="244">
        <v>66.099999999999994</v>
      </c>
      <c r="G6277" s="193">
        <v>1.7</v>
      </c>
      <c r="H6277" s="193">
        <v>71.099999999999994</v>
      </c>
    </row>
    <row r="6278" spans="2:8" x14ac:dyDescent="0.25">
      <c r="B6278" s="271">
        <v>44091.875</v>
      </c>
      <c r="C6278" s="244">
        <v>490.4</v>
      </c>
      <c r="D6278" s="244">
        <v>0</v>
      </c>
      <c r="E6278" s="244">
        <v>9.4</v>
      </c>
      <c r="F6278" s="244">
        <v>68.3</v>
      </c>
      <c r="G6278" s="193">
        <v>1.3</v>
      </c>
      <c r="H6278" s="193">
        <v>62.1</v>
      </c>
    </row>
    <row r="6279" spans="2:8" x14ac:dyDescent="0.25">
      <c r="B6279" s="271">
        <v>44091.916666666664</v>
      </c>
      <c r="C6279" s="244">
        <v>490.5</v>
      </c>
      <c r="D6279" s="244">
        <v>0</v>
      </c>
      <c r="E6279" s="244">
        <v>9.5</v>
      </c>
      <c r="F6279" s="244">
        <v>66.5</v>
      </c>
      <c r="G6279" s="193">
        <v>0.9</v>
      </c>
      <c r="H6279" s="193">
        <v>23</v>
      </c>
    </row>
    <row r="6280" spans="2:8" x14ac:dyDescent="0.25">
      <c r="B6280" s="271">
        <v>44091.958333333336</v>
      </c>
      <c r="C6280" s="244">
        <v>490.4</v>
      </c>
      <c r="D6280" s="244">
        <v>0</v>
      </c>
      <c r="E6280" s="244">
        <v>9.1999999999999993</v>
      </c>
      <c r="F6280" s="244">
        <v>69.5</v>
      </c>
      <c r="G6280" s="193">
        <v>1.3</v>
      </c>
      <c r="H6280" s="193">
        <v>31.2</v>
      </c>
    </row>
    <row r="6281" spans="2:8" x14ac:dyDescent="0.25">
      <c r="B6281" s="271">
        <v>44092</v>
      </c>
      <c r="C6281" s="244">
        <v>490.2</v>
      </c>
      <c r="D6281" s="244">
        <v>0</v>
      </c>
      <c r="E6281" s="244">
        <v>9</v>
      </c>
      <c r="F6281" s="244">
        <v>70.099999999999994</v>
      </c>
      <c r="G6281" s="193">
        <v>1.3</v>
      </c>
      <c r="H6281" s="193">
        <v>68.900000000000006</v>
      </c>
    </row>
    <row r="6282" spans="2:8" x14ac:dyDescent="0.25">
      <c r="B6282" s="271">
        <v>44092.041666666664</v>
      </c>
      <c r="C6282" s="244">
        <v>489.8</v>
      </c>
      <c r="D6282" s="244">
        <v>0</v>
      </c>
      <c r="E6282" s="244">
        <v>9</v>
      </c>
      <c r="F6282" s="244">
        <v>68.7</v>
      </c>
      <c r="G6282" s="193">
        <v>1</v>
      </c>
      <c r="H6282" s="193">
        <v>42.3</v>
      </c>
    </row>
    <row r="6283" spans="2:8" x14ac:dyDescent="0.25">
      <c r="B6283" s="271">
        <v>44092.083333333336</v>
      </c>
      <c r="C6283" s="244">
        <v>489.5</v>
      </c>
      <c r="D6283" s="244">
        <v>0</v>
      </c>
      <c r="E6283" s="244">
        <v>8.6999999999999993</v>
      </c>
      <c r="F6283" s="244">
        <v>70.599999999999994</v>
      </c>
      <c r="G6283" s="193">
        <v>1.5</v>
      </c>
      <c r="H6283" s="193">
        <v>77.400000000000006</v>
      </c>
    </row>
    <row r="6284" spans="2:8" x14ac:dyDescent="0.25">
      <c r="B6284" s="271">
        <v>44092.125</v>
      </c>
      <c r="C6284" s="244">
        <v>489.4</v>
      </c>
      <c r="D6284" s="244">
        <v>0</v>
      </c>
      <c r="E6284" s="244">
        <v>8.4</v>
      </c>
      <c r="F6284" s="244">
        <v>71.5</v>
      </c>
      <c r="G6284" s="193">
        <v>1.6</v>
      </c>
      <c r="H6284" s="193">
        <v>86.2</v>
      </c>
    </row>
    <row r="6285" spans="2:8" x14ac:dyDescent="0.25">
      <c r="B6285" s="271">
        <v>44092.166666666664</v>
      </c>
      <c r="C6285" s="244">
        <v>489.5</v>
      </c>
      <c r="D6285" s="244">
        <v>0</v>
      </c>
      <c r="E6285" s="244">
        <v>8.3000000000000007</v>
      </c>
      <c r="F6285" s="244">
        <v>68.8</v>
      </c>
      <c r="G6285" s="193">
        <v>1.5</v>
      </c>
      <c r="H6285" s="193">
        <v>71.400000000000006</v>
      </c>
    </row>
    <row r="6286" spans="2:8" x14ac:dyDescent="0.25">
      <c r="B6286" s="271">
        <v>44092.208333333336</v>
      </c>
      <c r="C6286" s="244">
        <v>489.9</v>
      </c>
      <c r="D6286" s="244">
        <v>0</v>
      </c>
      <c r="E6286" s="244">
        <v>8.3000000000000007</v>
      </c>
      <c r="F6286" s="244">
        <v>70</v>
      </c>
      <c r="G6286" s="193">
        <v>1.1000000000000001</v>
      </c>
      <c r="H6286" s="193">
        <v>51.8</v>
      </c>
    </row>
    <row r="6287" spans="2:8" x14ac:dyDescent="0.25">
      <c r="B6287" s="271">
        <v>44092.25</v>
      </c>
      <c r="C6287" s="244">
        <v>490.3</v>
      </c>
      <c r="D6287" s="244">
        <v>0</v>
      </c>
      <c r="E6287" s="244">
        <v>8.1999999999999993</v>
      </c>
      <c r="F6287" s="244">
        <v>72.599999999999994</v>
      </c>
      <c r="G6287" s="193">
        <v>1.2</v>
      </c>
      <c r="H6287" s="193">
        <v>26.3</v>
      </c>
    </row>
    <row r="6288" spans="2:8" x14ac:dyDescent="0.25">
      <c r="B6288" s="271">
        <v>44092.291666666664</v>
      </c>
      <c r="C6288" s="244">
        <v>490.6</v>
      </c>
      <c r="D6288" s="244">
        <v>0</v>
      </c>
      <c r="E6288" s="244">
        <v>9.1999999999999993</v>
      </c>
      <c r="F6288" s="244">
        <v>64.3</v>
      </c>
      <c r="G6288" s="193">
        <v>1</v>
      </c>
      <c r="H6288" s="193">
        <v>57.1</v>
      </c>
    </row>
    <row r="6289" spans="2:8" x14ac:dyDescent="0.25">
      <c r="B6289" s="271">
        <v>44092.333333333336</v>
      </c>
      <c r="C6289" s="244">
        <v>490.9</v>
      </c>
      <c r="D6289" s="244">
        <v>0</v>
      </c>
      <c r="E6289" s="244">
        <v>9.6</v>
      </c>
      <c r="F6289" s="244">
        <v>64.8</v>
      </c>
      <c r="G6289" s="193">
        <v>1.7</v>
      </c>
      <c r="H6289" s="193">
        <v>52.1</v>
      </c>
    </row>
    <row r="6290" spans="2:8" x14ac:dyDescent="0.25">
      <c r="B6290" s="271">
        <v>44092.375</v>
      </c>
      <c r="C6290" s="244">
        <v>490.9</v>
      </c>
      <c r="D6290" s="244">
        <v>0</v>
      </c>
      <c r="E6290" s="244">
        <v>11.3</v>
      </c>
      <c r="F6290" s="244">
        <v>55.6</v>
      </c>
      <c r="G6290" s="193">
        <v>1.7</v>
      </c>
      <c r="H6290" s="193">
        <v>61.3</v>
      </c>
    </row>
    <row r="6291" spans="2:8" x14ac:dyDescent="0.25">
      <c r="B6291" s="271">
        <v>44092.416666666664</v>
      </c>
      <c r="C6291" s="244">
        <v>490.7</v>
      </c>
      <c r="D6291" s="244">
        <v>0</v>
      </c>
      <c r="E6291" s="244">
        <v>12.9</v>
      </c>
      <c r="F6291" s="244">
        <v>49.3</v>
      </c>
      <c r="G6291" s="193">
        <v>2</v>
      </c>
      <c r="H6291" s="193">
        <v>73.599999999999994</v>
      </c>
    </row>
    <row r="6292" spans="2:8" x14ac:dyDescent="0.25">
      <c r="B6292" s="271">
        <v>44092.458333333336</v>
      </c>
      <c r="C6292" s="244">
        <v>490.3</v>
      </c>
      <c r="D6292" s="244">
        <v>0</v>
      </c>
      <c r="E6292" s="244">
        <v>13.7</v>
      </c>
      <c r="F6292" s="244">
        <v>48.1</v>
      </c>
      <c r="G6292" s="193">
        <v>3</v>
      </c>
      <c r="H6292" s="193">
        <v>105</v>
      </c>
    </row>
    <row r="6293" spans="2:8" x14ac:dyDescent="0.25">
      <c r="B6293" s="271">
        <v>44092.5</v>
      </c>
      <c r="C6293" s="244">
        <v>489.9</v>
      </c>
      <c r="D6293" s="244">
        <v>0</v>
      </c>
      <c r="E6293" s="244">
        <v>14.6</v>
      </c>
      <c r="F6293" s="244">
        <v>46.1</v>
      </c>
      <c r="G6293" s="193">
        <v>2.8</v>
      </c>
      <c r="H6293" s="193">
        <v>79</v>
      </c>
    </row>
    <row r="6294" spans="2:8" x14ac:dyDescent="0.25">
      <c r="B6294" s="271">
        <v>44092.541666666664</v>
      </c>
      <c r="C6294" s="244">
        <v>489.4</v>
      </c>
      <c r="D6294" s="244">
        <v>0</v>
      </c>
      <c r="E6294" s="244">
        <v>13.8</v>
      </c>
      <c r="F6294" s="244">
        <v>49.1</v>
      </c>
      <c r="G6294" s="193">
        <v>3.3</v>
      </c>
      <c r="H6294" s="193">
        <v>54.2</v>
      </c>
    </row>
    <row r="6295" spans="2:8" x14ac:dyDescent="0.25">
      <c r="B6295" s="271">
        <v>44092.583333333336</v>
      </c>
      <c r="C6295" s="244">
        <v>488.8</v>
      </c>
      <c r="D6295" s="244">
        <v>0</v>
      </c>
      <c r="E6295" s="244">
        <v>14.8</v>
      </c>
      <c r="F6295" s="244">
        <v>45.8</v>
      </c>
      <c r="G6295" s="193">
        <v>2.4</v>
      </c>
      <c r="H6295" s="193">
        <v>63.4</v>
      </c>
    </row>
    <row r="6296" spans="2:8" x14ac:dyDescent="0.25">
      <c r="B6296" s="271">
        <v>44092.625</v>
      </c>
      <c r="C6296" s="244">
        <v>488.4</v>
      </c>
      <c r="D6296" s="244">
        <v>0</v>
      </c>
      <c r="E6296" s="244">
        <v>14.2</v>
      </c>
      <c r="F6296" s="244">
        <v>48.6</v>
      </c>
      <c r="G6296" s="193">
        <v>3</v>
      </c>
      <c r="H6296" s="193">
        <v>91.8</v>
      </c>
    </row>
    <row r="6297" spans="2:8" x14ac:dyDescent="0.25">
      <c r="B6297" s="271">
        <v>44092.666666666664</v>
      </c>
      <c r="C6297" s="244">
        <v>488.5</v>
      </c>
      <c r="D6297" s="244">
        <v>0</v>
      </c>
      <c r="E6297" s="244">
        <v>12.9</v>
      </c>
      <c r="F6297" s="244">
        <v>53</v>
      </c>
      <c r="G6297" s="193">
        <v>2.4</v>
      </c>
      <c r="H6297" s="193">
        <v>70.400000000000006</v>
      </c>
    </row>
    <row r="6298" spans="2:8" x14ac:dyDescent="0.25">
      <c r="B6298" s="271">
        <v>44092.708333333336</v>
      </c>
      <c r="C6298" s="244">
        <v>489.1</v>
      </c>
      <c r="D6298" s="244">
        <v>0</v>
      </c>
      <c r="E6298" s="244">
        <v>11</v>
      </c>
      <c r="F6298" s="244">
        <v>61.5</v>
      </c>
      <c r="G6298" s="193">
        <v>1.9</v>
      </c>
      <c r="H6298" s="193">
        <v>33.200000000000003</v>
      </c>
    </row>
    <row r="6299" spans="2:8" x14ac:dyDescent="0.25">
      <c r="B6299" s="271">
        <v>44092.75</v>
      </c>
      <c r="C6299" s="244">
        <v>489.7</v>
      </c>
      <c r="D6299" s="244">
        <v>0.6</v>
      </c>
      <c r="E6299" s="244">
        <v>9.8000000000000007</v>
      </c>
      <c r="F6299" s="244">
        <v>71.400000000000006</v>
      </c>
      <c r="G6299" s="193">
        <v>1.8</v>
      </c>
      <c r="H6299" s="193">
        <v>16.399999999999999</v>
      </c>
    </row>
    <row r="6300" spans="2:8" x14ac:dyDescent="0.25">
      <c r="B6300" s="271">
        <v>44092.791666666664</v>
      </c>
      <c r="C6300" s="244">
        <v>490.1</v>
      </c>
      <c r="D6300" s="244">
        <v>0</v>
      </c>
      <c r="E6300" s="244">
        <v>9.6999999999999993</v>
      </c>
      <c r="F6300" s="244">
        <v>70.8</v>
      </c>
      <c r="G6300" s="193">
        <v>1.2</v>
      </c>
      <c r="H6300" s="193">
        <v>22.5</v>
      </c>
    </row>
    <row r="6301" spans="2:8" x14ac:dyDescent="0.25">
      <c r="B6301" s="271">
        <v>44092.833333333336</v>
      </c>
      <c r="C6301" s="244">
        <v>490.4</v>
      </c>
      <c r="D6301" s="244">
        <v>0</v>
      </c>
      <c r="E6301" s="244">
        <v>10</v>
      </c>
      <c r="F6301" s="244">
        <v>66.8</v>
      </c>
      <c r="G6301" s="193">
        <v>0.8</v>
      </c>
      <c r="H6301" s="193">
        <v>10.199999999999999</v>
      </c>
    </row>
    <row r="6302" spans="2:8" x14ac:dyDescent="0.25">
      <c r="B6302" s="271">
        <v>44092.875</v>
      </c>
      <c r="C6302" s="244">
        <v>490.5</v>
      </c>
      <c r="D6302" s="244">
        <v>0</v>
      </c>
      <c r="E6302" s="244">
        <v>9.6999999999999993</v>
      </c>
      <c r="F6302" s="244">
        <v>71.7</v>
      </c>
      <c r="G6302" s="193">
        <v>1.4</v>
      </c>
      <c r="H6302" s="193">
        <v>269.2</v>
      </c>
    </row>
    <row r="6303" spans="2:8" x14ac:dyDescent="0.25">
      <c r="B6303" s="271">
        <v>44092.916666666664</v>
      </c>
      <c r="C6303" s="244">
        <v>490.8</v>
      </c>
      <c r="D6303" s="244">
        <v>0</v>
      </c>
      <c r="E6303" s="244">
        <v>9.4</v>
      </c>
      <c r="F6303" s="244">
        <v>68.099999999999994</v>
      </c>
      <c r="G6303" s="193">
        <v>1.5</v>
      </c>
      <c r="H6303" s="193">
        <v>54.2</v>
      </c>
    </row>
    <row r="6304" spans="2:8" x14ac:dyDescent="0.25">
      <c r="B6304" s="271">
        <v>44092.958333333336</v>
      </c>
      <c r="C6304" s="244">
        <v>490.7</v>
      </c>
      <c r="D6304" s="244">
        <v>0</v>
      </c>
      <c r="E6304" s="244">
        <v>9.4</v>
      </c>
      <c r="F6304" s="244">
        <v>68.400000000000006</v>
      </c>
      <c r="G6304" s="193">
        <v>1.2</v>
      </c>
      <c r="H6304" s="193">
        <v>22.3</v>
      </c>
    </row>
    <row r="6305" spans="2:8" x14ac:dyDescent="0.25">
      <c r="B6305" s="271">
        <v>44093</v>
      </c>
      <c r="C6305" s="244">
        <v>490.5</v>
      </c>
      <c r="D6305" s="244">
        <v>0</v>
      </c>
      <c r="E6305" s="244">
        <v>9.1</v>
      </c>
      <c r="F6305" s="244">
        <v>69.3</v>
      </c>
      <c r="G6305" s="193">
        <v>1.7</v>
      </c>
      <c r="H6305" s="193">
        <v>54.5</v>
      </c>
    </row>
    <row r="6306" spans="2:8" x14ac:dyDescent="0.25">
      <c r="B6306" s="271">
        <v>44093.041666666664</v>
      </c>
      <c r="C6306" s="244">
        <v>490.3</v>
      </c>
      <c r="D6306" s="244">
        <v>0</v>
      </c>
      <c r="E6306" s="244">
        <v>8.8000000000000007</v>
      </c>
      <c r="F6306" s="244">
        <v>71.2</v>
      </c>
      <c r="G6306" s="193">
        <v>1.7</v>
      </c>
      <c r="H6306" s="193">
        <v>97.2</v>
      </c>
    </row>
    <row r="6307" spans="2:8" x14ac:dyDescent="0.25">
      <c r="B6307" s="271">
        <v>44093.083333333336</v>
      </c>
      <c r="C6307" s="244">
        <v>490</v>
      </c>
      <c r="D6307" s="244">
        <v>0</v>
      </c>
      <c r="E6307" s="244">
        <v>8.6999999999999993</v>
      </c>
      <c r="F6307" s="244">
        <v>71.2</v>
      </c>
      <c r="G6307" s="193">
        <v>0.7</v>
      </c>
      <c r="H6307" s="193">
        <v>351.7</v>
      </c>
    </row>
    <row r="6308" spans="2:8" x14ac:dyDescent="0.25">
      <c r="B6308" s="271">
        <v>44093.125</v>
      </c>
      <c r="C6308" s="244">
        <v>489.9</v>
      </c>
      <c r="D6308" s="244">
        <v>0</v>
      </c>
      <c r="E6308" s="244">
        <v>8.9</v>
      </c>
      <c r="F6308" s="244">
        <v>69.7</v>
      </c>
      <c r="G6308" s="193">
        <v>0.5</v>
      </c>
      <c r="H6308" s="193">
        <v>245.8</v>
      </c>
    </row>
    <row r="6309" spans="2:8" x14ac:dyDescent="0.25">
      <c r="B6309" s="271">
        <v>44093.166666666664</v>
      </c>
      <c r="C6309" s="244">
        <v>489.9</v>
      </c>
      <c r="D6309" s="244">
        <v>0</v>
      </c>
      <c r="E6309" s="244">
        <v>8.8000000000000007</v>
      </c>
      <c r="F6309" s="244">
        <v>68.3</v>
      </c>
      <c r="G6309" s="193">
        <v>0.8</v>
      </c>
      <c r="H6309" s="193">
        <v>347.3</v>
      </c>
    </row>
    <row r="6310" spans="2:8" x14ac:dyDescent="0.25">
      <c r="B6310" s="271">
        <v>44093.208333333336</v>
      </c>
      <c r="C6310" s="244">
        <v>490.1</v>
      </c>
      <c r="D6310" s="244">
        <v>0</v>
      </c>
      <c r="E6310" s="244">
        <v>8.8000000000000007</v>
      </c>
      <c r="F6310" s="244">
        <v>70.900000000000006</v>
      </c>
      <c r="G6310" s="193">
        <v>0.6</v>
      </c>
      <c r="H6310" s="193">
        <v>284.5</v>
      </c>
    </row>
    <row r="6311" spans="2:8" x14ac:dyDescent="0.25">
      <c r="B6311" s="271">
        <v>44093.25</v>
      </c>
      <c r="C6311" s="244">
        <v>490.5</v>
      </c>
      <c r="D6311" s="244">
        <v>0</v>
      </c>
      <c r="E6311" s="244">
        <v>8.6</v>
      </c>
      <c r="F6311" s="244">
        <v>69.2</v>
      </c>
      <c r="G6311" s="193">
        <v>1.4</v>
      </c>
      <c r="H6311" s="193">
        <v>90.9</v>
      </c>
    </row>
    <row r="6312" spans="2:8" x14ac:dyDescent="0.25">
      <c r="B6312" s="271">
        <v>44093.291666666664</v>
      </c>
      <c r="C6312" s="244">
        <v>491.1</v>
      </c>
      <c r="D6312" s="244">
        <v>0</v>
      </c>
      <c r="E6312" s="244">
        <v>9.3000000000000007</v>
      </c>
      <c r="F6312" s="244">
        <v>63.5</v>
      </c>
      <c r="G6312" s="193">
        <v>1.4</v>
      </c>
      <c r="H6312" s="193">
        <v>74.599999999999994</v>
      </c>
    </row>
    <row r="6313" spans="2:8" x14ac:dyDescent="0.25">
      <c r="B6313" s="271">
        <v>44093.333333333336</v>
      </c>
      <c r="C6313" s="244">
        <v>491.4</v>
      </c>
      <c r="D6313" s="244">
        <v>0</v>
      </c>
      <c r="E6313" s="244">
        <v>12</v>
      </c>
      <c r="F6313" s="244">
        <v>49.6</v>
      </c>
      <c r="G6313" s="193">
        <v>1.3</v>
      </c>
      <c r="H6313" s="193">
        <v>85.2</v>
      </c>
    </row>
    <row r="6314" spans="2:8" x14ac:dyDescent="0.25">
      <c r="B6314" s="271">
        <v>44093.375</v>
      </c>
      <c r="C6314" s="244">
        <v>491.3</v>
      </c>
      <c r="D6314" s="244">
        <v>0</v>
      </c>
      <c r="E6314" s="244">
        <v>13.2</v>
      </c>
      <c r="F6314" s="244">
        <v>44.4</v>
      </c>
      <c r="G6314" s="193">
        <v>2.4</v>
      </c>
      <c r="H6314" s="193">
        <v>129.5</v>
      </c>
    </row>
    <row r="6315" spans="2:8" x14ac:dyDescent="0.25">
      <c r="B6315" s="271">
        <v>44093.416666666664</v>
      </c>
      <c r="C6315" s="244">
        <v>491.1</v>
      </c>
      <c r="D6315" s="244">
        <v>0</v>
      </c>
      <c r="E6315" s="244">
        <v>14.1</v>
      </c>
      <c r="F6315" s="244">
        <v>41.7</v>
      </c>
      <c r="G6315" s="193">
        <v>2.4</v>
      </c>
      <c r="H6315" s="193">
        <v>104.7</v>
      </c>
    </row>
    <row r="6316" spans="2:8" x14ac:dyDescent="0.25">
      <c r="B6316" s="271">
        <v>44093.458333333336</v>
      </c>
      <c r="C6316" s="244">
        <v>490.6</v>
      </c>
      <c r="D6316" s="244">
        <v>0</v>
      </c>
      <c r="E6316" s="244">
        <v>15.4</v>
      </c>
      <c r="F6316" s="244">
        <v>37.6</v>
      </c>
      <c r="G6316" s="193">
        <v>2.7</v>
      </c>
      <c r="H6316" s="193">
        <v>104</v>
      </c>
    </row>
    <row r="6317" spans="2:8" x14ac:dyDescent="0.25">
      <c r="B6317" s="271">
        <v>44093.5</v>
      </c>
      <c r="C6317" s="244">
        <v>489.9</v>
      </c>
      <c r="D6317" s="244">
        <v>0</v>
      </c>
      <c r="E6317" s="244">
        <v>16.399999999999999</v>
      </c>
      <c r="F6317" s="244">
        <v>34.700000000000003</v>
      </c>
      <c r="G6317" s="193">
        <v>2.8</v>
      </c>
      <c r="H6317" s="193">
        <v>100.8</v>
      </c>
    </row>
    <row r="6318" spans="2:8" x14ac:dyDescent="0.25">
      <c r="B6318" s="271">
        <v>44093.541666666664</v>
      </c>
      <c r="C6318" s="244">
        <v>489.4</v>
      </c>
      <c r="D6318" s="244">
        <v>0</v>
      </c>
      <c r="E6318" s="244">
        <v>17.2</v>
      </c>
      <c r="F6318" s="244">
        <v>34</v>
      </c>
      <c r="G6318" s="193">
        <v>2.4</v>
      </c>
      <c r="H6318" s="193">
        <v>67.900000000000006</v>
      </c>
    </row>
    <row r="6319" spans="2:8" x14ac:dyDescent="0.25">
      <c r="B6319" s="271">
        <v>44093.583333333336</v>
      </c>
      <c r="C6319" s="244">
        <v>488.9</v>
      </c>
      <c r="D6319" s="244">
        <v>0</v>
      </c>
      <c r="E6319" s="244">
        <v>17</v>
      </c>
      <c r="F6319" s="244">
        <v>37</v>
      </c>
      <c r="G6319" s="193">
        <v>2.8</v>
      </c>
      <c r="H6319" s="193">
        <v>61.4</v>
      </c>
    </row>
    <row r="6320" spans="2:8" x14ac:dyDescent="0.25">
      <c r="B6320" s="271">
        <v>44093.625</v>
      </c>
      <c r="C6320" s="244">
        <v>488.6</v>
      </c>
      <c r="D6320" s="244">
        <v>0</v>
      </c>
      <c r="E6320" s="244">
        <v>15.9</v>
      </c>
      <c r="F6320" s="244">
        <v>41.1</v>
      </c>
      <c r="G6320" s="193">
        <v>2.9</v>
      </c>
      <c r="H6320" s="193">
        <v>61.8</v>
      </c>
    </row>
    <row r="6321" spans="2:8" x14ac:dyDescent="0.25">
      <c r="B6321" s="271">
        <v>44093.666666666664</v>
      </c>
      <c r="C6321" s="244">
        <v>489</v>
      </c>
      <c r="D6321" s="244">
        <v>0</v>
      </c>
      <c r="E6321" s="244">
        <v>13.7</v>
      </c>
      <c r="F6321" s="244">
        <v>49.7</v>
      </c>
      <c r="G6321" s="193">
        <v>2.2999999999999998</v>
      </c>
      <c r="H6321" s="193">
        <v>79.900000000000006</v>
      </c>
    </row>
    <row r="6322" spans="2:8" x14ac:dyDescent="0.25">
      <c r="B6322" s="271">
        <v>44093.708333333336</v>
      </c>
      <c r="C6322" s="244">
        <v>489.6</v>
      </c>
      <c r="D6322" s="244">
        <v>0</v>
      </c>
      <c r="E6322" s="244">
        <v>11.7</v>
      </c>
      <c r="F6322" s="244">
        <v>58.4</v>
      </c>
      <c r="G6322" s="193">
        <v>1.8</v>
      </c>
      <c r="H6322" s="193">
        <v>57.5</v>
      </c>
    </row>
    <row r="6323" spans="2:8" x14ac:dyDescent="0.25">
      <c r="B6323" s="271">
        <v>44093.75</v>
      </c>
      <c r="C6323" s="244">
        <v>490.6</v>
      </c>
      <c r="D6323" s="244">
        <v>3.3</v>
      </c>
      <c r="E6323" s="244">
        <v>9.1</v>
      </c>
      <c r="F6323" s="244">
        <v>75.3</v>
      </c>
      <c r="G6323" s="193">
        <v>2.1</v>
      </c>
      <c r="H6323" s="193">
        <v>272.60000000000002</v>
      </c>
    </row>
    <row r="6324" spans="2:8" x14ac:dyDescent="0.25">
      <c r="B6324" s="271">
        <v>44093.791666666664</v>
      </c>
      <c r="C6324" s="244">
        <v>491.2</v>
      </c>
      <c r="D6324" s="244">
        <v>2.2000000000000002</v>
      </c>
      <c r="E6324" s="244">
        <v>7.7</v>
      </c>
      <c r="F6324" s="244">
        <v>86.8</v>
      </c>
      <c r="G6324" s="193">
        <v>1</v>
      </c>
      <c r="H6324" s="193">
        <v>271.39999999999998</v>
      </c>
    </row>
    <row r="6325" spans="2:8" x14ac:dyDescent="0.25">
      <c r="B6325" s="271">
        <v>44093.833333333336</v>
      </c>
      <c r="C6325" s="244">
        <v>491.4</v>
      </c>
      <c r="D6325" s="244">
        <v>0</v>
      </c>
      <c r="E6325" s="244">
        <v>8</v>
      </c>
      <c r="F6325" s="244">
        <v>85.4</v>
      </c>
      <c r="G6325" s="193">
        <v>1</v>
      </c>
      <c r="H6325" s="193">
        <v>264.2</v>
      </c>
    </row>
    <row r="6326" spans="2:8" x14ac:dyDescent="0.25">
      <c r="B6326" s="271">
        <v>44093.875</v>
      </c>
      <c r="C6326" s="244">
        <v>491.6</v>
      </c>
      <c r="D6326" s="244">
        <v>0</v>
      </c>
      <c r="E6326" s="244">
        <v>8</v>
      </c>
      <c r="F6326" s="244">
        <v>81.5</v>
      </c>
      <c r="G6326" s="193">
        <v>1.4</v>
      </c>
      <c r="H6326" s="193">
        <v>266.7</v>
      </c>
    </row>
    <row r="6327" spans="2:8" x14ac:dyDescent="0.25">
      <c r="B6327" s="271">
        <v>44093.916666666664</v>
      </c>
      <c r="C6327" s="244">
        <v>491.6</v>
      </c>
      <c r="D6327" s="244">
        <v>0</v>
      </c>
      <c r="E6327" s="244">
        <v>8.1999999999999993</v>
      </c>
      <c r="F6327" s="244">
        <v>81.7</v>
      </c>
      <c r="G6327" s="193">
        <v>1</v>
      </c>
      <c r="H6327" s="193">
        <v>264.60000000000002</v>
      </c>
    </row>
    <row r="6328" spans="2:8" x14ac:dyDescent="0.25">
      <c r="B6328" s="271">
        <v>44093.958333333336</v>
      </c>
      <c r="C6328" s="244">
        <v>491.5</v>
      </c>
      <c r="D6328" s="244">
        <v>0</v>
      </c>
      <c r="E6328" s="244">
        <v>8</v>
      </c>
      <c r="F6328" s="244">
        <v>83.2</v>
      </c>
      <c r="G6328" s="193">
        <v>1.1000000000000001</v>
      </c>
      <c r="H6328" s="193">
        <v>270.60000000000002</v>
      </c>
    </row>
    <row r="6329" spans="2:8" x14ac:dyDescent="0.25">
      <c r="B6329" s="271">
        <v>44094</v>
      </c>
      <c r="C6329" s="244">
        <v>491.1</v>
      </c>
      <c r="D6329" s="244">
        <v>0</v>
      </c>
      <c r="E6329" s="244">
        <v>7.9</v>
      </c>
      <c r="F6329" s="244">
        <v>83.1</v>
      </c>
      <c r="G6329" s="193">
        <v>1.3</v>
      </c>
      <c r="H6329" s="193">
        <v>263.2</v>
      </c>
    </row>
    <row r="6330" spans="2:8" x14ac:dyDescent="0.25">
      <c r="B6330" s="271">
        <v>44094.041666666664</v>
      </c>
      <c r="C6330" s="244">
        <v>490.7</v>
      </c>
      <c r="D6330" s="244">
        <v>0</v>
      </c>
      <c r="E6330" s="244">
        <v>7.9</v>
      </c>
      <c r="F6330" s="244">
        <v>81</v>
      </c>
      <c r="G6330" s="193">
        <v>1.1000000000000001</v>
      </c>
      <c r="H6330" s="193">
        <v>263.5</v>
      </c>
    </row>
    <row r="6331" spans="2:8" x14ac:dyDescent="0.25">
      <c r="B6331" s="271">
        <v>44094.083333333336</v>
      </c>
      <c r="C6331" s="244">
        <v>490.5</v>
      </c>
      <c r="D6331" s="244">
        <v>0</v>
      </c>
      <c r="E6331" s="244">
        <v>7.9</v>
      </c>
      <c r="F6331" s="244">
        <v>80.099999999999994</v>
      </c>
      <c r="G6331" s="193">
        <v>0.9</v>
      </c>
      <c r="H6331" s="193">
        <v>262.7</v>
      </c>
    </row>
    <row r="6332" spans="2:8" x14ac:dyDescent="0.25">
      <c r="B6332" s="271">
        <v>44094.125</v>
      </c>
      <c r="C6332" s="244">
        <v>490.4</v>
      </c>
      <c r="D6332" s="244">
        <v>0</v>
      </c>
      <c r="E6332" s="244">
        <v>8</v>
      </c>
      <c r="F6332" s="244">
        <v>79.7</v>
      </c>
      <c r="G6332" s="193">
        <v>0.6</v>
      </c>
      <c r="H6332" s="193">
        <v>267.2</v>
      </c>
    </row>
    <row r="6333" spans="2:8" x14ac:dyDescent="0.25">
      <c r="B6333" s="271">
        <v>44094.166666666664</v>
      </c>
      <c r="C6333" s="244">
        <v>490.4</v>
      </c>
      <c r="D6333" s="244">
        <v>0</v>
      </c>
      <c r="E6333" s="244">
        <v>8</v>
      </c>
      <c r="F6333" s="244">
        <v>79.900000000000006</v>
      </c>
      <c r="G6333" s="193">
        <v>0.8</v>
      </c>
      <c r="H6333" s="193">
        <v>264.2</v>
      </c>
    </row>
    <row r="6334" spans="2:8" x14ac:dyDescent="0.25">
      <c r="B6334" s="271">
        <v>44094.208333333336</v>
      </c>
      <c r="C6334" s="244">
        <v>490.6</v>
      </c>
      <c r="D6334" s="244">
        <v>0</v>
      </c>
      <c r="E6334" s="244">
        <v>8.1</v>
      </c>
      <c r="F6334" s="244">
        <v>80.400000000000006</v>
      </c>
      <c r="G6334" s="193">
        <v>0.5</v>
      </c>
      <c r="H6334" s="193">
        <v>264.5</v>
      </c>
    </row>
    <row r="6335" spans="2:8" x14ac:dyDescent="0.25">
      <c r="B6335" s="271">
        <v>44094.25</v>
      </c>
      <c r="C6335" s="244">
        <v>491</v>
      </c>
      <c r="D6335" s="244">
        <v>0</v>
      </c>
      <c r="E6335" s="244">
        <v>8.1999999999999993</v>
      </c>
      <c r="F6335" s="244">
        <v>79</v>
      </c>
      <c r="G6335" s="193">
        <v>1.2</v>
      </c>
      <c r="H6335" s="193">
        <v>307.2</v>
      </c>
    </row>
    <row r="6336" spans="2:8" x14ac:dyDescent="0.25">
      <c r="B6336" s="271">
        <v>44094.291666666664</v>
      </c>
      <c r="C6336" s="244">
        <v>491.5</v>
      </c>
      <c r="D6336" s="244">
        <v>0</v>
      </c>
      <c r="E6336" s="244">
        <v>8.5</v>
      </c>
      <c r="F6336" s="244">
        <v>76.099999999999994</v>
      </c>
      <c r="G6336" s="193">
        <v>1.8</v>
      </c>
      <c r="H6336" s="193">
        <v>42.8</v>
      </c>
    </row>
    <row r="6337" spans="2:8" x14ac:dyDescent="0.25">
      <c r="B6337" s="271">
        <v>44094.333333333336</v>
      </c>
      <c r="C6337" s="244">
        <v>491.9</v>
      </c>
      <c r="D6337" s="244">
        <v>0</v>
      </c>
      <c r="E6337" s="244">
        <v>9.3000000000000007</v>
      </c>
      <c r="F6337" s="244">
        <v>71.2</v>
      </c>
      <c r="G6337" s="193">
        <v>1.9</v>
      </c>
      <c r="H6337" s="193">
        <v>27.8</v>
      </c>
    </row>
    <row r="6338" spans="2:8" x14ac:dyDescent="0.25">
      <c r="B6338" s="271">
        <v>44094.375</v>
      </c>
      <c r="C6338" s="244">
        <v>492</v>
      </c>
      <c r="D6338" s="244">
        <v>0</v>
      </c>
      <c r="E6338" s="244">
        <v>11.2</v>
      </c>
      <c r="F6338" s="244">
        <v>60.7</v>
      </c>
      <c r="G6338" s="193">
        <v>1.7</v>
      </c>
      <c r="H6338" s="193">
        <v>295.10000000000002</v>
      </c>
    </row>
    <row r="6339" spans="2:8" x14ac:dyDescent="0.25">
      <c r="B6339" s="271">
        <v>44094.416666666664</v>
      </c>
      <c r="C6339" s="244">
        <v>491.8</v>
      </c>
      <c r="D6339" s="244">
        <v>0</v>
      </c>
      <c r="E6339" s="244">
        <v>11.5</v>
      </c>
      <c r="F6339" s="244">
        <v>60.5</v>
      </c>
      <c r="G6339" s="193">
        <v>2.9</v>
      </c>
      <c r="H6339" s="193">
        <v>275.5</v>
      </c>
    </row>
    <row r="6340" spans="2:8" x14ac:dyDescent="0.25">
      <c r="B6340" s="271">
        <v>44094.458333333336</v>
      </c>
      <c r="C6340" s="244">
        <v>491.3</v>
      </c>
      <c r="D6340" s="244">
        <v>0</v>
      </c>
      <c r="E6340" s="244">
        <v>14.8</v>
      </c>
      <c r="F6340" s="244">
        <v>41.6</v>
      </c>
      <c r="G6340" s="193">
        <v>1.9</v>
      </c>
      <c r="H6340" s="193">
        <v>349.2</v>
      </c>
    </row>
    <row r="6341" spans="2:8" x14ac:dyDescent="0.25">
      <c r="B6341" s="271">
        <v>44094.5</v>
      </c>
      <c r="C6341" s="244">
        <v>490.5</v>
      </c>
      <c r="D6341" s="244">
        <v>0</v>
      </c>
      <c r="E6341" s="244">
        <v>15.4</v>
      </c>
      <c r="F6341" s="244">
        <v>37.9</v>
      </c>
      <c r="G6341" s="193">
        <v>2.1</v>
      </c>
      <c r="H6341" s="193">
        <v>110.2</v>
      </c>
    </row>
    <row r="6342" spans="2:8" x14ac:dyDescent="0.25">
      <c r="B6342" s="271">
        <v>44094.541666666664</v>
      </c>
      <c r="C6342" s="244">
        <v>489.8</v>
      </c>
      <c r="D6342" s="244">
        <v>0</v>
      </c>
      <c r="E6342" s="244">
        <v>16.3</v>
      </c>
      <c r="F6342" s="244">
        <v>36.4</v>
      </c>
      <c r="G6342" s="193">
        <v>1.8</v>
      </c>
      <c r="H6342" s="193">
        <v>25.8</v>
      </c>
    </row>
    <row r="6343" spans="2:8" x14ac:dyDescent="0.25">
      <c r="B6343" s="271">
        <v>44094.583333333336</v>
      </c>
      <c r="C6343" s="244">
        <v>489.3</v>
      </c>
      <c r="D6343" s="244">
        <v>0</v>
      </c>
      <c r="E6343" s="244">
        <v>16.2</v>
      </c>
      <c r="F6343" s="244">
        <v>37.1</v>
      </c>
      <c r="G6343" s="193">
        <v>2.6</v>
      </c>
      <c r="H6343" s="193">
        <v>76.900000000000006</v>
      </c>
    </row>
    <row r="6344" spans="2:8" x14ac:dyDescent="0.25">
      <c r="B6344" s="271">
        <v>44094.625</v>
      </c>
      <c r="C6344" s="244">
        <v>488.9</v>
      </c>
      <c r="D6344" s="244">
        <v>0</v>
      </c>
      <c r="E6344" s="244">
        <v>15.4</v>
      </c>
      <c r="F6344" s="244">
        <v>38.200000000000003</v>
      </c>
      <c r="G6344" s="193">
        <v>2</v>
      </c>
      <c r="H6344" s="193">
        <v>95.2</v>
      </c>
    </row>
    <row r="6345" spans="2:8" x14ac:dyDescent="0.25">
      <c r="B6345" s="271">
        <v>44094.666666666664</v>
      </c>
      <c r="C6345" s="244">
        <v>489.1</v>
      </c>
      <c r="D6345" s="244">
        <v>0</v>
      </c>
      <c r="E6345" s="244">
        <v>14.5</v>
      </c>
      <c r="F6345" s="244">
        <v>41.4</v>
      </c>
      <c r="G6345" s="193">
        <v>1.7</v>
      </c>
      <c r="H6345" s="193">
        <v>317.2</v>
      </c>
    </row>
    <row r="6346" spans="2:8" x14ac:dyDescent="0.25">
      <c r="B6346" s="271">
        <v>44094.708333333336</v>
      </c>
      <c r="C6346" s="244">
        <v>489.4</v>
      </c>
      <c r="D6346" s="244">
        <v>0</v>
      </c>
      <c r="E6346" s="244">
        <v>13.8</v>
      </c>
      <c r="F6346" s="244">
        <v>43.5</v>
      </c>
      <c r="G6346" s="193">
        <v>1.2</v>
      </c>
      <c r="H6346" s="193">
        <v>40.4</v>
      </c>
    </row>
    <row r="6347" spans="2:8" x14ac:dyDescent="0.25">
      <c r="B6347" s="271">
        <v>44094.75</v>
      </c>
      <c r="C6347" s="244">
        <v>490.3</v>
      </c>
      <c r="D6347" s="244">
        <v>0</v>
      </c>
      <c r="E6347" s="244">
        <v>11.7</v>
      </c>
      <c r="F6347" s="244">
        <v>60.5</v>
      </c>
      <c r="G6347" s="193">
        <v>2.2999999999999998</v>
      </c>
      <c r="H6347" s="193">
        <v>111.8</v>
      </c>
    </row>
    <row r="6348" spans="2:8" x14ac:dyDescent="0.25">
      <c r="B6348" s="271">
        <v>44094.791666666664</v>
      </c>
      <c r="C6348" s="244">
        <v>490.9</v>
      </c>
      <c r="D6348" s="244">
        <v>0.6</v>
      </c>
      <c r="E6348" s="244">
        <v>9.9</v>
      </c>
      <c r="F6348" s="244">
        <v>71</v>
      </c>
      <c r="G6348" s="193">
        <v>0.8</v>
      </c>
      <c r="H6348" s="193">
        <v>162.9</v>
      </c>
    </row>
    <row r="6349" spans="2:8" x14ac:dyDescent="0.25">
      <c r="B6349" s="271">
        <v>44094.833333333336</v>
      </c>
      <c r="C6349" s="244">
        <v>491.1</v>
      </c>
      <c r="D6349" s="244">
        <v>0.2</v>
      </c>
      <c r="E6349" s="244">
        <v>9.6999999999999993</v>
      </c>
      <c r="F6349" s="244">
        <v>74.099999999999994</v>
      </c>
      <c r="G6349" s="193">
        <v>0.9</v>
      </c>
      <c r="H6349" s="193">
        <v>18.399999999999999</v>
      </c>
    </row>
    <row r="6350" spans="2:8" x14ac:dyDescent="0.25">
      <c r="B6350" s="271">
        <v>44094.875</v>
      </c>
      <c r="C6350" s="244">
        <v>491.4</v>
      </c>
      <c r="D6350" s="244">
        <v>0</v>
      </c>
      <c r="E6350" s="244">
        <v>9.8000000000000007</v>
      </c>
      <c r="F6350" s="244">
        <v>62.9</v>
      </c>
      <c r="G6350" s="193">
        <v>1.5</v>
      </c>
      <c r="H6350" s="193">
        <v>47.7</v>
      </c>
    </row>
    <row r="6351" spans="2:8" x14ac:dyDescent="0.25">
      <c r="B6351" s="271">
        <v>44094.916666666664</v>
      </c>
      <c r="C6351" s="244">
        <v>491.6</v>
      </c>
      <c r="D6351" s="244">
        <v>0</v>
      </c>
      <c r="E6351" s="244">
        <v>9.6</v>
      </c>
      <c r="F6351" s="244">
        <v>64.400000000000006</v>
      </c>
      <c r="G6351" s="193">
        <v>1.2</v>
      </c>
      <c r="H6351" s="193">
        <v>11.7</v>
      </c>
    </row>
    <row r="6352" spans="2:8" x14ac:dyDescent="0.25">
      <c r="B6352" s="271">
        <v>44094.958333333336</v>
      </c>
      <c r="C6352" s="244">
        <v>491.5</v>
      </c>
      <c r="D6352" s="244">
        <v>0</v>
      </c>
      <c r="E6352" s="244">
        <v>8.6</v>
      </c>
      <c r="F6352" s="244">
        <v>75.8</v>
      </c>
      <c r="G6352" s="193">
        <v>0.8</v>
      </c>
      <c r="H6352" s="193">
        <v>282.60000000000002</v>
      </c>
    </row>
    <row r="6353" spans="2:8" x14ac:dyDescent="0.25">
      <c r="B6353" s="271">
        <v>44095</v>
      </c>
      <c r="C6353" s="244">
        <v>491.2</v>
      </c>
      <c r="D6353" s="244">
        <v>0</v>
      </c>
      <c r="E6353" s="244">
        <v>8.5</v>
      </c>
      <c r="F6353" s="244">
        <v>70.900000000000006</v>
      </c>
      <c r="G6353" s="193">
        <v>0.9</v>
      </c>
      <c r="H6353" s="193">
        <v>357.2</v>
      </c>
    </row>
    <row r="6354" spans="2:8" x14ac:dyDescent="0.25">
      <c r="B6354" s="271">
        <v>44095.041666666664</v>
      </c>
      <c r="C6354" s="244">
        <v>490.9</v>
      </c>
      <c r="D6354" s="244">
        <v>0</v>
      </c>
      <c r="E6354" s="244">
        <v>8.1</v>
      </c>
      <c r="F6354" s="244">
        <v>75.5</v>
      </c>
      <c r="G6354" s="193">
        <v>0.8</v>
      </c>
      <c r="H6354" s="193">
        <v>206.1</v>
      </c>
    </row>
    <row r="6355" spans="2:8" x14ac:dyDescent="0.25">
      <c r="B6355" s="271">
        <v>44095.083333333336</v>
      </c>
      <c r="C6355" s="244">
        <v>490.6</v>
      </c>
      <c r="D6355" s="244">
        <v>0</v>
      </c>
      <c r="E6355" s="244">
        <v>7.2</v>
      </c>
      <c r="F6355" s="244">
        <v>78.599999999999994</v>
      </c>
      <c r="G6355" s="193">
        <v>0.6</v>
      </c>
      <c r="H6355" s="193">
        <v>101.5</v>
      </c>
    </row>
    <row r="6356" spans="2:8" x14ac:dyDescent="0.25">
      <c r="B6356" s="271">
        <v>44095.125</v>
      </c>
      <c r="C6356" s="244">
        <v>490.6</v>
      </c>
      <c r="D6356" s="244">
        <v>0</v>
      </c>
      <c r="E6356" s="244">
        <v>6.4</v>
      </c>
      <c r="F6356" s="244">
        <v>81</v>
      </c>
      <c r="G6356" s="193">
        <v>0.6</v>
      </c>
      <c r="H6356" s="193">
        <v>90.9</v>
      </c>
    </row>
    <row r="6357" spans="2:8" x14ac:dyDescent="0.25">
      <c r="B6357" s="271">
        <v>44095.166666666664</v>
      </c>
      <c r="C6357" s="244">
        <v>490.8</v>
      </c>
      <c r="D6357" s="244">
        <v>0</v>
      </c>
      <c r="E6357" s="244">
        <v>5.4</v>
      </c>
      <c r="F6357" s="244">
        <v>81.400000000000006</v>
      </c>
      <c r="G6357" s="193">
        <v>1</v>
      </c>
      <c r="H6357" s="193">
        <v>283.60000000000002</v>
      </c>
    </row>
    <row r="6358" spans="2:8" x14ac:dyDescent="0.25">
      <c r="B6358" s="271">
        <v>44095.208333333336</v>
      </c>
      <c r="C6358" s="244">
        <v>491</v>
      </c>
      <c r="D6358" s="244">
        <v>0</v>
      </c>
      <c r="E6358" s="244">
        <v>5.0999999999999996</v>
      </c>
      <c r="F6358" s="244">
        <v>81.2</v>
      </c>
      <c r="G6358" s="193">
        <v>1.2</v>
      </c>
      <c r="H6358" s="193">
        <v>278</v>
      </c>
    </row>
    <row r="6359" spans="2:8" x14ac:dyDescent="0.25">
      <c r="B6359" s="271">
        <v>44095.25</v>
      </c>
      <c r="C6359" s="244">
        <v>491.4</v>
      </c>
      <c r="D6359" s="244">
        <v>0</v>
      </c>
      <c r="E6359" s="244">
        <v>5</v>
      </c>
      <c r="F6359" s="244">
        <v>80.8</v>
      </c>
      <c r="G6359" s="193">
        <v>1.4</v>
      </c>
      <c r="H6359" s="193">
        <v>273.3</v>
      </c>
    </row>
    <row r="6360" spans="2:8" x14ac:dyDescent="0.25">
      <c r="B6360" s="271">
        <v>44095.291666666664</v>
      </c>
      <c r="C6360" s="244">
        <v>491.8</v>
      </c>
      <c r="D6360" s="244">
        <v>0</v>
      </c>
      <c r="E6360" s="244">
        <v>5.5</v>
      </c>
      <c r="F6360" s="244">
        <v>77.3</v>
      </c>
      <c r="G6360" s="193">
        <v>1.3</v>
      </c>
      <c r="H6360" s="193">
        <v>269.3</v>
      </c>
    </row>
    <row r="6361" spans="2:8" x14ac:dyDescent="0.25">
      <c r="B6361" s="271">
        <v>44095.333333333336</v>
      </c>
      <c r="C6361" s="244">
        <v>492</v>
      </c>
      <c r="D6361" s="244">
        <v>0</v>
      </c>
      <c r="E6361" s="244">
        <v>7.5</v>
      </c>
      <c r="F6361" s="244">
        <v>70.3</v>
      </c>
      <c r="G6361" s="193">
        <v>1.1000000000000001</v>
      </c>
      <c r="H6361" s="193">
        <v>269.5</v>
      </c>
    </row>
    <row r="6362" spans="2:8" x14ac:dyDescent="0.25">
      <c r="B6362" s="271">
        <v>44095.375</v>
      </c>
      <c r="C6362" s="244">
        <v>492.1</v>
      </c>
      <c r="D6362" s="244">
        <v>0</v>
      </c>
      <c r="E6362" s="244">
        <v>9.5</v>
      </c>
      <c r="F6362" s="244">
        <v>64.3</v>
      </c>
      <c r="G6362" s="193">
        <v>0.8</v>
      </c>
      <c r="H6362" s="193">
        <v>275.2</v>
      </c>
    </row>
    <row r="6363" spans="2:8" x14ac:dyDescent="0.25">
      <c r="B6363" s="271">
        <v>44095.416666666664</v>
      </c>
      <c r="C6363" s="244">
        <v>491.5</v>
      </c>
      <c r="D6363" s="244">
        <v>0</v>
      </c>
      <c r="E6363" s="244">
        <v>12.7</v>
      </c>
      <c r="F6363" s="244">
        <v>52.7</v>
      </c>
      <c r="G6363" s="193">
        <v>1</v>
      </c>
      <c r="H6363" s="193">
        <v>199</v>
      </c>
    </row>
    <row r="6364" spans="2:8" x14ac:dyDescent="0.25">
      <c r="B6364" s="271">
        <v>44095.458333333336</v>
      </c>
      <c r="C6364" s="244">
        <v>490.8</v>
      </c>
      <c r="D6364" s="244">
        <v>0</v>
      </c>
      <c r="E6364" s="244">
        <v>14.6</v>
      </c>
      <c r="F6364" s="244">
        <v>41.1</v>
      </c>
      <c r="G6364" s="193">
        <v>1.4</v>
      </c>
      <c r="H6364" s="193">
        <v>152.6</v>
      </c>
    </row>
    <row r="6365" spans="2:8" x14ac:dyDescent="0.25">
      <c r="B6365" s="271">
        <v>44095.5</v>
      </c>
      <c r="C6365" s="244">
        <v>490.1</v>
      </c>
      <c r="D6365" s="244">
        <v>0</v>
      </c>
      <c r="E6365" s="244">
        <v>16.899999999999999</v>
      </c>
      <c r="F6365" s="244">
        <v>30.2</v>
      </c>
      <c r="G6365" s="193">
        <v>1.3</v>
      </c>
      <c r="H6365" s="193">
        <v>288.89999999999998</v>
      </c>
    </row>
    <row r="6366" spans="2:8" x14ac:dyDescent="0.25">
      <c r="B6366" s="271">
        <v>44095.541666666664</v>
      </c>
      <c r="C6366" s="244">
        <v>489.3</v>
      </c>
      <c r="D6366" s="244">
        <v>0</v>
      </c>
      <c r="E6366" s="244">
        <v>18.399999999999999</v>
      </c>
      <c r="F6366" s="244">
        <v>27</v>
      </c>
      <c r="G6366" s="193">
        <v>1.6</v>
      </c>
      <c r="H6366" s="193">
        <v>94</v>
      </c>
    </row>
    <row r="6367" spans="2:8" x14ac:dyDescent="0.25">
      <c r="B6367" s="271">
        <v>44095.583333333336</v>
      </c>
      <c r="C6367" s="244">
        <v>488.6</v>
      </c>
      <c r="D6367" s="244">
        <v>0</v>
      </c>
      <c r="E6367" s="244">
        <v>18.2</v>
      </c>
      <c r="F6367" s="244">
        <v>26</v>
      </c>
      <c r="G6367" s="193">
        <v>1.6</v>
      </c>
      <c r="H6367" s="193">
        <v>131.1</v>
      </c>
    </row>
    <row r="6368" spans="2:8" x14ac:dyDescent="0.25">
      <c r="B6368" s="271">
        <v>44095.625</v>
      </c>
      <c r="C6368" s="244">
        <v>488.8</v>
      </c>
      <c r="D6368" s="244">
        <v>0.2</v>
      </c>
      <c r="E6368" s="244">
        <v>16.2</v>
      </c>
      <c r="F6368" s="244">
        <v>35.700000000000003</v>
      </c>
      <c r="G6368" s="193">
        <v>2.8</v>
      </c>
      <c r="H6368" s="193">
        <v>89.8</v>
      </c>
    </row>
    <row r="6369" spans="2:8" x14ac:dyDescent="0.25">
      <c r="B6369" s="271">
        <v>44095.666666666664</v>
      </c>
      <c r="C6369" s="244">
        <v>489.4</v>
      </c>
      <c r="D6369" s="244">
        <v>0.4</v>
      </c>
      <c r="E6369" s="244">
        <v>12.6</v>
      </c>
      <c r="F6369" s="244">
        <v>54.2</v>
      </c>
      <c r="G6369" s="193">
        <v>2</v>
      </c>
      <c r="H6369" s="193">
        <v>17.100000000000001</v>
      </c>
    </row>
    <row r="6370" spans="2:8" x14ac:dyDescent="0.25">
      <c r="B6370" s="271">
        <v>44095.708333333336</v>
      </c>
      <c r="C6370" s="244">
        <v>489.2</v>
      </c>
      <c r="D6370" s="244">
        <v>0</v>
      </c>
      <c r="E6370" s="244">
        <v>12.8</v>
      </c>
      <c r="F6370" s="244">
        <v>54.2</v>
      </c>
      <c r="G6370" s="193">
        <v>2.2999999999999998</v>
      </c>
      <c r="H6370" s="193">
        <v>274.7</v>
      </c>
    </row>
    <row r="6371" spans="2:8" x14ac:dyDescent="0.25">
      <c r="B6371" s="271">
        <v>44095.75</v>
      </c>
      <c r="C6371" s="244">
        <v>489.5</v>
      </c>
      <c r="D6371" s="244">
        <v>0</v>
      </c>
      <c r="E6371" s="244">
        <v>11.8</v>
      </c>
      <c r="F6371" s="244">
        <v>58.3</v>
      </c>
      <c r="G6371" s="193">
        <v>1.7</v>
      </c>
      <c r="H6371" s="193">
        <v>22.8</v>
      </c>
    </row>
    <row r="6372" spans="2:8" x14ac:dyDescent="0.25">
      <c r="B6372" s="271">
        <v>44095.791666666664</v>
      </c>
      <c r="C6372" s="244">
        <v>490.1</v>
      </c>
      <c r="D6372" s="244">
        <v>0</v>
      </c>
      <c r="E6372" s="244">
        <v>10.5</v>
      </c>
      <c r="F6372" s="244">
        <v>64.8</v>
      </c>
      <c r="G6372" s="193">
        <v>1.7</v>
      </c>
      <c r="H6372" s="193">
        <v>59.7</v>
      </c>
    </row>
    <row r="6373" spans="2:8" x14ac:dyDescent="0.25">
      <c r="B6373" s="271">
        <v>44095.833333333336</v>
      </c>
      <c r="C6373" s="244">
        <v>490.5</v>
      </c>
      <c r="D6373" s="244">
        <v>0</v>
      </c>
      <c r="E6373" s="244">
        <v>10</v>
      </c>
      <c r="F6373" s="244">
        <v>64.7</v>
      </c>
      <c r="G6373" s="193">
        <v>2.5</v>
      </c>
      <c r="H6373" s="193">
        <v>59.5</v>
      </c>
    </row>
    <row r="6374" spans="2:8" x14ac:dyDescent="0.25">
      <c r="B6374" s="271">
        <v>44095.875</v>
      </c>
      <c r="C6374" s="244">
        <v>490.8</v>
      </c>
      <c r="D6374" s="244">
        <v>0</v>
      </c>
      <c r="E6374" s="244">
        <v>9.6999999999999993</v>
      </c>
      <c r="F6374" s="244">
        <v>66.099999999999994</v>
      </c>
      <c r="G6374" s="193">
        <v>1.4</v>
      </c>
      <c r="H6374" s="193">
        <v>24.7</v>
      </c>
    </row>
    <row r="6375" spans="2:8" x14ac:dyDescent="0.25">
      <c r="B6375" s="271">
        <v>44095.916666666664</v>
      </c>
      <c r="C6375" s="244">
        <v>491.2</v>
      </c>
      <c r="D6375" s="244">
        <v>0</v>
      </c>
      <c r="E6375" s="244">
        <v>8.8000000000000007</v>
      </c>
      <c r="F6375" s="244">
        <v>69.5</v>
      </c>
      <c r="G6375" s="193">
        <v>2.6</v>
      </c>
      <c r="H6375" s="193">
        <v>72.599999999999994</v>
      </c>
    </row>
    <row r="6376" spans="2:8" x14ac:dyDescent="0.25">
      <c r="B6376" s="271">
        <v>44095.958333333336</v>
      </c>
      <c r="C6376" s="244">
        <v>491.1</v>
      </c>
      <c r="D6376" s="244">
        <v>0</v>
      </c>
      <c r="E6376" s="244">
        <v>7.9</v>
      </c>
      <c r="F6376" s="244">
        <v>72.400000000000006</v>
      </c>
      <c r="G6376" s="193">
        <v>1.4</v>
      </c>
      <c r="H6376" s="193">
        <v>277.2</v>
      </c>
    </row>
    <row r="6377" spans="2:8" x14ac:dyDescent="0.25">
      <c r="B6377" s="271">
        <v>44096</v>
      </c>
      <c r="C6377" s="244">
        <v>490.9</v>
      </c>
      <c r="D6377" s="244">
        <v>0</v>
      </c>
      <c r="E6377" s="244">
        <v>7.5</v>
      </c>
      <c r="F6377" s="244">
        <v>72.3</v>
      </c>
      <c r="G6377" s="193">
        <v>1.8</v>
      </c>
      <c r="H6377" s="193">
        <v>272.89999999999998</v>
      </c>
    </row>
    <row r="6378" spans="2:8" x14ac:dyDescent="0.25">
      <c r="B6378" s="271">
        <v>44096.041666666664</v>
      </c>
      <c r="C6378" s="244">
        <v>490.8</v>
      </c>
      <c r="D6378" s="244">
        <v>0</v>
      </c>
      <c r="E6378" s="244">
        <v>7.4</v>
      </c>
      <c r="F6378" s="244">
        <v>74.7</v>
      </c>
      <c r="G6378" s="193">
        <v>1.8</v>
      </c>
      <c r="H6378" s="193">
        <v>258.8</v>
      </c>
    </row>
    <row r="6379" spans="2:8" x14ac:dyDescent="0.25">
      <c r="B6379" s="271">
        <v>44096.083333333336</v>
      </c>
      <c r="C6379" s="244">
        <v>490.6</v>
      </c>
      <c r="D6379" s="244">
        <v>0</v>
      </c>
      <c r="E6379" s="244">
        <v>7.3</v>
      </c>
      <c r="F6379" s="244">
        <v>74.3</v>
      </c>
      <c r="G6379" s="193">
        <v>1.2</v>
      </c>
      <c r="H6379" s="193">
        <v>267.5</v>
      </c>
    </row>
    <row r="6380" spans="2:8" x14ac:dyDescent="0.25">
      <c r="B6380" s="271">
        <v>44096.125</v>
      </c>
      <c r="C6380" s="244">
        <v>490.5</v>
      </c>
      <c r="D6380" s="244">
        <v>0</v>
      </c>
      <c r="E6380" s="244">
        <v>7.3</v>
      </c>
      <c r="F6380" s="244">
        <v>72.2</v>
      </c>
      <c r="G6380" s="193">
        <v>0.7</v>
      </c>
      <c r="H6380" s="193">
        <v>273.60000000000002</v>
      </c>
    </row>
    <row r="6381" spans="2:8" x14ac:dyDescent="0.25">
      <c r="B6381" s="271">
        <v>44096.166666666664</v>
      </c>
      <c r="C6381" s="244">
        <v>490.5</v>
      </c>
      <c r="D6381" s="244">
        <v>0</v>
      </c>
      <c r="E6381" s="244">
        <v>6.5</v>
      </c>
      <c r="F6381" s="244">
        <v>73.2</v>
      </c>
      <c r="G6381" s="193">
        <v>1.8</v>
      </c>
      <c r="H6381" s="193">
        <v>338.5</v>
      </c>
    </row>
    <row r="6382" spans="2:8" x14ac:dyDescent="0.25">
      <c r="B6382" s="271">
        <v>44096.208333333336</v>
      </c>
      <c r="C6382" s="244">
        <v>490.8</v>
      </c>
      <c r="D6382" s="244">
        <v>0</v>
      </c>
      <c r="E6382" s="244">
        <v>5.6</v>
      </c>
      <c r="F6382" s="244">
        <v>71.900000000000006</v>
      </c>
      <c r="G6382" s="193">
        <v>1.9</v>
      </c>
      <c r="H6382" s="193">
        <v>347.4</v>
      </c>
    </row>
    <row r="6383" spans="2:8" x14ac:dyDescent="0.25">
      <c r="B6383" s="271">
        <v>44096.25</v>
      </c>
      <c r="C6383" s="244">
        <v>491.3</v>
      </c>
      <c r="D6383" s="244">
        <v>0</v>
      </c>
      <c r="E6383" s="244">
        <v>5.4</v>
      </c>
      <c r="F6383" s="244">
        <v>73.8</v>
      </c>
      <c r="G6383" s="193">
        <v>1.2</v>
      </c>
      <c r="H6383" s="193">
        <v>303.10000000000002</v>
      </c>
    </row>
    <row r="6384" spans="2:8" x14ac:dyDescent="0.25">
      <c r="B6384" s="271">
        <v>44096.291666666664</v>
      </c>
      <c r="C6384" s="244">
        <v>491.7</v>
      </c>
      <c r="D6384" s="244">
        <v>0</v>
      </c>
      <c r="E6384" s="244">
        <v>6.5</v>
      </c>
      <c r="F6384" s="244">
        <v>69.900000000000006</v>
      </c>
      <c r="G6384" s="193">
        <v>0.5</v>
      </c>
      <c r="H6384" s="193">
        <v>268.60000000000002</v>
      </c>
    </row>
    <row r="6385" spans="2:8" x14ac:dyDescent="0.25">
      <c r="B6385" s="271">
        <v>44096.333333333336</v>
      </c>
      <c r="C6385" s="244">
        <v>491.9</v>
      </c>
      <c r="D6385" s="244">
        <v>0</v>
      </c>
      <c r="E6385" s="244">
        <v>8.4</v>
      </c>
      <c r="F6385" s="244">
        <v>59.1</v>
      </c>
      <c r="G6385" s="193">
        <v>0.4</v>
      </c>
      <c r="H6385" s="193">
        <v>251.1</v>
      </c>
    </row>
    <row r="6386" spans="2:8" x14ac:dyDescent="0.25">
      <c r="B6386" s="271">
        <v>44096.375</v>
      </c>
      <c r="C6386" s="244">
        <v>491.9</v>
      </c>
      <c r="D6386" s="244">
        <v>0</v>
      </c>
      <c r="E6386" s="244">
        <v>9.6</v>
      </c>
      <c r="F6386" s="244">
        <v>57.2</v>
      </c>
      <c r="G6386" s="193">
        <v>0.7</v>
      </c>
      <c r="H6386" s="193">
        <v>160.30000000000001</v>
      </c>
    </row>
    <row r="6387" spans="2:8" x14ac:dyDescent="0.25">
      <c r="B6387" s="271">
        <v>44096.416666666664</v>
      </c>
      <c r="C6387" s="244">
        <v>491.6</v>
      </c>
      <c r="D6387" s="244">
        <v>0</v>
      </c>
      <c r="E6387" s="244">
        <v>12.1</v>
      </c>
      <c r="F6387" s="244">
        <v>48</v>
      </c>
      <c r="G6387" s="193">
        <v>1</v>
      </c>
      <c r="H6387" s="193">
        <v>128.30000000000001</v>
      </c>
    </row>
    <row r="6388" spans="2:8" x14ac:dyDescent="0.25">
      <c r="B6388" s="271">
        <v>44096.458333333336</v>
      </c>
      <c r="C6388" s="244">
        <v>490.8</v>
      </c>
      <c r="D6388" s="244">
        <v>0</v>
      </c>
      <c r="E6388" s="244">
        <v>14.2</v>
      </c>
      <c r="F6388" s="244">
        <v>38.9</v>
      </c>
      <c r="G6388" s="193">
        <v>1.1000000000000001</v>
      </c>
      <c r="H6388" s="193">
        <v>154.1</v>
      </c>
    </row>
    <row r="6389" spans="2:8" x14ac:dyDescent="0.25">
      <c r="B6389" s="271">
        <v>44096.5</v>
      </c>
      <c r="C6389" s="244">
        <v>490</v>
      </c>
      <c r="D6389" s="244">
        <v>0</v>
      </c>
      <c r="E6389" s="244">
        <v>16.8</v>
      </c>
      <c r="F6389" s="244">
        <v>27.2</v>
      </c>
      <c r="G6389" s="193">
        <v>1.9</v>
      </c>
      <c r="H6389" s="193">
        <v>89.6</v>
      </c>
    </row>
    <row r="6390" spans="2:8" x14ac:dyDescent="0.25">
      <c r="B6390" s="271">
        <v>44096.541666666664</v>
      </c>
      <c r="C6390" s="244">
        <v>489.4</v>
      </c>
      <c r="D6390" s="244">
        <v>0</v>
      </c>
      <c r="E6390" s="244">
        <v>17.7</v>
      </c>
      <c r="F6390" s="244">
        <v>27.3</v>
      </c>
      <c r="G6390" s="193">
        <v>1.8</v>
      </c>
      <c r="H6390" s="193">
        <v>83.7</v>
      </c>
    </row>
    <row r="6391" spans="2:8" x14ac:dyDescent="0.25">
      <c r="B6391" s="271">
        <v>44096.583333333336</v>
      </c>
      <c r="C6391" s="244">
        <v>488.9</v>
      </c>
      <c r="D6391" s="244">
        <v>0</v>
      </c>
      <c r="E6391" s="244">
        <v>17.3</v>
      </c>
      <c r="F6391" s="244">
        <v>32.299999999999997</v>
      </c>
      <c r="G6391" s="193">
        <v>2.4</v>
      </c>
      <c r="H6391" s="193">
        <v>89.6</v>
      </c>
    </row>
    <row r="6392" spans="2:8" x14ac:dyDescent="0.25">
      <c r="B6392" s="271">
        <v>44096.625</v>
      </c>
      <c r="C6392" s="244">
        <v>488.7</v>
      </c>
      <c r="D6392" s="244">
        <v>0</v>
      </c>
      <c r="E6392" s="244">
        <v>15.9</v>
      </c>
      <c r="F6392" s="244">
        <v>42.7</v>
      </c>
      <c r="G6392" s="193">
        <v>2.6</v>
      </c>
      <c r="H6392" s="193">
        <v>68.900000000000006</v>
      </c>
    </row>
    <row r="6393" spans="2:8" x14ac:dyDescent="0.25">
      <c r="B6393" s="271">
        <v>44096.666666666664</v>
      </c>
      <c r="C6393" s="244">
        <v>489.2</v>
      </c>
      <c r="D6393" s="244">
        <v>0</v>
      </c>
      <c r="E6393" s="244">
        <v>12.1</v>
      </c>
      <c r="F6393" s="244">
        <v>56.9</v>
      </c>
      <c r="G6393" s="193">
        <v>2.2999999999999998</v>
      </c>
      <c r="H6393" s="193">
        <v>78.400000000000006</v>
      </c>
    </row>
    <row r="6394" spans="2:8" x14ac:dyDescent="0.25">
      <c r="B6394" s="271">
        <v>44096.708333333336</v>
      </c>
      <c r="C6394" s="244">
        <v>489.7</v>
      </c>
      <c r="D6394" s="244">
        <v>0</v>
      </c>
      <c r="E6394" s="244">
        <v>11.1</v>
      </c>
      <c r="F6394" s="244">
        <v>60.2</v>
      </c>
      <c r="G6394" s="193">
        <v>1.8</v>
      </c>
      <c r="H6394" s="193">
        <v>34</v>
      </c>
    </row>
    <row r="6395" spans="2:8" x14ac:dyDescent="0.25">
      <c r="B6395" s="271">
        <v>44096.75</v>
      </c>
      <c r="C6395" s="244">
        <v>490.3</v>
      </c>
      <c r="D6395" s="244">
        <v>0</v>
      </c>
      <c r="E6395" s="244">
        <v>10.5</v>
      </c>
      <c r="F6395" s="244">
        <v>62</v>
      </c>
      <c r="G6395" s="193">
        <v>1.9</v>
      </c>
      <c r="H6395" s="193">
        <v>61.5</v>
      </c>
    </row>
    <row r="6396" spans="2:8" x14ac:dyDescent="0.25">
      <c r="B6396" s="271">
        <v>44096.791666666664</v>
      </c>
      <c r="C6396" s="244">
        <v>490.5</v>
      </c>
      <c r="D6396" s="244">
        <v>0</v>
      </c>
      <c r="E6396" s="244">
        <v>10</v>
      </c>
      <c r="F6396" s="244">
        <v>63.5</v>
      </c>
      <c r="G6396" s="193">
        <v>2</v>
      </c>
      <c r="H6396" s="193">
        <v>44.4</v>
      </c>
    </row>
    <row r="6397" spans="2:8" x14ac:dyDescent="0.25">
      <c r="B6397" s="271">
        <v>44096.833333333336</v>
      </c>
      <c r="C6397" s="244">
        <v>490.8</v>
      </c>
      <c r="D6397" s="244">
        <v>0</v>
      </c>
      <c r="E6397" s="244">
        <v>9.6</v>
      </c>
      <c r="F6397" s="244">
        <v>64.099999999999994</v>
      </c>
      <c r="G6397" s="193">
        <v>1.1000000000000001</v>
      </c>
      <c r="H6397" s="193">
        <v>76.900000000000006</v>
      </c>
    </row>
    <row r="6398" spans="2:8" x14ac:dyDescent="0.25">
      <c r="B6398" s="271">
        <v>44096.875</v>
      </c>
      <c r="C6398" s="244">
        <v>491</v>
      </c>
      <c r="D6398" s="244">
        <v>0</v>
      </c>
      <c r="E6398" s="244">
        <v>8.8000000000000007</v>
      </c>
      <c r="F6398" s="244">
        <v>64.099999999999994</v>
      </c>
      <c r="G6398" s="193">
        <v>0.9</v>
      </c>
      <c r="H6398" s="193">
        <v>156.30000000000001</v>
      </c>
    </row>
    <row r="6399" spans="2:8" x14ac:dyDescent="0.25">
      <c r="B6399" s="271">
        <v>44096.916666666664</v>
      </c>
      <c r="C6399" s="244">
        <v>491.2</v>
      </c>
      <c r="D6399" s="244">
        <v>0</v>
      </c>
      <c r="E6399" s="244">
        <v>8</v>
      </c>
      <c r="F6399" s="244">
        <v>66.900000000000006</v>
      </c>
      <c r="G6399" s="193">
        <v>1.3</v>
      </c>
      <c r="H6399" s="193">
        <v>2.8</v>
      </c>
    </row>
    <row r="6400" spans="2:8" x14ac:dyDescent="0.25">
      <c r="B6400" s="271">
        <v>44096.958333333336</v>
      </c>
      <c r="C6400" s="244">
        <v>491.2</v>
      </c>
      <c r="D6400" s="244">
        <v>0</v>
      </c>
      <c r="E6400" s="244">
        <v>7</v>
      </c>
      <c r="F6400" s="244">
        <v>69.5</v>
      </c>
      <c r="G6400" s="193">
        <v>0.9</v>
      </c>
      <c r="H6400" s="193">
        <v>295.3</v>
      </c>
    </row>
    <row r="6401" spans="2:8" x14ac:dyDescent="0.25">
      <c r="B6401" s="271">
        <v>44097</v>
      </c>
      <c r="C6401" s="244">
        <v>491.1</v>
      </c>
      <c r="D6401" s="244">
        <v>0</v>
      </c>
      <c r="E6401" s="244">
        <v>6.2</v>
      </c>
      <c r="F6401" s="244">
        <v>72</v>
      </c>
      <c r="G6401" s="193">
        <v>1.1000000000000001</v>
      </c>
      <c r="H6401" s="193">
        <v>294.39999999999998</v>
      </c>
    </row>
    <row r="6402" spans="2:8" x14ac:dyDescent="0.25">
      <c r="B6402" s="271">
        <v>44097.041666666664</v>
      </c>
      <c r="C6402" s="244">
        <v>491.1</v>
      </c>
      <c r="D6402" s="244">
        <v>0</v>
      </c>
      <c r="E6402" s="244">
        <v>5.4</v>
      </c>
      <c r="F6402" s="244">
        <v>75.3</v>
      </c>
      <c r="G6402" s="193">
        <v>2</v>
      </c>
      <c r="H6402" s="193">
        <v>261.5</v>
      </c>
    </row>
    <row r="6403" spans="2:8" x14ac:dyDescent="0.25">
      <c r="B6403" s="271">
        <v>44097.083333333336</v>
      </c>
      <c r="C6403" s="244">
        <v>491</v>
      </c>
      <c r="D6403" s="244">
        <v>0</v>
      </c>
      <c r="E6403" s="244">
        <v>5.7</v>
      </c>
      <c r="F6403" s="244">
        <v>73.7</v>
      </c>
      <c r="G6403" s="193">
        <v>0.9</v>
      </c>
      <c r="H6403" s="193">
        <v>255</v>
      </c>
    </row>
    <row r="6404" spans="2:8" x14ac:dyDescent="0.25">
      <c r="B6404" s="271">
        <v>44097.125</v>
      </c>
      <c r="C6404" s="244">
        <v>491</v>
      </c>
      <c r="D6404" s="244">
        <v>0.2</v>
      </c>
      <c r="E6404" s="244">
        <v>6.2</v>
      </c>
      <c r="F6404" s="244">
        <v>73.7</v>
      </c>
      <c r="G6404" s="193">
        <v>0.2</v>
      </c>
      <c r="H6404" s="193">
        <v>279.60000000000002</v>
      </c>
    </row>
    <row r="6405" spans="2:8" x14ac:dyDescent="0.25">
      <c r="B6405" s="271">
        <v>44097.166666666664</v>
      </c>
      <c r="C6405" s="244">
        <v>491.1</v>
      </c>
      <c r="D6405" s="244">
        <v>0</v>
      </c>
      <c r="E6405" s="244">
        <v>5.9</v>
      </c>
      <c r="F6405" s="244">
        <v>78.900000000000006</v>
      </c>
      <c r="G6405" s="193">
        <v>1.3</v>
      </c>
      <c r="H6405" s="193">
        <v>253.7</v>
      </c>
    </row>
    <row r="6406" spans="2:8" x14ac:dyDescent="0.25">
      <c r="B6406" s="271">
        <v>44097.208333333336</v>
      </c>
      <c r="C6406" s="244">
        <v>491.2</v>
      </c>
      <c r="D6406" s="244">
        <v>0</v>
      </c>
      <c r="E6406" s="244">
        <v>5.8</v>
      </c>
      <c r="F6406" s="244">
        <v>81.7</v>
      </c>
      <c r="G6406" s="193">
        <v>1</v>
      </c>
      <c r="H6406" s="193">
        <v>269.10000000000002</v>
      </c>
    </row>
    <row r="6407" spans="2:8" x14ac:dyDescent="0.25">
      <c r="B6407" s="271">
        <v>44097.25</v>
      </c>
      <c r="C6407" s="244">
        <v>491.7</v>
      </c>
      <c r="D6407" s="244">
        <v>0</v>
      </c>
      <c r="E6407" s="244">
        <v>6</v>
      </c>
      <c r="F6407" s="244">
        <v>80.5</v>
      </c>
      <c r="G6407" s="193">
        <v>1.2</v>
      </c>
      <c r="H6407" s="193">
        <v>261.8</v>
      </c>
    </row>
    <row r="6408" spans="2:8" x14ac:dyDescent="0.25">
      <c r="B6408" s="271">
        <v>44097.291666666664</v>
      </c>
      <c r="C6408" s="244">
        <v>492.1</v>
      </c>
      <c r="D6408" s="244">
        <v>0</v>
      </c>
      <c r="E6408" s="244">
        <v>7</v>
      </c>
      <c r="F6408" s="244">
        <v>77.8</v>
      </c>
      <c r="G6408" s="193">
        <v>1.2</v>
      </c>
      <c r="H6408" s="193">
        <v>292.8</v>
      </c>
    </row>
    <row r="6409" spans="2:8" x14ac:dyDescent="0.25">
      <c r="B6409" s="271">
        <v>44097.333333333336</v>
      </c>
      <c r="C6409" s="244">
        <v>492.4</v>
      </c>
      <c r="D6409" s="244">
        <v>0</v>
      </c>
      <c r="E6409" s="244">
        <v>8.5</v>
      </c>
      <c r="F6409" s="244">
        <v>69.8</v>
      </c>
      <c r="G6409" s="193">
        <v>2</v>
      </c>
      <c r="H6409" s="193">
        <v>270.8</v>
      </c>
    </row>
    <row r="6410" spans="2:8" x14ac:dyDescent="0.25">
      <c r="B6410" s="271">
        <v>44097.375</v>
      </c>
      <c r="C6410" s="244">
        <v>492.4</v>
      </c>
      <c r="D6410" s="244">
        <v>0</v>
      </c>
      <c r="E6410" s="244">
        <v>11.3</v>
      </c>
      <c r="F6410" s="244">
        <v>54.1</v>
      </c>
      <c r="G6410" s="193">
        <v>1.6</v>
      </c>
      <c r="H6410" s="193">
        <v>20.6</v>
      </c>
    </row>
    <row r="6411" spans="2:8" x14ac:dyDescent="0.25">
      <c r="B6411" s="271">
        <v>44097.416666666664</v>
      </c>
      <c r="C6411" s="244">
        <v>492.3</v>
      </c>
      <c r="D6411" s="244">
        <v>0</v>
      </c>
      <c r="E6411" s="244">
        <v>11.7</v>
      </c>
      <c r="F6411" s="244">
        <v>53.9</v>
      </c>
      <c r="G6411" s="193">
        <v>2.6</v>
      </c>
      <c r="H6411" s="193">
        <v>128.9</v>
      </c>
    </row>
    <row r="6412" spans="2:8" x14ac:dyDescent="0.25">
      <c r="B6412" s="271">
        <v>44097.458333333336</v>
      </c>
      <c r="C6412" s="244">
        <v>492.1</v>
      </c>
      <c r="D6412" s="244">
        <v>0</v>
      </c>
      <c r="E6412" s="244">
        <v>11.6</v>
      </c>
      <c r="F6412" s="244">
        <v>55.5</v>
      </c>
      <c r="G6412" s="193">
        <v>2.1</v>
      </c>
      <c r="H6412" s="193">
        <v>103</v>
      </c>
    </row>
    <row r="6413" spans="2:8" x14ac:dyDescent="0.25">
      <c r="B6413" s="271">
        <v>44097.5</v>
      </c>
      <c r="C6413" s="244">
        <v>491.9</v>
      </c>
      <c r="D6413" s="244">
        <v>0</v>
      </c>
      <c r="E6413" s="244">
        <v>11.2</v>
      </c>
      <c r="F6413" s="244">
        <v>54.2</v>
      </c>
      <c r="G6413" s="193">
        <v>2.2999999999999998</v>
      </c>
      <c r="H6413" s="193">
        <v>32.200000000000003</v>
      </c>
    </row>
    <row r="6414" spans="2:8" x14ac:dyDescent="0.25">
      <c r="B6414" s="271">
        <v>44097.541666666664</v>
      </c>
      <c r="C6414" s="244">
        <v>491.5</v>
      </c>
      <c r="D6414" s="244">
        <v>0</v>
      </c>
      <c r="E6414" s="244">
        <v>11.2</v>
      </c>
      <c r="F6414" s="244">
        <v>54.4</v>
      </c>
      <c r="G6414" s="193">
        <v>2.1</v>
      </c>
      <c r="H6414" s="193">
        <v>98</v>
      </c>
    </row>
    <row r="6415" spans="2:8" x14ac:dyDescent="0.25">
      <c r="B6415" s="271">
        <v>44097.583333333336</v>
      </c>
      <c r="C6415" s="244">
        <v>491.1</v>
      </c>
      <c r="D6415" s="244">
        <v>0</v>
      </c>
      <c r="E6415" s="244">
        <v>11.8</v>
      </c>
      <c r="F6415" s="244">
        <v>52.1</v>
      </c>
      <c r="G6415" s="193">
        <v>2.4</v>
      </c>
      <c r="H6415" s="193">
        <v>63.8</v>
      </c>
    </row>
    <row r="6416" spans="2:8" x14ac:dyDescent="0.25">
      <c r="B6416" s="271">
        <v>44097.625</v>
      </c>
      <c r="C6416" s="244">
        <v>490.9</v>
      </c>
      <c r="D6416" s="244">
        <v>0</v>
      </c>
      <c r="E6416" s="244">
        <v>11</v>
      </c>
      <c r="F6416" s="244">
        <v>55.8</v>
      </c>
      <c r="G6416" s="193">
        <v>2.2000000000000002</v>
      </c>
      <c r="H6416" s="193">
        <v>27.3</v>
      </c>
    </row>
    <row r="6417" spans="2:8" x14ac:dyDescent="0.25">
      <c r="B6417" s="271">
        <v>44097.666666666664</v>
      </c>
      <c r="C6417" s="244">
        <v>491</v>
      </c>
      <c r="D6417" s="244">
        <v>0</v>
      </c>
      <c r="E6417" s="244">
        <v>10.7</v>
      </c>
      <c r="F6417" s="244">
        <v>55.6</v>
      </c>
      <c r="G6417" s="193">
        <v>1.7</v>
      </c>
      <c r="H6417" s="193">
        <v>20.5</v>
      </c>
    </row>
    <row r="6418" spans="2:8" x14ac:dyDescent="0.25">
      <c r="B6418" s="271">
        <v>44097.708333333336</v>
      </c>
      <c r="C6418" s="244">
        <v>491.3</v>
      </c>
      <c r="D6418" s="244">
        <v>0</v>
      </c>
      <c r="E6418" s="244">
        <v>10.1</v>
      </c>
      <c r="F6418" s="244">
        <v>59.7</v>
      </c>
      <c r="G6418" s="193">
        <v>1.4</v>
      </c>
      <c r="H6418" s="193">
        <v>71.7</v>
      </c>
    </row>
    <row r="6419" spans="2:8" x14ac:dyDescent="0.25">
      <c r="B6419" s="271">
        <v>44097.75</v>
      </c>
      <c r="C6419" s="244">
        <v>491.8</v>
      </c>
      <c r="D6419" s="244">
        <v>0</v>
      </c>
      <c r="E6419" s="244">
        <v>9.1</v>
      </c>
      <c r="F6419" s="244">
        <v>64.5</v>
      </c>
      <c r="G6419" s="193">
        <v>1.4</v>
      </c>
      <c r="H6419" s="193">
        <v>57.5</v>
      </c>
    </row>
    <row r="6420" spans="2:8" x14ac:dyDescent="0.25">
      <c r="B6420" s="271">
        <v>44097.791666666664</v>
      </c>
      <c r="C6420" s="244">
        <v>492</v>
      </c>
      <c r="D6420" s="244">
        <v>0</v>
      </c>
      <c r="E6420" s="244">
        <v>8.8000000000000007</v>
      </c>
      <c r="F6420" s="244">
        <v>65.5</v>
      </c>
      <c r="G6420" s="193">
        <v>1.5</v>
      </c>
      <c r="H6420" s="193">
        <v>58.3</v>
      </c>
    </row>
    <row r="6421" spans="2:8" x14ac:dyDescent="0.25">
      <c r="B6421" s="271">
        <v>44097.833333333336</v>
      </c>
      <c r="C6421" s="244">
        <v>492.2</v>
      </c>
      <c r="D6421" s="244">
        <v>0</v>
      </c>
      <c r="E6421" s="244">
        <v>8.5</v>
      </c>
      <c r="F6421" s="244">
        <v>65.5</v>
      </c>
      <c r="G6421" s="193">
        <v>1.3</v>
      </c>
      <c r="H6421" s="193">
        <v>349.6</v>
      </c>
    </row>
    <row r="6422" spans="2:8" x14ac:dyDescent="0.25">
      <c r="B6422" s="271">
        <v>44097.875</v>
      </c>
      <c r="C6422" s="244">
        <v>492.3</v>
      </c>
      <c r="D6422" s="244">
        <v>0</v>
      </c>
      <c r="E6422" s="244">
        <v>7.8</v>
      </c>
      <c r="F6422" s="244">
        <v>67</v>
      </c>
      <c r="G6422" s="193">
        <v>1.5</v>
      </c>
      <c r="H6422" s="193">
        <v>353.5</v>
      </c>
    </row>
    <row r="6423" spans="2:8" x14ac:dyDescent="0.25">
      <c r="B6423" s="271">
        <v>44097.916666666664</v>
      </c>
      <c r="C6423" s="244">
        <v>492.5</v>
      </c>
      <c r="D6423" s="244">
        <v>0</v>
      </c>
      <c r="E6423" s="244">
        <v>6.4</v>
      </c>
      <c r="F6423" s="244">
        <v>68</v>
      </c>
      <c r="G6423" s="193">
        <v>2.7</v>
      </c>
      <c r="H6423" s="193">
        <v>354.7</v>
      </c>
    </row>
    <row r="6424" spans="2:8" x14ac:dyDescent="0.25">
      <c r="B6424" s="271">
        <v>44097.958333333336</v>
      </c>
      <c r="C6424" s="244">
        <v>492.5</v>
      </c>
      <c r="D6424" s="244">
        <v>0</v>
      </c>
      <c r="E6424" s="244">
        <v>5.9</v>
      </c>
      <c r="F6424" s="244">
        <v>67.8</v>
      </c>
      <c r="G6424" s="193">
        <v>1.5</v>
      </c>
      <c r="H6424" s="193">
        <v>344.7</v>
      </c>
    </row>
    <row r="6425" spans="2:8" x14ac:dyDescent="0.25">
      <c r="B6425" s="271">
        <v>44098</v>
      </c>
      <c r="C6425" s="244">
        <v>492.4</v>
      </c>
      <c r="D6425" s="244">
        <v>0</v>
      </c>
      <c r="E6425" s="244">
        <v>5.7</v>
      </c>
      <c r="F6425" s="244">
        <v>74.3</v>
      </c>
      <c r="G6425" s="193">
        <v>0.8</v>
      </c>
      <c r="H6425" s="193">
        <v>277.8</v>
      </c>
    </row>
    <row r="6426" spans="2:8" x14ac:dyDescent="0.25">
      <c r="B6426" s="271">
        <v>44098.041666666664</v>
      </c>
      <c r="C6426" s="244">
        <v>492.1</v>
      </c>
      <c r="D6426" s="244">
        <v>0</v>
      </c>
      <c r="E6426" s="244">
        <v>5.5</v>
      </c>
      <c r="F6426" s="244">
        <v>75.599999999999994</v>
      </c>
      <c r="G6426" s="193">
        <v>1</v>
      </c>
      <c r="H6426" s="193">
        <v>282.39999999999998</v>
      </c>
    </row>
    <row r="6427" spans="2:8" x14ac:dyDescent="0.25">
      <c r="B6427" s="271">
        <v>44098.083333333336</v>
      </c>
      <c r="C6427" s="244">
        <v>491.8</v>
      </c>
      <c r="D6427" s="244">
        <v>0</v>
      </c>
      <c r="E6427" s="244">
        <v>5</v>
      </c>
      <c r="F6427" s="244">
        <v>79.3</v>
      </c>
      <c r="G6427" s="193">
        <v>1</v>
      </c>
      <c r="H6427" s="193">
        <v>267.10000000000002</v>
      </c>
    </row>
    <row r="6428" spans="2:8" x14ac:dyDescent="0.25">
      <c r="B6428" s="271">
        <v>44098.125</v>
      </c>
      <c r="C6428" s="244">
        <v>491.8</v>
      </c>
      <c r="D6428" s="244">
        <v>0</v>
      </c>
      <c r="E6428" s="244">
        <v>4.4000000000000004</v>
      </c>
      <c r="F6428" s="244">
        <v>81.400000000000006</v>
      </c>
      <c r="G6428" s="193">
        <v>1.1000000000000001</v>
      </c>
      <c r="H6428" s="193">
        <v>271</v>
      </c>
    </row>
    <row r="6429" spans="2:8" x14ac:dyDescent="0.25">
      <c r="B6429" s="271">
        <v>44098.166666666664</v>
      </c>
      <c r="C6429" s="244">
        <v>491.8</v>
      </c>
      <c r="D6429" s="244">
        <v>0</v>
      </c>
      <c r="E6429" s="244">
        <v>4</v>
      </c>
      <c r="F6429" s="244">
        <v>81.7</v>
      </c>
      <c r="G6429" s="193">
        <v>1</v>
      </c>
      <c r="H6429" s="193">
        <v>279.7</v>
      </c>
    </row>
    <row r="6430" spans="2:8" x14ac:dyDescent="0.25">
      <c r="B6430" s="271">
        <v>44098.208333333336</v>
      </c>
      <c r="C6430" s="244">
        <v>492.2</v>
      </c>
      <c r="D6430" s="244">
        <v>0</v>
      </c>
      <c r="E6430" s="244">
        <v>3.9</v>
      </c>
      <c r="F6430" s="244">
        <v>81.3</v>
      </c>
      <c r="G6430" s="193">
        <v>1.3</v>
      </c>
      <c r="H6430" s="193">
        <v>266.3</v>
      </c>
    </row>
    <row r="6431" spans="2:8" x14ac:dyDescent="0.25">
      <c r="B6431" s="271">
        <v>44098.25</v>
      </c>
      <c r="C6431" s="244">
        <v>492.4</v>
      </c>
      <c r="D6431" s="244">
        <v>0</v>
      </c>
      <c r="E6431" s="244">
        <v>4.2</v>
      </c>
      <c r="F6431" s="244">
        <v>79.8</v>
      </c>
      <c r="G6431" s="193">
        <v>0.9</v>
      </c>
      <c r="H6431" s="193">
        <v>276.60000000000002</v>
      </c>
    </row>
    <row r="6432" spans="2:8" x14ac:dyDescent="0.25">
      <c r="B6432" s="271">
        <v>44098.291666666664</v>
      </c>
      <c r="C6432" s="244">
        <v>493</v>
      </c>
      <c r="D6432" s="244">
        <v>0.4</v>
      </c>
      <c r="E6432" s="244">
        <v>4.8</v>
      </c>
      <c r="F6432" s="244">
        <v>80.599999999999994</v>
      </c>
      <c r="G6432" s="193">
        <v>1.1000000000000001</v>
      </c>
      <c r="H6432" s="193">
        <v>263.89999999999998</v>
      </c>
    </row>
    <row r="6433" spans="2:8" x14ac:dyDescent="0.25">
      <c r="B6433" s="271">
        <v>44098.333333333336</v>
      </c>
      <c r="C6433" s="244">
        <v>493.2</v>
      </c>
      <c r="D6433" s="244">
        <v>0</v>
      </c>
      <c r="E6433" s="244">
        <v>8.1999999999999993</v>
      </c>
      <c r="F6433" s="244">
        <v>54.2</v>
      </c>
      <c r="G6433" s="193">
        <v>2.5</v>
      </c>
      <c r="H6433" s="193">
        <v>107.7</v>
      </c>
    </row>
    <row r="6434" spans="2:8" x14ac:dyDescent="0.25">
      <c r="B6434" s="271">
        <v>44098.375</v>
      </c>
      <c r="C6434" s="244">
        <v>493.3</v>
      </c>
      <c r="D6434" s="244">
        <v>0</v>
      </c>
      <c r="E6434" s="244">
        <v>9.8000000000000007</v>
      </c>
      <c r="F6434" s="244">
        <v>40.4</v>
      </c>
      <c r="G6434" s="193">
        <v>2.2000000000000002</v>
      </c>
      <c r="H6434" s="193">
        <v>73.900000000000006</v>
      </c>
    </row>
    <row r="6435" spans="2:8" x14ac:dyDescent="0.25">
      <c r="B6435" s="271">
        <v>44098.416666666664</v>
      </c>
      <c r="C6435" s="244">
        <v>493.2</v>
      </c>
      <c r="D6435" s="244">
        <v>0</v>
      </c>
      <c r="E6435" s="244">
        <v>10.7</v>
      </c>
      <c r="F6435" s="244">
        <v>38.6</v>
      </c>
      <c r="G6435" s="193">
        <v>2</v>
      </c>
      <c r="H6435" s="193">
        <v>99.5</v>
      </c>
    </row>
    <row r="6436" spans="2:8" x14ac:dyDescent="0.25">
      <c r="B6436" s="271">
        <v>44098.458333333336</v>
      </c>
      <c r="C6436" s="244">
        <v>492.8</v>
      </c>
      <c r="D6436" s="244">
        <v>0</v>
      </c>
      <c r="E6436" s="244">
        <v>11.5</v>
      </c>
      <c r="F6436" s="244">
        <v>36.299999999999997</v>
      </c>
      <c r="G6436" s="193">
        <v>1.8</v>
      </c>
      <c r="H6436" s="193">
        <v>38.299999999999997</v>
      </c>
    </row>
    <row r="6437" spans="2:8" x14ac:dyDescent="0.25">
      <c r="B6437" s="271">
        <v>44098.5</v>
      </c>
      <c r="C6437" s="244">
        <v>492.7</v>
      </c>
      <c r="D6437" s="244">
        <v>0</v>
      </c>
      <c r="E6437" s="244">
        <v>10</v>
      </c>
      <c r="F6437" s="244">
        <v>47.6</v>
      </c>
      <c r="G6437" s="193">
        <v>2.5</v>
      </c>
      <c r="H6437" s="193">
        <v>37.700000000000003</v>
      </c>
    </row>
    <row r="6438" spans="2:8" x14ac:dyDescent="0.25">
      <c r="B6438" s="271">
        <v>44098.541666666664</v>
      </c>
      <c r="C6438" s="244">
        <v>492</v>
      </c>
      <c r="D6438" s="244">
        <v>0</v>
      </c>
      <c r="E6438" s="244">
        <v>12.4</v>
      </c>
      <c r="F6438" s="244">
        <v>37.5</v>
      </c>
      <c r="G6438" s="193">
        <v>1.7</v>
      </c>
      <c r="H6438" s="193">
        <v>3.3</v>
      </c>
    </row>
    <row r="6439" spans="2:8" x14ac:dyDescent="0.25">
      <c r="B6439" s="271">
        <v>44098.583333333336</v>
      </c>
      <c r="C6439" s="244">
        <v>491.6</v>
      </c>
      <c r="D6439" s="244">
        <v>0</v>
      </c>
      <c r="E6439" s="244">
        <v>12.1</v>
      </c>
      <c r="F6439" s="244">
        <v>40.1</v>
      </c>
      <c r="G6439" s="193">
        <v>1.9</v>
      </c>
      <c r="H6439" s="193">
        <v>20.9</v>
      </c>
    </row>
    <row r="6440" spans="2:8" x14ac:dyDescent="0.25">
      <c r="B6440" s="271">
        <v>44098.625</v>
      </c>
      <c r="C6440" s="244">
        <v>491.3</v>
      </c>
      <c r="D6440" s="244">
        <v>0</v>
      </c>
      <c r="E6440" s="244">
        <v>12</v>
      </c>
      <c r="F6440" s="244">
        <v>42.7</v>
      </c>
      <c r="G6440" s="193">
        <v>2.4</v>
      </c>
      <c r="H6440" s="193">
        <v>35.299999999999997</v>
      </c>
    </row>
    <row r="6441" spans="2:8" x14ac:dyDescent="0.25">
      <c r="B6441" s="271">
        <v>44098.666666666664</v>
      </c>
      <c r="C6441" s="244">
        <v>491.3</v>
      </c>
      <c r="D6441" s="244">
        <v>0</v>
      </c>
      <c r="E6441" s="244">
        <v>11.1</v>
      </c>
      <c r="F6441" s="244">
        <v>47.5</v>
      </c>
      <c r="G6441" s="193">
        <v>1.9</v>
      </c>
      <c r="H6441" s="193">
        <v>53.2</v>
      </c>
    </row>
    <row r="6442" spans="2:8" x14ac:dyDescent="0.25">
      <c r="B6442" s="271">
        <v>44098.708333333336</v>
      </c>
      <c r="C6442" s="244">
        <v>491.4</v>
      </c>
      <c r="D6442" s="244">
        <v>0</v>
      </c>
      <c r="E6442" s="244">
        <v>10</v>
      </c>
      <c r="F6442" s="244">
        <v>54</v>
      </c>
      <c r="G6442" s="193">
        <v>1.8</v>
      </c>
      <c r="H6442" s="193">
        <v>42.6</v>
      </c>
    </row>
    <row r="6443" spans="2:8" x14ac:dyDescent="0.25">
      <c r="B6443" s="271">
        <v>44098.75</v>
      </c>
      <c r="C6443" s="244">
        <v>491.6</v>
      </c>
      <c r="D6443" s="244">
        <v>0</v>
      </c>
      <c r="E6443" s="244">
        <v>8.9</v>
      </c>
      <c r="F6443" s="244">
        <v>60.9</v>
      </c>
      <c r="G6443" s="193">
        <v>2.1</v>
      </c>
      <c r="H6443" s="193">
        <v>35.1</v>
      </c>
    </row>
    <row r="6444" spans="2:8" x14ac:dyDescent="0.25">
      <c r="B6444" s="271">
        <v>44098.791666666664</v>
      </c>
      <c r="C6444" s="244">
        <v>491.9</v>
      </c>
      <c r="D6444" s="244">
        <v>0</v>
      </c>
      <c r="E6444" s="244">
        <v>8.8000000000000007</v>
      </c>
      <c r="F6444" s="244">
        <v>61.1</v>
      </c>
      <c r="G6444" s="193">
        <v>1.6</v>
      </c>
      <c r="H6444" s="193">
        <v>29.4</v>
      </c>
    </row>
    <row r="6445" spans="2:8" x14ac:dyDescent="0.25">
      <c r="B6445" s="271">
        <v>44098.833333333336</v>
      </c>
      <c r="C6445" s="244">
        <v>492.1</v>
      </c>
      <c r="D6445" s="244">
        <v>0</v>
      </c>
      <c r="E6445" s="244">
        <v>8.5</v>
      </c>
      <c r="F6445" s="244">
        <v>60.4</v>
      </c>
      <c r="G6445" s="193">
        <v>1.8</v>
      </c>
      <c r="H6445" s="193">
        <v>12</v>
      </c>
    </row>
    <row r="6446" spans="2:8" x14ac:dyDescent="0.25">
      <c r="B6446" s="271">
        <v>44098.875</v>
      </c>
      <c r="C6446" s="244">
        <v>492.5</v>
      </c>
      <c r="D6446" s="244">
        <v>0</v>
      </c>
      <c r="E6446" s="244">
        <v>8</v>
      </c>
      <c r="F6446" s="244">
        <v>61.1</v>
      </c>
      <c r="G6446" s="193">
        <v>1.3</v>
      </c>
      <c r="H6446" s="193">
        <v>67.599999999999994</v>
      </c>
    </row>
    <row r="6447" spans="2:8" x14ac:dyDescent="0.25">
      <c r="B6447" s="271">
        <v>44098.916666666664</v>
      </c>
      <c r="C6447" s="244">
        <v>492.9</v>
      </c>
      <c r="D6447" s="244">
        <v>0</v>
      </c>
      <c r="E6447" s="244">
        <v>6.8</v>
      </c>
      <c r="F6447" s="244">
        <v>68.900000000000006</v>
      </c>
      <c r="G6447" s="193">
        <v>2</v>
      </c>
      <c r="H6447" s="193">
        <v>265.5</v>
      </c>
    </row>
    <row r="6448" spans="2:8" x14ac:dyDescent="0.25">
      <c r="B6448" s="271">
        <v>44098.958333333336</v>
      </c>
      <c r="C6448" s="244">
        <v>492.8</v>
      </c>
      <c r="D6448" s="244">
        <v>0</v>
      </c>
      <c r="E6448" s="244">
        <v>6.9</v>
      </c>
      <c r="F6448" s="244">
        <v>68.400000000000006</v>
      </c>
      <c r="G6448" s="193">
        <v>1.4</v>
      </c>
      <c r="H6448" s="193">
        <v>265.5</v>
      </c>
    </row>
    <row r="6449" spans="2:8" x14ac:dyDescent="0.25">
      <c r="B6449" s="271">
        <v>44099</v>
      </c>
      <c r="C6449" s="244">
        <v>492.6</v>
      </c>
      <c r="D6449" s="244">
        <v>0</v>
      </c>
      <c r="E6449" s="244">
        <v>7.1</v>
      </c>
      <c r="F6449" s="244">
        <v>68</v>
      </c>
      <c r="G6449" s="193">
        <v>0.7</v>
      </c>
      <c r="H6449" s="193">
        <v>271.5</v>
      </c>
    </row>
    <row r="6450" spans="2:8" x14ac:dyDescent="0.25">
      <c r="B6450" s="271">
        <v>44099.041666666664</v>
      </c>
      <c r="C6450" s="244">
        <v>492.2</v>
      </c>
      <c r="D6450" s="244">
        <v>0</v>
      </c>
      <c r="E6450" s="244">
        <v>7</v>
      </c>
      <c r="F6450" s="244">
        <v>69.7</v>
      </c>
      <c r="G6450" s="193">
        <v>1.1000000000000001</v>
      </c>
      <c r="H6450" s="193">
        <v>269.8</v>
      </c>
    </row>
    <row r="6451" spans="2:8" x14ac:dyDescent="0.25">
      <c r="B6451" s="271">
        <v>44099.083333333336</v>
      </c>
      <c r="C6451" s="244">
        <v>491.9</v>
      </c>
      <c r="D6451" s="244">
        <v>0</v>
      </c>
      <c r="E6451" s="244">
        <v>6.9</v>
      </c>
      <c r="F6451" s="244">
        <v>70.099999999999994</v>
      </c>
      <c r="G6451" s="193">
        <v>1.2</v>
      </c>
      <c r="H6451" s="193">
        <v>280.5</v>
      </c>
    </row>
    <row r="6452" spans="2:8" x14ac:dyDescent="0.25">
      <c r="B6452" s="271">
        <v>44099.125</v>
      </c>
      <c r="C6452" s="244">
        <v>491.8</v>
      </c>
      <c r="D6452" s="244">
        <v>0</v>
      </c>
      <c r="E6452" s="244">
        <v>6.6</v>
      </c>
      <c r="F6452" s="244">
        <v>72.3</v>
      </c>
      <c r="G6452" s="193">
        <v>1.3</v>
      </c>
      <c r="H6452" s="193">
        <v>266.7</v>
      </c>
    </row>
    <row r="6453" spans="2:8" x14ac:dyDescent="0.25">
      <c r="B6453" s="271">
        <v>44099.166666666664</v>
      </c>
      <c r="C6453" s="244">
        <v>491.8</v>
      </c>
      <c r="D6453" s="244">
        <v>0</v>
      </c>
      <c r="E6453" s="244">
        <v>6.5</v>
      </c>
      <c r="F6453" s="244">
        <v>72.400000000000006</v>
      </c>
      <c r="G6453" s="193">
        <v>1.1000000000000001</v>
      </c>
      <c r="H6453" s="193">
        <v>274.8</v>
      </c>
    </row>
    <row r="6454" spans="2:8" x14ac:dyDescent="0.25">
      <c r="B6454" s="271">
        <v>44099.208333333336</v>
      </c>
      <c r="C6454" s="244">
        <v>492</v>
      </c>
      <c r="D6454" s="244">
        <v>0</v>
      </c>
      <c r="E6454" s="244">
        <v>6.3</v>
      </c>
      <c r="F6454" s="244">
        <v>73.900000000000006</v>
      </c>
      <c r="G6454" s="193">
        <v>1.5</v>
      </c>
      <c r="H6454" s="193">
        <v>265</v>
      </c>
    </row>
    <row r="6455" spans="2:8" x14ac:dyDescent="0.25">
      <c r="B6455" s="271">
        <v>44099.25</v>
      </c>
      <c r="C6455" s="244">
        <v>492.4</v>
      </c>
      <c r="D6455" s="244">
        <v>0</v>
      </c>
      <c r="E6455" s="244">
        <v>6.5</v>
      </c>
      <c r="F6455" s="244">
        <v>72</v>
      </c>
      <c r="G6455" s="193">
        <v>1.2</v>
      </c>
      <c r="H6455" s="193">
        <v>264.8</v>
      </c>
    </row>
    <row r="6456" spans="2:8" x14ac:dyDescent="0.25">
      <c r="B6456" s="271">
        <v>44099.291666666664</v>
      </c>
      <c r="C6456" s="244">
        <v>492.5</v>
      </c>
      <c r="D6456" s="244">
        <v>0</v>
      </c>
      <c r="E6456" s="244">
        <v>8.3000000000000007</v>
      </c>
      <c r="F6456" s="244">
        <v>62.2</v>
      </c>
      <c r="G6456" s="193">
        <v>1</v>
      </c>
      <c r="H6456" s="193">
        <v>197.9</v>
      </c>
    </row>
    <row r="6457" spans="2:8" x14ac:dyDescent="0.25">
      <c r="B6457" s="271">
        <v>44099.333333333336</v>
      </c>
      <c r="C6457" s="244">
        <v>492.6</v>
      </c>
      <c r="D6457" s="244">
        <v>0</v>
      </c>
      <c r="E6457" s="244">
        <v>10.6</v>
      </c>
      <c r="F6457" s="244">
        <v>49.4</v>
      </c>
      <c r="G6457" s="193">
        <v>1</v>
      </c>
      <c r="H6457" s="193">
        <v>104.3</v>
      </c>
    </row>
    <row r="6458" spans="2:8" x14ac:dyDescent="0.25">
      <c r="B6458" s="271">
        <v>44099.375</v>
      </c>
      <c r="C6458" s="244">
        <v>492.4</v>
      </c>
      <c r="D6458" s="244">
        <v>0</v>
      </c>
      <c r="E6458" s="244">
        <v>12.2</v>
      </c>
      <c r="F6458" s="244">
        <v>42.9</v>
      </c>
      <c r="G6458" s="193">
        <v>1.3</v>
      </c>
      <c r="H6458" s="193">
        <v>147.69999999999999</v>
      </c>
    </row>
    <row r="6459" spans="2:8" x14ac:dyDescent="0.25">
      <c r="B6459" s="271">
        <v>44099.416666666664</v>
      </c>
      <c r="C6459" s="244">
        <v>492</v>
      </c>
      <c r="D6459" s="244">
        <v>0</v>
      </c>
      <c r="E6459" s="244">
        <v>15.1</v>
      </c>
      <c r="F6459" s="244">
        <v>32.200000000000003</v>
      </c>
      <c r="G6459" s="193">
        <v>1.3</v>
      </c>
      <c r="H6459" s="193">
        <v>93.9</v>
      </c>
    </row>
    <row r="6460" spans="2:8" x14ac:dyDescent="0.25">
      <c r="B6460" s="271">
        <v>44099.458333333336</v>
      </c>
      <c r="C6460" s="244">
        <v>491.6</v>
      </c>
      <c r="D6460" s="244">
        <v>0</v>
      </c>
      <c r="E6460" s="244">
        <v>16.5</v>
      </c>
      <c r="F6460" s="244">
        <v>23</v>
      </c>
      <c r="G6460" s="193">
        <v>1.6</v>
      </c>
      <c r="H6460" s="193">
        <v>350.9</v>
      </c>
    </row>
    <row r="6461" spans="2:8" x14ac:dyDescent="0.25">
      <c r="B6461" s="271">
        <v>44099.5</v>
      </c>
      <c r="C6461" s="244">
        <v>490.9</v>
      </c>
      <c r="D6461" s="244">
        <v>0</v>
      </c>
      <c r="E6461" s="244">
        <v>17.100000000000001</v>
      </c>
      <c r="F6461" s="244">
        <v>21.1</v>
      </c>
      <c r="G6461" s="193">
        <v>2</v>
      </c>
      <c r="H6461" s="193">
        <v>68.8</v>
      </c>
    </row>
    <row r="6462" spans="2:8" x14ac:dyDescent="0.25">
      <c r="B6462" s="271">
        <v>44099.541666666664</v>
      </c>
      <c r="C6462" s="244">
        <v>490.3</v>
      </c>
      <c r="D6462" s="244">
        <v>0</v>
      </c>
      <c r="E6462" s="244">
        <v>17.3</v>
      </c>
      <c r="F6462" s="244">
        <v>20.7</v>
      </c>
      <c r="G6462" s="193">
        <v>2.4</v>
      </c>
      <c r="H6462" s="193">
        <v>37.9</v>
      </c>
    </row>
    <row r="6463" spans="2:8" x14ac:dyDescent="0.25">
      <c r="B6463" s="271">
        <v>44099.583333333336</v>
      </c>
      <c r="C6463" s="244">
        <v>489.8</v>
      </c>
      <c r="D6463" s="244">
        <v>0</v>
      </c>
      <c r="E6463" s="244">
        <v>17.5</v>
      </c>
      <c r="F6463" s="244">
        <v>24</v>
      </c>
      <c r="G6463" s="193">
        <v>2.4</v>
      </c>
      <c r="H6463" s="193">
        <v>80.099999999999994</v>
      </c>
    </row>
    <row r="6464" spans="2:8" x14ac:dyDescent="0.25">
      <c r="B6464" s="271">
        <v>44099.625</v>
      </c>
      <c r="C6464" s="244">
        <v>489.5</v>
      </c>
      <c r="D6464" s="244">
        <v>0</v>
      </c>
      <c r="E6464" s="244">
        <v>16.100000000000001</v>
      </c>
      <c r="F6464" s="244">
        <v>26.6</v>
      </c>
      <c r="G6464" s="193">
        <v>2.9</v>
      </c>
      <c r="H6464" s="193">
        <v>26.3</v>
      </c>
    </row>
    <row r="6465" spans="2:8" x14ac:dyDescent="0.25">
      <c r="B6465" s="271">
        <v>44099.666666666664</v>
      </c>
      <c r="C6465" s="244">
        <v>489.6</v>
      </c>
      <c r="D6465" s="244">
        <v>0</v>
      </c>
      <c r="E6465" s="244">
        <v>14.7</v>
      </c>
      <c r="F6465" s="244">
        <v>34</v>
      </c>
      <c r="G6465" s="193">
        <v>2.4</v>
      </c>
      <c r="H6465" s="193">
        <v>41.9</v>
      </c>
    </row>
    <row r="6466" spans="2:8" x14ac:dyDescent="0.25">
      <c r="B6466" s="271">
        <v>44099.708333333336</v>
      </c>
      <c r="C6466" s="244">
        <v>490</v>
      </c>
      <c r="D6466" s="244">
        <v>0</v>
      </c>
      <c r="E6466" s="244">
        <v>12.6</v>
      </c>
      <c r="F6466" s="244">
        <v>42.5</v>
      </c>
      <c r="G6466" s="193">
        <v>1.7</v>
      </c>
      <c r="H6466" s="193">
        <v>54.8</v>
      </c>
    </row>
    <row r="6467" spans="2:8" x14ac:dyDescent="0.25">
      <c r="B6467" s="271">
        <v>44099.75</v>
      </c>
      <c r="C6467" s="244">
        <v>490.5</v>
      </c>
      <c r="D6467" s="244">
        <v>0</v>
      </c>
      <c r="E6467" s="244">
        <v>11.2</v>
      </c>
      <c r="F6467" s="244">
        <v>50.1</v>
      </c>
      <c r="G6467" s="193">
        <v>1.8</v>
      </c>
      <c r="H6467" s="193">
        <v>43.5</v>
      </c>
    </row>
    <row r="6468" spans="2:8" x14ac:dyDescent="0.25">
      <c r="B6468" s="271">
        <v>44099.791666666664</v>
      </c>
      <c r="C6468" s="244">
        <v>491.1</v>
      </c>
      <c r="D6468" s="244">
        <v>0</v>
      </c>
      <c r="E6468" s="244">
        <v>10.1</v>
      </c>
      <c r="F6468" s="244">
        <v>56.5</v>
      </c>
      <c r="G6468" s="193">
        <v>1.8</v>
      </c>
      <c r="H6468" s="193">
        <v>50.1</v>
      </c>
    </row>
    <row r="6469" spans="2:8" x14ac:dyDescent="0.25">
      <c r="B6469" s="271">
        <v>44099.833333333336</v>
      </c>
      <c r="C6469" s="244">
        <v>491.5</v>
      </c>
      <c r="D6469" s="244">
        <v>0</v>
      </c>
      <c r="E6469" s="244">
        <v>9.4</v>
      </c>
      <c r="F6469" s="244">
        <v>59.9</v>
      </c>
      <c r="G6469" s="193">
        <v>1.5</v>
      </c>
      <c r="H6469" s="193">
        <v>68.400000000000006</v>
      </c>
    </row>
    <row r="6470" spans="2:8" x14ac:dyDescent="0.25">
      <c r="B6470" s="271">
        <v>44099.875</v>
      </c>
      <c r="C6470" s="244">
        <v>491.6</v>
      </c>
      <c r="D6470" s="244">
        <v>0</v>
      </c>
      <c r="E6470" s="244">
        <v>9.1999999999999993</v>
      </c>
      <c r="F6470" s="244">
        <v>60</v>
      </c>
      <c r="G6470" s="193">
        <v>1.5</v>
      </c>
      <c r="H6470" s="193">
        <v>7.1</v>
      </c>
    </row>
    <row r="6471" spans="2:8" x14ac:dyDescent="0.25">
      <c r="B6471" s="271">
        <v>44099.916666666664</v>
      </c>
      <c r="C6471" s="244">
        <v>491.8</v>
      </c>
      <c r="D6471" s="244">
        <v>0</v>
      </c>
      <c r="E6471" s="244">
        <v>8.9</v>
      </c>
      <c r="F6471" s="244">
        <v>60.8</v>
      </c>
      <c r="G6471" s="193">
        <v>1.7</v>
      </c>
      <c r="H6471" s="193">
        <v>338.4</v>
      </c>
    </row>
    <row r="6472" spans="2:8" x14ac:dyDescent="0.25">
      <c r="B6472" s="271">
        <v>44099.958333333336</v>
      </c>
      <c r="C6472" s="244">
        <v>491.6</v>
      </c>
      <c r="D6472" s="244">
        <v>0</v>
      </c>
      <c r="E6472" s="244">
        <v>8</v>
      </c>
      <c r="F6472" s="244">
        <v>66.7</v>
      </c>
      <c r="G6472" s="193">
        <v>1.9</v>
      </c>
      <c r="H6472" s="193">
        <v>265.60000000000002</v>
      </c>
    </row>
    <row r="6473" spans="2:8" x14ac:dyDescent="0.25">
      <c r="B6473" s="271">
        <v>44100</v>
      </c>
      <c r="C6473" s="244">
        <v>491.3</v>
      </c>
      <c r="D6473" s="244">
        <v>0</v>
      </c>
      <c r="E6473" s="244">
        <v>7.4</v>
      </c>
      <c r="F6473" s="244">
        <v>67.3</v>
      </c>
      <c r="G6473" s="193">
        <v>0.9</v>
      </c>
      <c r="H6473" s="193">
        <v>292.89999999999998</v>
      </c>
    </row>
    <row r="6474" spans="2:8" x14ac:dyDescent="0.25">
      <c r="B6474" s="271">
        <v>44100.041666666664</v>
      </c>
      <c r="C6474" s="244">
        <v>491.1</v>
      </c>
      <c r="D6474" s="244">
        <v>0</v>
      </c>
      <c r="E6474" s="244">
        <v>6.6</v>
      </c>
      <c r="F6474" s="244">
        <v>67.900000000000006</v>
      </c>
      <c r="G6474" s="193">
        <v>1.3</v>
      </c>
      <c r="H6474" s="193">
        <v>302</v>
      </c>
    </row>
    <row r="6475" spans="2:8" x14ac:dyDescent="0.25">
      <c r="B6475" s="271">
        <v>44100.083333333336</v>
      </c>
      <c r="C6475" s="244">
        <v>490.8</v>
      </c>
      <c r="D6475" s="244">
        <v>0</v>
      </c>
      <c r="E6475" s="244">
        <v>6.1</v>
      </c>
      <c r="F6475" s="244">
        <v>72.099999999999994</v>
      </c>
      <c r="G6475" s="193">
        <v>1.3</v>
      </c>
      <c r="H6475" s="193">
        <v>271.8</v>
      </c>
    </row>
    <row r="6476" spans="2:8" x14ac:dyDescent="0.25">
      <c r="B6476" s="271">
        <v>44100.125</v>
      </c>
      <c r="C6476" s="244">
        <v>490.7</v>
      </c>
      <c r="D6476" s="244">
        <v>0</v>
      </c>
      <c r="E6476" s="244">
        <v>5.9</v>
      </c>
      <c r="F6476" s="244">
        <v>73.8</v>
      </c>
      <c r="G6476" s="193">
        <v>1.2</v>
      </c>
      <c r="H6476" s="193">
        <v>260.2</v>
      </c>
    </row>
    <row r="6477" spans="2:8" x14ac:dyDescent="0.25">
      <c r="B6477" s="271">
        <v>44100.166666666664</v>
      </c>
      <c r="C6477" s="244">
        <v>490.8</v>
      </c>
      <c r="D6477" s="244">
        <v>0</v>
      </c>
      <c r="E6477" s="244">
        <v>6</v>
      </c>
      <c r="F6477" s="244">
        <v>74.2</v>
      </c>
      <c r="G6477" s="193">
        <v>1.1000000000000001</v>
      </c>
      <c r="H6477" s="193">
        <v>270</v>
      </c>
    </row>
    <row r="6478" spans="2:8" x14ac:dyDescent="0.25">
      <c r="B6478" s="271">
        <v>44100.208333333336</v>
      </c>
      <c r="C6478" s="244">
        <v>490.9</v>
      </c>
      <c r="D6478" s="244">
        <v>0</v>
      </c>
      <c r="E6478" s="244">
        <v>5.9</v>
      </c>
      <c r="F6478" s="244">
        <v>75.400000000000006</v>
      </c>
      <c r="G6478" s="193">
        <v>1.3</v>
      </c>
      <c r="H6478" s="193">
        <v>266.3</v>
      </c>
    </row>
    <row r="6479" spans="2:8" x14ac:dyDescent="0.25">
      <c r="B6479" s="271">
        <v>44100.25</v>
      </c>
      <c r="C6479" s="244">
        <v>491.2</v>
      </c>
      <c r="D6479" s="244">
        <v>0</v>
      </c>
      <c r="E6479" s="244">
        <v>5.8</v>
      </c>
      <c r="F6479" s="244">
        <v>75.900000000000006</v>
      </c>
      <c r="G6479" s="193">
        <v>1.6</v>
      </c>
      <c r="H6479" s="193">
        <v>269.89999999999998</v>
      </c>
    </row>
    <row r="6480" spans="2:8" x14ac:dyDescent="0.25">
      <c r="B6480" s="271">
        <v>44100.291666666664</v>
      </c>
      <c r="C6480" s="244">
        <v>491.6</v>
      </c>
      <c r="D6480" s="244">
        <v>0</v>
      </c>
      <c r="E6480" s="244">
        <v>6.8</v>
      </c>
      <c r="F6480" s="244">
        <v>71.8</v>
      </c>
      <c r="G6480" s="193">
        <v>1.5</v>
      </c>
      <c r="H6480" s="193">
        <v>263.2</v>
      </c>
    </row>
    <row r="6481" spans="2:8" x14ac:dyDescent="0.25">
      <c r="B6481" s="271">
        <v>44100.333333333336</v>
      </c>
      <c r="C6481" s="244">
        <v>491.9</v>
      </c>
      <c r="D6481" s="244">
        <v>0</v>
      </c>
      <c r="E6481" s="244">
        <v>9.4</v>
      </c>
      <c r="F6481" s="244">
        <v>60.9</v>
      </c>
      <c r="G6481" s="193">
        <v>1.6</v>
      </c>
      <c r="H6481" s="193">
        <v>269.60000000000002</v>
      </c>
    </row>
    <row r="6482" spans="2:8" x14ac:dyDescent="0.25">
      <c r="B6482" s="271">
        <v>44100.375</v>
      </c>
      <c r="C6482" s="244">
        <v>491.7</v>
      </c>
      <c r="D6482" s="244">
        <v>0</v>
      </c>
      <c r="E6482" s="244">
        <v>12.3</v>
      </c>
      <c r="F6482" s="244">
        <v>46.4</v>
      </c>
      <c r="G6482" s="193">
        <v>1.1000000000000001</v>
      </c>
      <c r="H6482" s="193">
        <v>221.3</v>
      </c>
    </row>
    <row r="6483" spans="2:8" x14ac:dyDescent="0.25">
      <c r="B6483" s="271">
        <v>44100.416666666664</v>
      </c>
      <c r="C6483" s="244">
        <v>491.4</v>
      </c>
      <c r="D6483" s="244">
        <v>0</v>
      </c>
      <c r="E6483" s="244">
        <v>13.1</v>
      </c>
      <c r="F6483" s="244">
        <v>39.700000000000003</v>
      </c>
      <c r="G6483" s="193">
        <v>1.4</v>
      </c>
      <c r="H6483" s="193">
        <v>162.5</v>
      </c>
    </row>
    <row r="6484" spans="2:8" x14ac:dyDescent="0.25">
      <c r="B6484" s="271">
        <v>44100.458333333336</v>
      </c>
      <c r="C6484" s="244">
        <v>490.8</v>
      </c>
      <c r="D6484" s="244">
        <v>0</v>
      </c>
      <c r="E6484" s="244">
        <v>14.1</v>
      </c>
      <c r="F6484" s="244">
        <v>39.200000000000003</v>
      </c>
      <c r="G6484" s="193">
        <v>2.7</v>
      </c>
      <c r="H6484" s="193">
        <v>105.5</v>
      </c>
    </row>
    <row r="6485" spans="2:8" x14ac:dyDescent="0.25">
      <c r="B6485" s="271">
        <v>44100.5</v>
      </c>
      <c r="C6485" s="244">
        <v>490.2</v>
      </c>
      <c r="D6485" s="244">
        <v>0</v>
      </c>
      <c r="E6485" s="244">
        <v>15.5</v>
      </c>
      <c r="F6485" s="244">
        <v>32.299999999999997</v>
      </c>
      <c r="G6485" s="193">
        <v>2.4</v>
      </c>
      <c r="H6485" s="193">
        <v>38.799999999999997</v>
      </c>
    </row>
    <row r="6486" spans="2:8" x14ac:dyDescent="0.25">
      <c r="B6486" s="271">
        <v>44100.541666666664</v>
      </c>
      <c r="C6486" s="244">
        <v>489.7</v>
      </c>
      <c r="D6486" s="244">
        <v>0</v>
      </c>
      <c r="E6486" s="244">
        <v>14.4</v>
      </c>
      <c r="F6486" s="244">
        <v>38.4</v>
      </c>
      <c r="G6486" s="193">
        <v>2.4</v>
      </c>
      <c r="H6486" s="193">
        <v>301.7</v>
      </c>
    </row>
    <row r="6487" spans="2:8" x14ac:dyDescent="0.25">
      <c r="B6487" s="271">
        <v>44100.583333333336</v>
      </c>
      <c r="C6487" s="244">
        <v>489</v>
      </c>
      <c r="D6487" s="244">
        <v>0</v>
      </c>
      <c r="E6487" s="244">
        <v>14.7</v>
      </c>
      <c r="F6487" s="244">
        <v>41</v>
      </c>
      <c r="G6487" s="193">
        <v>3.7</v>
      </c>
      <c r="H6487" s="193">
        <v>272.39999999999998</v>
      </c>
    </row>
    <row r="6488" spans="2:8" x14ac:dyDescent="0.25">
      <c r="B6488" s="271">
        <v>44100.625</v>
      </c>
      <c r="C6488" s="244">
        <v>488.7</v>
      </c>
      <c r="D6488" s="244">
        <v>0</v>
      </c>
      <c r="E6488" s="244">
        <v>14.1</v>
      </c>
      <c r="F6488" s="244">
        <v>44.3</v>
      </c>
      <c r="G6488" s="193">
        <v>2.9</v>
      </c>
      <c r="H6488" s="193">
        <v>18.399999999999999</v>
      </c>
    </row>
    <row r="6489" spans="2:8" x14ac:dyDescent="0.25">
      <c r="B6489" s="271">
        <v>44100.666666666664</v>
      </c>
      <c r="C6489" s="244">
        <v>489.1</v>
      </c>
      <c r="D6489" s="244">
        <v>0</v>
      </c>
      <c r="E6489" s="244">
        <v>11.1</v>
      </c>
      <c r="F6489" s="244">
        <v>57.7</v>
      </c>
      <c r="G6489" s="193">
        <v>2.7</v>
      </c>
      <c r="H6489" s="193">
        <v>110.1</v>
      </c>
    </row>
    <row r="6490" spans="2:8" x14ac:dyDescent="0.25">
      <c r="B6490" s="271">
        <v>44100.708333333336</v>
      </c>
      <c r="C6490" s="244">
        <v>489.8</v>
      </c>
      <c r="D6490" s="244">
        <v>1</v>
      </c>
      <c r="E6490" s="244">
        <v>7.8</v>
      </c>
      <c r="F6490" s="244">
        <v>77</v>
      </c>
      <c r="G6490" s="193">
        <v>2.2999999999999998</v>
      </c>
      <c r="H6490" s="193">
        <v>317.2</v>
      </c>
    </row>
    <row r="6491" spans="2:8" x14ac:dyDescent="0.25">
      <c r="B6491" s="271">
        <v>44100.75</v>
      </c>
      <c r="C6491" s="244">
        <v>490.1</v>
      </c>
      <c r="D6491" s="244">
        <v>0.6</v>
      </c>
      <c r="E6491" s="244">
        <v>6.3</v>
      </c>
      <c r="F6491" s="244">
        <v>86.5</v>
      </c>
      <c r="G6491" s="193">
        <v>2.8</v>
      </c>
      <c r="H6491" s="193">
        <v>263.5</v>
      </c>
    </row>
    <row r="6492" spans="2:8" x14ac:dyDescent="0.25">
      <c r="B6492" s="271">
        <v>44100.791666666664</v>
      </c>
      <c r="C6492" s="244">
        <v>490.4</v>
      </c>
      <c r="D6492" s="244">
        <v>0</v>
      </c>
      <c r="E6492" s="244">
        <v>5.6</v>
      </c>
      <c r="F6492" s="244">
        <v>84.9</v>
      </c>
      <c r="G6492" s="193">
        <v>2.2999999999999998</v>
      </c>
      <c r="H6492" s="193">
        <v>270.39999999999998</v>
      </c>
    </row>
    <row r="6493" spans="2:8" x14ac:dyDescent="0.25">
      <c r="B6493" s="271">
        <v>44100.833333333336</v>
      </c>
      <c r="C6493" s="244">
        <v>491</v>
      </c>
      <c r="D6493" s="244">
        <v>5.8</v>
      </c>
      <c r="E6493" s="244">
        <v>5.6</v>
      </c>
      <c r="F6493" s="244">
        <v>85.6</v>
      </c>
      <c r="G6493" s="193">
        <v>0.9</v>
      </c>
      <c r="H6493" s="193">
        <v>270.2</v>
      </c>
    </row>
    <row r="6494" spans="2:8" x14ac:dyDescent="0.25">
      <c r="B6494" s="271">
        <v>44100.875</v>
      </c>
      <c r="C6494" s="244">
        <v>491.3</v>
      </c>
      <c r="D6494" s="244">
        <v>1.8</v>
      </c>
      <c r="E6494" s="244">
        <v>5.0999999999999996</v>
      </c>
      <c r="F6494" s="244">
        <v>92</v>
      </c>
      <c r="G6494" s="193">
        <v>1.2</v>
      </c>
      <c r="H6494" s="193">
        <v>276</v>
      </c>
    </row>
    <row r="6495" spans="2:8" x14ac:dyDescent="0.25">
      <c r="B6495" s="271">
        <v>44100.916666666664</v>
      </c>
      <c r="C6495" s="244">
        <v>491.4</v>
      </c>
      <c r="D6495" s="244">
        <v>3.3</v>
      </c>
      <c r="E6495" s="244">
        <v>5.3</v>
      </c>
      <c r="F6495" s="244">
        <v>92.5</v>
      </c>
      <c r="G6495" s="193">
        <v>1.6</v>
      </c>
      <c r="H6495" s="193">
        <v>270.60000000000002</v>
      </c>
    </row>
    <row r="6496" spans="2:8" x14ac:dyDescent="0.25">
      <c r="B6496" s="271">
        <v>44100.958333333336</v>
      </c>
      <c r="C6496" s="244">
        <v>491</v>
      </c>
      <c r="D6496" s="244">
        <v>0.9</v>
      </c>
      <c r="E6496" s="244">
        <v>5.3</v>
      </c>
      <c r="F6496" s="244">
        <v>91.5</v>
      </c>
      <c r="G6496" s="193">
        <v>2.1</v>
      </c>
      <c r="H6496" s="193">
        <v>267.8</v>
      </c>
    </row>
    <row r="6497" spans="2:8" x14ac:dyDescent="0.25">
      <c r="B6497" s="271">
        <v>44101</v>
      </c>
      <c r="C6497" s="244">
        <v>490.6</v>
      </c>
      <c r="D6497" s="244">
        <v>0</v>
      </c>
      <c r="E6497" s="244">
        <v>5.3</v>
      </c>
      <c r="F6497" s="244">
        <v>88.1</v>
      </c>
      <c r="G6497" s="193">
        <v>1.5</v>
      </c>
      <c r="H6497" s="193">
        <v>271.89999999999998</v>
      </c>
    </row>
    <row r="6498" spans="2:8" x14ac:dyDescent="0.25">
      <c r="B6498" s="271">
        <v>44101.041666666664</v>
      </c>
      <c r="C6498" s="244">
        <v>490</v>
      </c>
      <c r="D6498" s="244">
        <v>0</v>
      </c>
      <c r="E6498" s="244">
        <v>5.5</v>
      </c>
      <c r="F6498" s="244">
        <v>86.5</v>
      </c>
      <c r="G6498" s="193">
        <v>0.7</v>
      </c>
      <c r="H6498" s="193">
        <v>274.2</v>
      </c>
    </row>
    <row r="6499" spans="2:8" x14ac:dyDescent="0.25">
      <c r="B6499" s="271">
        <v>44101.083333333336</v>
      </c>
      <c r="C6499" s="244">
        <v>489.6</v>
      </c>
      <c r="D6499" s="244">
        <v>0</v>
      </c>
      <c r="E6499" s="244">
        <v>5.4</v>
      </c>
      <c r="F6499" s="244">
        <v>85.5</v>
      </c>
      <c r="G6499" s="193">
        <v>0.7</v>
      </c>
      <c r="H6499" s="193">
        <v>267.7</v>
      </c>
    </row>
    <row r="6500" spans="2:8" x14ac:dyDescent="0.25">
      <c r="B6500" s="271">
        <v>44101.125</v>
      </c>
      <c r="C6500" s="244">
        <v>489.4</v>
      </c>
      <c r="D6500" s="244">
        <v>0</v>
      </c>
      <c r="E6500" s="244">
        <v>5.2</v>
      </c>
      <c r="F6500" s="244">
        <v>87</v>
      </c>
      <c r="G6500" s="193">
        <v>0.6</v>
      </c>
      <c r="H6500" s="193">
        <v>266.5</v>
      </c>
    </row>
    <row r="6501" spans="2:8" x14ac:dyDescent="0.25">
      <c r="B6501" s="271">
        <v>44101.166666666664</v>
      </c>
      <c r="C6501" s="244">
        <v>489.4</v>
      </c>
      <c r="D6501" s="244">
        <v>0</v>
      </c>
      <c r="E6501" s="244">
        <v>5.0999999999999996</v>
      </c>
      <c r="F6501" s="244">
        <v>87.3</v>
      </c>
      <c r="G6501" s="193">
        <v>0.4</v>
      </c>
      <c r="H6501" s="193">
        <v>274.60000000000002</v>
      </c>
    </row>
    <row r="6502" spans="2:8" x14ac:dyDescent="0.25">
      <c r="B6502" s="271">
        <v>44101.208333333336</v>
      </c>
      <c r="C6502" s="244">
        <v>489.6</v>
      </c>
      <c r="D6502" s="244">
        <v>0</v>
      </c>
      <c r="E6502" s="244">
        <v>4.8</v>
      </c>
      <c r="F6502" s="244">
        <v>89</v>
      </c>
      <c r="G6502" s="193">
        <v>0.6</v>
      </c>
      <c r="H6502" s="193">
        <v>267.39999999999998</v>
      </c>
    </row>
    <row r="6503" spans="2:8" x14ac:dyDescent="0.25">
      <c r="B6503" s="271">
        <v>44101.25</v>
      </c>
      <c r="C6503" s="244">
        <v>489.9</v>
      </c>
      <c r="D6503" s="244">
        <v>0</v>
      </c>
      <c r="E6503" s="244">
        <v>4.8</v>
      </c>
      <c r="F6503" s="244">
        <v>87.8</v>
      </c>
      <c r="G6503" s="193">
        <v>0.7</v>
      </c>
      <c r="H6503" s="193">
        <v>277.39999999999998</v>
      </c>
    </row>
    <row r="6504" spans="2:8" x14ac:dyDescent="0.25">
      <c r="B6504" s="271">
        <v>44101.291666666664</v>
      </c>
      <c r="C6504" s="244">
        <v>490.5</v>
      </c>
      <c r="D6504" s="244">
        <v>0.2</v>
      </c>
      <c r="E6504" s="244">
        <v>5.8</v>
      </c>
      <c r="F6504" s="244">
        <v>81.400000000000006</v>
      </c>
      <c r="G6504" s="193">
        <v>0.6</v>
      </c>
      <c r="H6504" s="193">
        <v>254.6</v>
      </c>
    </row>
    <row r="6505" spans="2:8" x14ac:dyDescent="0.25">
      <c r="B6505" s="271">
        <v>44101.333333333336</v>
      </c>
      <c r="C6505" s="244" t="s">
        <v>282</v>
      </c>
      <c r="D6505" s="244" t="s">
        <v>282</v>
      </c>
      <c r="E6505" s="244" t="s">
        <v>282</v>
      </c>
      <c r="F6505" s="244" t="s">
        <v>282</v>
      </c>
      <c r="G6505" s="193" t="s">
        <v>282</v>
      </c>
      <c r="H6505" s="193" t="s">
        <v>282</v>
      </c>
    </row>
    <row r="6506" spans="2:8" x14ac:dyDescent="0.25">
      <c r="B6506" s="271">
        <v>44101.375</v>
      </c>
      <c r="C6506" s="244" t="s">
        <v>282</v>
      </c>
      <c r="D6506" s="244" t="s">
        <v>282</v>
      </c>
      <c r="E6506" s="244" t="s">
        <v>282</v>
      </c>
      <c r="F6506" s="244" t="s">
        <v>282</v>
      </c>
      <c r="G6506" s="193" t="s">
        <v>282</v>
      </c>
      <c r="H6506" s="193" t="s">
        <v>282</v>
      </c>
    </row>
    <row r="6507" spans="2:8" x14ac:dyDescent="0.25">
      <c r="B6507" s="271">
        <v>44101.416666666664</v>
      </c>
      <c r="C6507" s="244" t="s">
        <v>282</v>
      </c>
      <c r="D6507" s="244" t="s">
        <v>282</v>
      </c>
      <c r="E6507" s="244" t="s">
        <v>282</v>
      </c>
      <c r="F6507" s="244" t="s">
        <v>282</v>
      </c>
      <c r="G6507" s="193" t="s">
        <v>282</v>
      </c>
      <c r="H6507" s="193" t="s">
        <v>282</v>
      </c>
    </row>
    <row r="6508" spans="2:8" x14ac:dyDescent="0.25">
      <c r="B6508" s="271">
        <v>44101.458333333336</v>
      </c>
      <c r="C6508" s="244" t="s">
        <v>282</v>
      </c>
      <c r="D6508" s="244" t="s">
        <v>282</v>
      </c>
      <c r="E6508" s="244" t="s">
        <v>282</v>
      </c>
      <c r="F6508" s="244" t="s">
        <v>282</v>
      </c>
      <c r="G6508" s="193" t="s">
        <v>282</v>
      </c>
      <c r="H6508" s="193" t="s">
        <v>282</v>
      </c>
    </row>
    <row r="6509" spans="2:8" x14ac:dyDescent="0.25">
      <c r="B6509" s="271">
        <v>44101.5</v>
      </c>
      <c r="C6509" s="244" t="s">
        <v>282</v>
      </c>
      <c r="D6509" s="244" t="s">
        <v>282</v>
      </c>
      <c r="E6509" s="244" t="s">
        <v>282</v>
      </c>
      <c r="F6509" s="244" t="s">
        <v>282</v>
      </c>
      <c r="G6509" s="193" t="s">
        <v>282</v>
      </c>
      <c r="H6509" s="193" t="s">
        <v>282</v>
      </c>
    </row>
    <row r="6510" spans="2:8" x14ac:dyDescent="0.25">
      <c r="B6510" s="271">
        <v>44101.541666666664</v>
      </c>
      <c r="C6510" s="244" t="s">
        <v>282</v>
      </c>
      <c r="D6510" s="244" t="s">
        <v>282</v>
      </c>
      <c r="E6510" s="244" t="s">
        <v>282</v>
      </c>
      <c r="F6510" s="244" t="s">
        <v>282</v>
      </c>
      <c r="G6510" s="193" t="s">
        <v>282</v>
      </c>
      <c r="H6510" s="193" t="s">
        <v>282</v>
      </c>
    </row>
    <row r="6511" spans="2:8" x14ac:dyDescent="0.25">
      <c r="B6511" s="271">
        <v>44101.583333333336</v>
      </c>
      <c r="C6511" s="244" t="s">
        <v>282</v>
      </c>
      <c r="D6511" s="244" t="s">
        <v>282</v>
      </c>
      <c r="E6511" s="244" t="s">
        <v>282</v>
      </c>
      <c r="F6511" s="244" t="s">
        <v>282</v>
      </c>
      <c r="G6511" s="193" t="s">
        <v>282</v>
      </c>
      <c r="H6511" s="193" t="s">
        <v>282</v>
      </c>
    </row>
    <row r="6512" spans="2:8" x14ac:dyDescent="0.25">
      <c r="B6512" s="271">
        <v>44101.625</v>
      </c>
      <c r="C6512" s="244" t="s">
        <v>282</v>
      </c>
      <c r="D6512" s="244" t="s">
        <v>282</v>
      </c>
      <c r="E6512" s="244" t="s">
        <v>282</v>
      </c>
      <c r="F6512" s="244" t="s">
        <v>282</v>
      </c>
      <c r="G6512" s="193" t="s">
        <v>282</v>
      </c>
      <c r="H6512" s="193" t="s">
        <v>282</v>
      </c>
    </row>
    <row r="6513" spans="2:8" x14ac:dyDescent="0.25">
      <c r="B6513" s="271">
        <v>44101.666666666664</v>
      </c>
      <c r="C6513" s="244" t="s">
        <v>282</v>
      </c>
      <c r="D6513" s="244" t="s">
        <v>282</v>
      </c>
      <c r="E6513" s="244" t="s">
        <v>282</v>
      </c>
      <c r="F6513" s="244" t="s">
        <v>282</v>
      </c>
      <c r="G6513" s="193" t="s">
        <v>282</v>
      </c>
      <c r="H6513" s="193" t="s">
        <v>282</v>
      </c>
    </row>
    <row r="6514" spans="2:8" x14ac:dyDescent="0.25">
      <c r="B6514" s="271">
        <v>44101.708333333336</v>
      </c>
      <c r="C6514" s="244" t="s">
        <v>282</v>
      </c>
      <c r="D6514" s="244" t="s">
        <v>282</v>
      </c>
      <c r="E6514" s="244" t="s">
        <v>282</v>
      </c>
      <c r="F6514" s="244" t="s">
        <v>282</v>
      </c>
      <c r="G6514" s="193" t="s">
        <v>282</v>
      </c>
      <c r="H6514" s="193" t="s">
        <v>282</v>
      </c>
    </row>
    <row r="6515" spans="2:8" x14ac:dyDescent="0.25">
      <c r="B6515" s="271">
        <v>44101.75</v>
      </c>
      <c r="C6515" s="244" t="s">
        <v>282</v>
      </c>
      <c r="D6515" s="244" t="s">
        <v>282</v>
      </c>
      <c r="E6515" s="244" t="s">
        <v>282</v>
      </c>
      <c r="F6515" s="244" t="s">
        <v>282</v>
      </c>
      <c r="G6515" s="193" t="s">
        <v>282</v>
      </c>
      <c r="H6515" s="193" t="s">
        <v>282</v>
      </c>
    </row>
    <row r="6516" spans="2:8" x14ac:dyDescent="0.25">
      <c r="B6516" s="271">
        <v>44101.791666666664</v>
      </c>
      <c r="C6516" s="244" t="s">
        <v>282</v>
      </c>
      <c r="D6516" s="244" t="s">
        <v>282</v>
      </c>
      <c r="E6516" s="244" t="s">
        <v>282</v>
      </c>
      <c r="F6516" s="244" t="s">
        <v>282</v>
      </c>
      <c r="G6516" s="193" t="s">
        <v>282</v>
      </c>
      <c r="H6516" s="193" t="s">
        <v>282</v>
      </c>
    </row>
    <row r="6517" spans="2:8" x14ac:dyDescent="0.25">
      <c r="B6517" s="271">
        <v>44101.833333333336</v>
      </c>
      <c r="C6517" s="244" t="s">
        <v>282</v>
      </c>
      <c r="D6517" s="244" t="s">
        <v>282</v>
      </c>
      <c r="E6517" s="244" t="s">
        <v>282</v>
      </c>
      <c r="F6517" s="244" t="s">
        <v>282</v>
      </c>
      <c r="G6517" s="193" t="s">
        <v>282</v>
      </c>
      <c r="H6517" s="193" t="s">
        <v>282</v>
      </c>
    </row>
    <row r="6518" spans="2:8" x14ac:dyDescent="0.25">
      <c r="B6518" s="271">
        <v>44101.875</v>
      </c>
      <c r="C6518" s="244" t="s">
        <v>282</v>
      </c>
      <c r="D6518" s="244" t="s">
        <v>282</v>
      </c>
      <c r="E6518" s="244" t="s">
        <v>282</v>
      </c>
      <c r="F6518" s="244" t="s">
        <v>282</v>
      </c>
      <c r="G6518" s="193" t="s">
        <v>282</v>
      </c>
      <c r="H6518" s="193" t="s">
        <v>282</v>
      </c>
    </row>
    <row r="6519" spans="2:8" x14ac:dyDescent="0.25">
      <c r="B6519" s="271">
        <v>44101.916666666664</v>
      </c>
      <c r="C6519" s="244" t="s">
        <v>282</v>
      </c>
      <c r="D6519" s="244" t="s">
        <v>282</v>
      </c>
      <c r="E6519" s="244" t="s">
        <v>282</v>
      </c>
      <c r="F6519" s="244" t="s">
        <v>282</v>
      </c>
      <c r="G6519" s="193" t="s">
        <v>282</v>
      </c>
      <c r="H6519" s="193" t="s">
        <v>282</v>
      </c>
    </row>
    <row r="6520" spans="2:8" x14ac:dyDescent="0.25">
      <c r="B6520" s="271">
        <v>44101.958333333336</v>
      </c>
      <c r="C6520" s="244" t="s">
        <v>282</v>
      </c>
      <c r="D6520" s="244" t="s">
        <v>282</v>
      </c>
      <c r="E6520" s="244" t="s">
        <v>282</v>
      </c>
      <c r="F6520" s="244" t="s">
        <v>282</v>
      </c>
      <c r="G6520" s="193" t="s">
        <v>282</v>
      </c>
      <c r="H6520" s="193" t="s">
        <v>282</v>
      </c>
    </row>
    <row r="6521" spans="2:8" x14ac:dyDescent="0.25">
      <c r="B6521" s="271">
        <v>44102</v>
      </c>
      <c r="C6521" s="244" t="s">
        <v>282</v>
      </c>
      <c r="D6521" s="244" t="s">
        <v>282</v>
      </c>
      <c r="E6521" s="244" t="s">
        <v>282</v>
      </c>
      <c r="F6521" s="244" t="s">
        <v>282</v>
      </c>
      <c r="G6521" s="193" t="s">
        <v>282</v>
      </c>
      <c r="H6521" s="193" t="s">
        <v>282</v>
      </c>
    </row>
    <row r="6522" spans="2:8" x14ac:dyDescent="0.25">
      <c r="B6522" s="271">
        <v>44102.041666666664</v>
      </c>
      <c r="C6522" s="244" t="s">
        <v>282</v>
      </c>
      <c r="D6522" s="244" t="s">
        <v>282</v>
      </c>
      <c r="E6522" s="244" t="s">
        <v>282</v>
      </c>
      <c r="F6522" s="244" t="s">
        <v>282</v>
      </c>
      <c r="G6522" s="193" t="s">
        <v>282</v>
      </c>
      <c r="H6522" s="193" t="s">
        <v>282</v>
      </c>
    </row>
    <row r="6523" spans="2:8" x14ac:dyDescent="0.25">
      <c r="B6523" s="271">
        <v>44102.083333333336</v>
      </c>
      <c r="C6523" s="244" t="s">
        <v>282</v>
      </c>
      <c r="D6523" s="244" t="s">
        <v>282</v>
      </c>
      <c r="E6523" s="244" t="s">
        <v>282</v>
      </c>
      <c r="F6523" s="244" t="s">
        <v>282</v>
      </c>
      <c r="G6523" s="193" t="s">
        <v>282</v>
      </c>
      <c r="H6523" s="193" t="s">
        <v>282</v>
      </c>
    </row>
    <row r="6524" spans="2:8" x14ac:dyDescent="0.25">
      <c r="B6524" s="271">
        <v>44102.125</v>
      </c>
      <c r="C6524" s="244" t="s">
        <v>282</v>
      </c>
      <c r="D6524" s="244" t="s">
        <v>282</v>
      </c>
      <c r="E6524" s="244" t="s">
        <v>282</v>
      </c>
      <c r="F6524" s="244" t="s">
        <v>282</v>
      </c>
      <c r="G6524" s="193" t="s">
        <v>282</v>
      </c>
      <c r="H6524" s="193" t="s">
        <v>282</v>
      </c>
    </row>
    <row r="6525" spans="2:8" x14ac:dyDescent="0.25">
      <c r="B6525" s="271">
        <v>44102.166666666664</v>
      </c>
      <c r="C6525" s="244" t="s">
        <v>282</v>
      </c>
      <c r="D6525" s="244" t="s">
        <v>282</v>
      </c>
      <c r="E6525" s="244" t="s">
        <v>282</v>
      </c>
      <c r="F6525" s="244" t="s">
        <v>282</v>
      </c>
      <c r="G6525" s="193" t="s">
        <v>282</v>
      </c>
      <c r="H6525" s="193" t="s">
        <v>282</v>
      </c>
    </row>
    <row r="6526" spans="2:8" x14ac:dyDescent="0.25">
      <c r="B6526" s="271">
        <v>44102.208333333336</v>
      </c>
      <c r="C6526" s="244" t="s">
        <v>282</v>
      </c>
      <c r="D6526" s="244" t="s">
        <v>282</v>
      </c>
      <c r="E6526" s="244" t="s">
        <v>282</v>
      </c>
      <c r="F6526" s="244" t="s">
        <v>282</v>
      </c>
      <c r="G6526" s="193" t="s">
        <v>282</v>
      </c>
      <c r="H6526" s="193" t="s">
        <v>282</v>
      </c>
    </row>
    <row r="6527" spans="2:8" x14ac:dyDescent="0.25">
      <c r="B6527" s="271">
        <v>44102.25</v>
      </c>
      <c r="C6527" s="244" t="s">
        <v>282</v>
      </c>
      <c r="D6527" s="244" t="s">
        <v>282</v>
      </c>
      <c r="E6527" s="244" t="s">
        <v>282</v>
      </c>
      <c r="F6527" s="244" t="s">
        <v>282</v>
      </c>
      <c r="G6527" s="193" t="s">
        <v>282</v>
      </c>
      <c r="H6527" s="193" t="s">
        <v>282</v>
      </c>
    </row>
    <row r="6528" spans="2:8" x14ac:dyDescent="0.25">
      <c r="B6528" s="271">
        <v>44102.291666666664</v>
      </c>
      <c r="C6528" s="244" t="s">
        <v>282</v>
      </c>
      <c r="D6528" s="244" t="s">
        <v>282</v>
      </c>
      <c r="E6528" s="244" t="s">
        <v>282</v>
      </c>
      <c r="F6528" s="244" t="s">
        <v>282</v>
      </c>
      <c r="G6528" s="193" t="s">
        <v>282</v>
      </c>
      <c r="H6528" s="193" t="s">
        <v>282</v>
      </c>
    </row>
    <row r="6529" spans="2:8" x14ac:dyDescent="0.25">
      <c r="B6529" s="271">
        <v>44102.333333333336</v>
      </c>
      <c r="C6529" s="244" t="s">
        <v>282</v>
      </c>
      <c r="D6529" s="244" t="s">
        <v>282</v>
      </c>
      <c r="E6529" s="244" t="s">
        <v>282</v>
      </c>
      <c r="F6529" s="244" t="s">
        <v>282</v>
      </c>
      <c r="G6529" s="193" t="s">
        <v>282</v>
      </c>
      <c r="H6529" s="193" t="s">
        <v>282</v>
      </c>
    </row>
    <row r="6530" spans="2:8" x14ac:dyDescent="0.25">
      <c r="B6530" s="271">
        <v>44102.375</v>
      </c>
      <c r="C6530" s="244" t="s">
        <v>282</v>
      </c>
      <c r="D6530" s="244" t="s">
        <v>282</v>
      </c>
      <c r="E6530" s="244" t="s">
        <v>282</v>
      </c>
      <c r="F6530" s="244" t="s">
        <v>282</v>
      </c>
      <c r="G6530" s="193" t="s">
        <v>282</v>
      </c>
      <c r="H6530" s="193" t="s">
        <v>282</v>
      </c>
    </row>
    <row r="6531" spans="2:8" x14ac:dyDescent="0.25">
      <c r="B6531" s="271">
        <v>44102.416666666664</v>
      </c>
      <c r="C6531" s="244" t="s">
        <v>282</v>
      </c>
      <c r="D6531" s="244" t="s">
        <v>282</v>
      </c>
      <c r="E6531" s="244" t="s">
        <v>282</v>
      </c>
      <c r="F6531" s="244" t="s">
        <v>282</v>
      </c>
      <c r="G6531" s="193" t="s">
        <v>282</v>
      </c>
      <c r="H6531" s="193" t="s">
        <v>282</v>
      </c>
    </row>
    <row r="6532" spans="2:8" x14ac:dyDescent="0.25">
      <c r="B6532" s="271">
        <v>44102.458333333336</v>
      </c>
      <c r="C6532" s="244" t="s">
        <v>282</v>
      </c>
      <c r="D6532" s="244" t="s">
        <v>282</v>
      </c>
      <c r="E6532" s="244" t="s">
        <v>282</v>
      </c>
      <c r="F6532" s="244" t="s">
        <v>282</v>
      </c>
      <c r="G6532" s="193" t="s">
        <v>282</v>
      </c>
      <c r="H6532" s="193" t="s">
        <v>282</v>
      </c>
    </row>
    <row r="6533" spans="2:8" x14ac:dyDescent="0.25">
      <c r="B6533" s="271">
        <v>44102.5</v>
      </c>
      <c r="C6533" s="244" t="s">
        <v>282</v>
      </c>
      <c r="D6533" s="244" t="s">
        <v>282</v>
      </c>
      <c r="E6533" s="244" t="s">
        <v>282</v>
      </c>
      <c r="F6533" s="244" t="s">
        <v>282</v>
      </c>
      <c r="G6533" s="193" t="s">
        <v>282</v>
      </c>
      <c r="H6533" s="193" t="s">
        <v>282</v>
      </c>
    </row>
    <row r="6534" spans="2:8" x14ac:dyDescent="0.25">
      <c r="B6534" s="271">
        <v>44102.541666666664</v>
      </c>
      <c r="C6534" s="244" t="s">
        <v>282</v>
      </c>
      <c r="D6534" s="244" t="s">
        <v>282</v>
      </c>
      <c r="E6534" s="244" t="s">
        <v>282</v>
      </c>
      <c r="F6534" s="244" t="s">
        <v>282</v>
      </c>
      <c r="G6534" s="193" t="s">
        <v>282</v>
      </c>
      <c r="H6534" s="193" t="s">
        <v>282</v>
      </c>
    </row>
    <row r="6535" spans="2:8" x14ac:dyDescent="0.25">
      <c r="B6535" s="271">
        <v>44102.583333333336</v>
      </c>
      <c r="C6535" s="244" t="s">
        <v>282</v>
      </c>
      <c r="D6535" s="244" t="s">
        <v>282</v>
      </c>
      <c r="E6535" s="244" t="s">
        <v>282</v>
      </c>
      <c r="F6535" s="244" t="s">
        <v>282</v>
      </c>
      <c r="G6535" s="193" t="s">
        <v>282</v>
      </c>
      <c r="H6535" s="193" t="s">
        <v>282</v>
      </c>
    </row>
    <row r="6536" spans="2:8" x14ac:dyDescent="0.25">
      <c r="B6536" s="271">
        <v>44102.625</v>
      </c>
      <c r="C6536" s="244" t="s">
        <v>282</v>
      </c>
      <c r="D6536" s="244" t="s">
        <v>282</v>
      </c>
      <c r="E6536" s="244" t="s">
        <v>282</v>
      </c>
      <c r="F6536" s="244" t="s">
        <v>282</v>
      </c>
      <c r="G6536" s="193" t="s">
        <v>282</v>
      </c>
      <c r="H6536" s="193" t="s">
        <v>282</v>
      </c>
    </row>
    <row r="6537" spans="2:8" x14ac:dyDescent="0.25">
      <c r="B6537" s="271">
        <v>44102.666666666664</v>
      </c>
      <c r="C6537" s="244" t="s">
        <v>282</v>
      </c>
      <c r="D6537" s="244" t="s">
        <v>282</v>
      </c>
      <c r="E6537" s="244" t="s">
        <v>282</v>
      </c>
      <c r="F6537" s="244" t="s">
        <v>282</v>
      </c>
      <c r="G6537" s="193" t="s">
        <v>282</v>
      </c>
      <c r="H6537" s="193" t="s">
        <v>282</v>
      </c>
    </row>
    <row r="6538" spans="2:8" x14ac:dyDescent="0.25">
      <c r="B6538" s="271">
        <v>44102.708333333336</v>
      </c>
      <c r="C6538" s="244" t="s">
        <v>282</v>
      </c>
      <c r="D6538" s="244" t="s">
        <v>282</v>
      </c>
      <c r="E6538" s="244" t="s">
        <v>282</v>
      </c>
      <c r="F6538" s="244" t="s">
        <v>282</v>
      </c>
      <c r="G6538" s="193" t="s">
        <v>282</v>
      </c>
      <c r="H6538" s="193" t="s">
        <v>282</v>
      </c>
    </row>
    <row r="6539" spans="2:8" x14ac:dyDescent="0.25">
      <c r="B6539" s="271">
        <v>44102.75</v>
      </c>
      <c r="C6539" s="244" t="s">
        <v>282</v>
      </c>
      <c r="D6539" s="244" t="s">
        <v>282</v>
      </c>
      <c r="E6539" s="244" t="s">
        <v>282</v>
      </c>
      <c r="F6539" s="244" t="s">
        <v>282</v>
      </c>
      <c r="G6539" s="193" t="s">
        <v>282</v>
      </c>
      <c r="H6539" s="193" t="s">
        <v>282</v>
      </c>
    </row>
    <row r="6540" spans="2:8" x14ac:dyDescent="0.25">
      <c r="B6540" s="271">
        <v>44102.791666666664</v>
      </c>
      <c r="C6540" s="244" t="s">
        <v>282</v>
      </c>
      <c r="D6540" s="244" t="s">
        <v>282</v>
      </c>
      <c r="E6540" s="244" t="s">
        <v>282</v>
      </c>
      <c r="F6540" s="244" t="s">
        <v>282</v>
      </c>
      <c r="G6540" s="193" t="s">
        <v>282</v>
      </c>
      <c r="H6540" s="193" t="s">
        <v>282</v>
      </c>
    </row>
    <row r="6541" spans="2:8" x14ac:dyDescent="0.25">
      <c r="B6541" s="271">
        <v>44102.833333333336</v>
      </c>
      <c r="C6541" s="244" t="s">
        <v>282</v>
      </c>
      <c r="D6541" s="244" t="s">
        <v>282</v>
      </c>
      <c r="E6541" s="244" t="s">
        <v>282</v>
      </c>
      <c r="F6541" s="244" t="s">
        <v>282</v>
      </c>
      <c r="G6541" s="193" t="s">
        <v>282</v>
      </c>
      <c r="H6541" s="193" t="s">
        <v>282</v>
      </c>
    </row>
    <row r="6542" spans="2:8" x14ac:dyDescent="0.25">
      <c r="B6542" s="271">
        <v>44102.875</v>
      </c>
      <c r="C6542" s="244" t="s">
        <v>282</v>
      </c>
      <c r="D6542" s="244" t="s">
        <v>282</v>
      </c>
      <c r="E6542" s="244" t="s">
        <v>282</v>
      </c>
      <c r="F6542" s="244" t="s">
        <v>282</v>
      </c>
      <c r="G6542" s="193" t="s">
        <v>282</v>
      </c>
      <c r="H6542" s="193" t="s">
        <v>282</v>
      </c>
    </row>
    <row r="6543" spans="2:8" x14ac:dyDescent="0.25">
      <c r="B6543" s="271">
        <v>44102.916666666664</v>
      </c>
      <c r="C6543" s="244" t="s">
        <v>282</v>
      </c>
      <c r="D6543" s="244" t="s">
        <v>282</v>
      </c>
      <c r="E6543" s="244" t="s">
        <v>282</v>
      </c>
      <c r="F6543" s="244" t="s">
        <v>282</v>
      </c>
      <c r="G6543" s="193" t="s">
        <v>282</v>
      </c>
      <c r="H6543" s="193" t="s">
        <v>282</v>
      </c>
    </row>
    <row r="6544" spans="2:8" x14ac:dyDescent="0.25">
      <c r="B6544" s="271">
        <v>44102.958333333336</v>
      </c>
      <c r="C6544" s="244" t="s">
        <v>282</v>
      </c>
      <c r="D6544" s="244" t="s">
        <v>282</v>
      </c>
      <c r="E6544" s="244" t="s">
        <v>282</v>
      </c>
      <c r="F6544" s="244" t="s">
        <v>282</v>
      </c>
      <c r="G6544" s="193" t="s">
        <v>282</v>
      </c>
      <c r="H6544" s="193" t="s">
        <v>282</v>
      </c>
    </row>
    <row r="6545" spans="2:8" x14ac:dyDescent="0.25">
      <c r="B6545" s="271">
        <v>44103</v>
      </c>
      <c r="C6545" s="244" t="s">
        <v>282</v>
      </c>
      <c r="D6545" s="244" t="s">
        <v>282</v>
      </c>
      <c r="E6545" s="244" t="s">
        <v>282</v>
      </c>
      <c r="F6545" s="244" t="s">
        <v>282</v>
      </c>
      <c r="G6545" s="193" t="s">
        <v>282</v>
      </c>
      <c r="H6545" s="193" t="s">
        <v>282</v>
      </c>
    </row>
    <row r="6546" spans="2:8" x14ac:dyDescent="0.25">
      <c r="B6546" s="271">
        <v>44103.041666666664</v>
      </c>
      <c r="C6546" s="244" t="s">
        <v>282</v>
      </c>
      <c r="D6546" s="244" t="s">
        <v>282</v>
      </c>
      <c r="E6546" s="244" t="s">
        <v>282</v>
      </c>
      <c r="F6546" s="244" t="s">
        <v>282</v>
      </c>
      <c r="G6546" s="193" t="s">
        <v>282</v>
      </c>
      <c r="H6546" s="193" t="s">
        <v>282</v>
      </c>
    </row>
    <row r="6547" spans="2:8" x14ac:dyDescent="0.25">
      <c r="B6547" s="271">
        <v>44103.083333333336</v>
      </c>
      <c r="C6547" s="244" t="s">
        <v>282</v>
      </c>
      <c r="D6547" s="244" t="s">
        <v>282</v>
      </c>
      <c r="E6547" s="244" t="s">
        <v>282</v>
      </c>
      <c r="F6547" s="244" t="s">
        <v>282</v>
      </c>
      <c r="G6547" s="193" t="s">
        <v>282</v>
      </c>
      <c r="H6547" s="193" t="s">
        <v>282</v>
      </c>
    </row>
    <row r="6548" spans="2:8" x14ac:dyDescent="0.25">
      <c r="B6548" s="271">
        <v>44103.125</v>
      </c>
      <c r="C6548" s="244" t="s">
        <v>282</v>
      </c>
      <c r="D6548" s="244" t="s">
        <v>282</v>
      </c>
      <c r="E6548" s="244" t="s">
        <v>282</v>
      </c>
      <c r="F6548" s="244" t="s">
        <v>282</v>
      </c>
      <c r="G6548" s="193" t="s">
        <v>282</v>
      </c>
      <c r="H6548" s="193" t="s">
        <v>282</v>
      </c>
    </row>
    <row r="6549" spans="2:8" x14ac:dyDescent="0.25">
      <c r="B6549" s="271">
        <v>44103.166666666664</v>
      </c>
      <c r="C6549" s="244" t="s">
        <v>282</v>
      </c>
      <c r="D6549" s="244" t="s">
        <v>282</v>
      </c>
      <c r="E6549" s="244" t="s">
        <v>282</v>
      </c>
      <c r="F6549" s="244" t="s">
        <v>282</v>
      </c>
      <c r="G6549" s="193" t="s">
        <v>282</v>
      </c>
      <c r="H6549" s="193" t="s">
        <v>282</v>
      </c>
    </row>
    <row r="6550" spans="2:8" x14ac:dyDescent="0.25">
      <c r="B6550" s="271">
        <v>44103.208333333336</v>
      </c>
      <c r="C6550" s="244" t="s">
        <v>282</v>
      </c>
      <c r="D6550" s="244" t="s">
        <v>282</v>
      </c>
      <c r="E6550" s="244" t="s">
        <v>282</v>
      </c>
      <c r="F6550" s="244" t="s">
        <v>282</v>
      </c>
      <c r="G6550" s="193" t="s">
        <v>282</v>
      </c>
      <c r="H6550" s="193" t="s">
        <v>282</v>
      </c>
    </row>
    <row r="6551" spans="2:8" x14ac:dyDescent="0.25">
      <c r="B6551" s="271">
        <v>44103.25</v>
      </c>
      <c r="C6551" s="244" t="s">
        <v>282</v>
      </c>
      <c r="D6551" s="244" t="s">
        <v>282</v>
      </c>
      <c r="E6551" s="244" t="s">
        <v>282</v>
      </c>
      <c r="F6551" s="244" t="s">
        <v>282</v>
      </c>
      <c r="G6551" s="193" t="s">
        <v>282</v>
      </c>
      <c r="H6551" s="193" t="s">
        <v>282</v>
      </c>
    </row>
    <row r="6552" spans="2:8" x14ac:dyDescent="0.25">
      <c r="B6552" s="271">
        <v>44103.291666666664</v>
      </c>
      <c r="C6552" s="244" t="s">
        <v>282</v>
      </c>
      <c r="D6552" s="244" t="s">
        <v>282</v>
      </c>
      <c r="E6552" s="244" t="s">
        <v>282</v>
      </c>
      <c r="F6552" s="244" t="s">
        <v>282</v>
      </c>
      <c r="G6552" s="193" t="s">
        <v>282</v>
      </c>
      <c r="H6552" s="193" t="s">
        <v>282</v>
      </c>
    </row>
    <row r="6553" spans="2:8" x14ac:dyDescent="0.25">
      <c r="B6553" s="271">
        <v>44103.333333333336</v>
      </c>
      <c r="C6553" s="244" t="s">
        <v>282</v>
      </c>
      <c r="D6553" s="244" t="s">
        <v>282</v>
      </c>
      <c r="E6553" s="244" t="s">
        <v>282</v>
      </c>
      <c r="F6553" s="244" t="s">
        <v>282</v>
      </c>
      <c r="G6553" s="193" t="s">
        <v>282</v>
      </c>
      <c r="H6553" s="193" t="s">
        <v>282</v>
      </c>
    </row>
    <row r="6554" spans="2:8" x14ac:dyDescent="0.25">
      <c r="B6554" s="271">
        <v>44103.375</v>
      </c>
      <c r="C6554" s="244" t="s">
        <v>282</v>
      </c>
      <c r="D6554" s="244" t="s">
        <v>282</v>
      </c>
      <c r="E6554" s="244" t="s">
        <v>282</v>
      </c>
      <c r="F6554" s="244" t="s">
        <v>282</v>
      </c>
      <c r="G6554" s="193" t="s">
        <v>282</v>
      </c>
      <c r="H6554" s="193" t="s">
        <v>282</v>
      </c>
    </row>
    <row r="6555" spans="2:8" x14ac:dyDescent="0.25">
      <c r="B6555" s="271">
        <v>44103.416666666664</v>
      </c>
      <c r="C6555" s="244" t="s">
        <v>282</v>
      </c>
      <c r="D6555" s="244" t="s">
        <v>282</v>
      </c>
      <c r="E6555" s="244" t="s">
        <v>282</v>
      </c>
      <c r="F6555" s="244" t="s">
        <v>282</v>
      </c>
      <c r="G6555" s="193" t="s">
        <v>282</v>
      </c>
      <c r="H6555" s="193" t="s">
        <v>282</v>
      </c>
    </row>
    <row r="6556" spans="2:8" x14ac:dyDescent="0.25">
      <c r="B6556" s="271">
        <v>44103.458333333336</v>
      </c>
      <c r="C6556" s="244" t="s">
        <v>282</v>
      </c>
      <c r="D6556" s="244" t="s">
        <v>282</v>
      </c>
      <c r="E6556" s="244" t="s">
        <v>282</v>
      </c>
      <c r="F6556" s="244" t="s">
        <v>282</v>
      </c>
      <c r="G6556" s="193" t="s">
        <v>282</v>
      </c>
      <c r="H6556" s="193" t="s">
        <v>282</v>
      </c>
    </row>
    <row r="6557" spans="2:8" x14ac:dyDescent="0.25">
      <c r="B6557" s="271">
        <v>44103.5</v>
      </c>
      <c r="C6557" s="244" t="s">
        <v>282</v>
      </c>
      <c r="D6557" s="244" t="s">
        <v>282</v>
      </c>
      <c r="E6557" s="244" t="s">
        <v>282</v>
      </c>
      <c r="F6557" s="244" t="s">
        <v>282</v>
      </c>
      <c r="G6557" s="193" t="s">
        <v>282</v>
      </c>
      <c r="H6557" s="193" t="s">
        <v>282</v>
      </c>
    </row>
    <row r="6558" spans="2:8" x14ac:dyDescent="0.25">
      <c r="B6558" s="271">
        <v>44103.541666666664</v>
      </c>
      <c r="C6558" s="244" t="s">
        <v>282</v>
      </c>
      <c r="D6558" s="244" t="s">
        <v>282</v>
      </c>
      <c r="E6558" s="244" t="s">
        <v>282</v>
      </c>
      <c r="F6558" s="244" t="s">
        <v>282</v>
      </c>
      <c r="G6558" s="193" t="s">
        <v>282</v>
      </c>
      <c r="H6558" s="193" t="s">
        <v>282</v>
      </c>
    </row>
    <row r="6559" spans="2:8" x14ac:dyDescent="0.25">
      <c r="B6559" s="271">
        <v>44103.583333333336</v>
      </c>
      <c r="C6559" s="244" t="s">
        <v>282</v>
      </c>
      <c r="D6559" s="244" t="s">
        <v>282</v>
      </c>
      <c r="E6559" s="244" t="s">
        <v>282</v>
      </c>
      <c r="F6559" s="244" t="s">
        <v>282</v>
      </c>
      <c r="G6559" s="193" t="s">
        <v>282</v>
      </c>
      <c r="H6559" s="193" t="s">
        <v>282</v>
      </c>
    </row>
    <row r="6560" spans="2:8" x14ac:dyDescent="0.25">
      <c r="B6560" s="271">
        <v>44103.625</v>
      </c>
      <c r="C6560" s="244" t="s">
        <v>282</v>
      </c>
      <c r="D6560" s="244" t="s">
        <v>282</v>
      </c>
      <c r="E6560" s="244" t="s">
        <v>282</v>
      </c>
      <c r="F6560" s="244" t="s">
        <v>282</v>
      </c>
      <c r="G6560" s="193" t="s">
        <v>282</v>
      </c>
      <c r="H6560" s="193" t="s">
        <v>282</v>
      </c>
    </row>
    <row r="6561" spans="2:8" x14ac:dyDescent="0.25">
      <c r="B6561" s="271">
        <v>44103.666666666664</v>
      </c>
      <c r="C6561" s="244" t="s">
        <v>282</v>
      </c>
      <c r="D6561" s="244" t="s">
        <v>282</v>
      </c>
      <c r="E6561" s="244" t="s">
        <v>282</v>
      </c>
      <c r="F6561" s="244" t="s">
        <v>282</v>
      </c>
      <c r="G6561" s="193" t="s">
        <v>282</v>
      </c>
      <c r="H6561" s="193" t="s">
        <v>282</v>
      </c>
    </row>
    <row r="6562" spans="2:8" x14ac:dyDescent="0.25">
      <c r="B6562" s="271">
        <v>44103.708333333336</v>
      </c>
      <c r="C6562" s="244" t="s">
        <v>282</v>
      </c>
      <c r="D6562" s="244" t="s">
        <v>282</v>
      </c>
      <c r="E6562" s="244" t="s">
        <v>282</v>
      </c>
      <c r="F6562" s="244" t="s">
        <v>282</v>
      </c>
      <c r="G6562" s="193" t="s">
        <v>282</v>
      </c>
      <c r="H6562" s="193" t="s">
        <v>282</v>
      </c>
    </row>
    <row r="6563" spans="2:8" x14ac:dyDescent="0.25">
      <c r="B6563" s="271">
        <v>44103.75</v>
      </c>
      <c r="C6563" s="244" t="s">
        <v>282</v>
      </c>
      <c r="D6563" s="244" t="s">
        <v>282</v>
      </c>
      <c r="E6563" s="244" t="s">
        <v>282</v>
      </c>
      <c r="F6563" s="244" t="s">
        <v>282</v>
      </c>
      <c r="G6563" s="193" t="s">
        <v>282</v>
      </c>
      <c r="H6563" s="193" t="s">
        <v>282</v>
      </c>
    </row>
    <row r="6564" spans="2:8" x14ac:dyDescent="0.25">
      <c r="B6564" s="271">
        <v>44103.791666666664</v>
      </c>
      <c r="C6564" s="244" t="s">
        <v>282</v>
      </c>
      <c r="D6564" s="244" t="s">
        <v>282</v>
      </c>
      <c r="E6564" s="244" t="s">
        <v>282</v>
      </c>
      <c r="F6564" s="244" t="s">
        <v>282</v>
      </c>
      <c r="G6564" s="193" t="s">
        <v>282</v>
      </c>
      <c r="H6564" s="193" t="s">
        <v>282</v>
      </c>
    </row>
    <row r="6565" spans="2:8" x14ac:dyDescent="0.25">
      <c r="B6565" s="271">
        <v>44103.833333333336</v>
      </c>
      <c r="C6565" s="244" t="s">
        <v>282</v>
      </c>
      <c r="D6565" s="244" t="s">
        <v>282</v>
      </c>
      <c r="E6565" s="244" t="s">
        <v>282</v>
      </c>
      <c r="F6565" s="244" t="s">
        <v>282</v>
      </c>
      <c r="G6565" s="193" t="s">
        <v>282</v>
      </c>
      <c r="H6565" s="193" t="s">
        <v>282</v>
      </c>
    </row>
    <row r="6566" spans="2:8" x14ac:dyDescent="0.25">
      <c r="B6566" s="271">
        <v>44103.875</v>
      </c>
      <c r="C6566" s="244" t="s">
        <v>282</v>
      </c>
      <c r="D6566" s="244" t="s">
        <v>282</v>
      </c>
      <c r="E6566" s="244" t="s">
        <v>282</v>
      </c>
      <c r="F6566" s="244" t="s">
        <v>282</v>
      </c>
      <c r="G6566" s="193" t="s">
        <v>282</v>
      </c>
      <c r="H6566" s="193" t="s">
        <v>282</v>
      </c>
    </row>
    <row r="6567" spans="2:8" x14ac:dyDescent="0.25">
      <c r="B6567" s="271">
        <v>44103.916666666664</v>
      </c>
      <c r="C6567" s="244" t="s">
        <v>282</v>
      </c>
      <c r="D6567" s="244" t="s">
        <v>282</v>
      </c>
      <c r="E6567" s="244" t="s">
        <v>282</v>
      </c>
      <c r="F6567" s="244" t="s">
        <v>282</v>
      </c>
      <c r="G6567" s="193" t="s">
        <v>282</v>
      </c>
      <c r="H6567" s="193" t="s">
        <v>282</v>
      </c>
    </row>
    <row r="6568" spans="2:8" x14ac:dyDescent="0.25">
      <c r="B6568" s="271">
        <v>44103.958333333336</v>
      </c>
      <c r="C6568" s="244" t="s">
        <v>282</v>
      </c>
      <c r="D6568" s="244" t="s">
        <v>282</v>
      </c>
      <c r="E6568" s="244" t="s">
        <v>282</v>
      </c>
      <c r="F6568" s="244" t="s">
        <v>282</v>
      </c>
      <c r="G6568" s="193" t="s">
        <v>282</v>
      </c>
      <c r="H6568" s="193" t="s">
        <v>282</v>
      </c>
    </row>
    <row r="6569" spans="2:8" x14ac:dyDescent="0.25">
      <c r="B6569" s="271">
        <v>44104</v>
      </c>
      <c r="C6569" s="244" t="s">
        <v>282</v>
      </c>
      <c r="D6569" s="244" t="s">
        <v>282</v>
      </c>
      <c r="E6569" s="244" t="s">
        <v>282</v>
      </c>
      <c r="F6569" s="244" t="s">
        <v>282</v>
      </c>
      <c r="G6569" s="193" t="s">
        <v>282</v>
      </c>
      <c r="H6569" s="193" t="s">
        <v>282</v>
      </c>
    </row>
    <row r="6570" spans="2:8" x14ac:dyDescent="0.25">
      <c r="B6570" s="271">
        <v>44104.041666666664</v>
      </c>
      <c r="C6570" s="244" t="s">
        <v>282</v>
      </c>
      <c r="D6570" s="244" t="s">
        <v>282</v>
      </c>
      <c r="E6570" s="244" t="s">
        <v>282</v>
      </c>
      <c r="F6570" s="244" t="s">
        <v>282</v>
      </c>
      <c r="G6570" s="193" t="s">
        <v>282</v>
      </c>
      <c r="H6570" s="193" t="s">
        <v>282</v>
      </c>
    </row>
    <row r="6571" spans="2:8" x14ac:dyDescent="0.25">
      <c r="B6571" s="271">
        <v>44104.083333333336</v>
      </c>
      <c r="C6571" s="244" t="s">
        <v>282</v>
      </c>
      <c r="D6571" s="244" t="s">
        <v>282</v>
      </c>
      <c r="E6571" s="244" t="s">
        <v>282</v>
      </c>
      <c r="F6571" s="244" t="s">
        <v>282</v>
      </c>
      <c r="G6571" s="193" t="s">
        <v>282</v>
      </c>
      <c r="H6571" s="193" t="s">
        <v>282</v>
      </c>
    </row>
    <row r="6572" spans="2:8" x14ac:dyDescent="0.25">
      <c r="B6572" s="271">
        <v>44104.125</v>
      </c>
      <c r="C6572" s="244" t="s">
        <v>282</v>
      </c>
      <c r="D6572" s="244" t="s">
        <v>282</v>
      </c>
      <c r="E6572" s="244" t="s">
        <v>282</v>
      </c>
      <c r="F6572" s="244" t="s">
        <v>282</v>
      </c>
      <c r="G6572" s="193" t="s">
        <v>282</v>
      </c>
      <c r="H6572" s="193" t="s">
        <v>282</v>
      </c>
    </row>
    <row r="6573" spans="2:8" x14ac:dyDescent="0.25">
      <c r="B6573" s="271">
        <v>44104.166666666664</v>
      </c>
      <c r="C6573" s="244" t="s">
        <v>282</v>
      </c>
      <c r="D6573" s="244" t="s">
        <v>282</v>
      </c>
      <c r="E6573" s="244" t="s">
        <v>282</v>
      </c>
      <c r="F6573" s="244" t="s">
        <v>282</v>
      </c>
      <c r="G6573" s="193" t="s">
        <v>282</v>
      </c>
      <c r="H6573" s="193" t="s">
        <v>282</v>
      </c>
    </row>
    <row r="6574" spans="2:8" x14ac:dyDescent="0.25">
      <c r="B6574" s="271">
        <v>44104.208333333336</v>
      </c>
      <c r="C6574" s="244" t="s">
        <v>282</v>
      </c>
      <c r="D6574" s="244" t="s">
        <v>282</v>
      </c>
      <c r="E6574" s="244" t="s">
        <v>282</v>
      </c>
      <c r="F6574" s="244" t="s">
        <v>282</v>
      </c>
      <c r="G6574" s="193" t="s">
        <v>282</v>
      </c>
      <c r="H6574" s="193" t="s">
        <v>282</v>
      </c>
    </row>
    <row r="6575" spans="2:8" x14ac:dyDescent="0.25">
      <c r="B6575" s="271">
        <v>44104.25</v>
      </c>
      <c r="C6575" s="244" t="s">
        <v>282</v>
      </c>
      <c r="D6575" s="244" t="s">
        <v>282</v>
      </c>
      <c r="E6575" s="244" t="s">
        <v>282</v>
      </c>
      <c r="F6575" s="244" t="s">
        <v>282</v>
      </c>
      <c r="G6575" s="193" t="s">
        <v>282</v>
      </c>
      <c r="H6575" s="193" t="s">
        <v>282</v>
      </c>
    </row>
    <row r="6576" spans="2:8" x14ac:dyDescent="0.25">
      <c r="B6576" s="271">
        <v>44104.291666666664</v>
      </c>
      <c r="C6576" s="244" t="s">
        <v>282</v>
      </c>
      <c r="D6576" s="244" t="s">
        <v>282</v>
      </c>
      <c r="E6576" s="244" t="s">
        <v>282</v>
      </c>
      <c r="F6576" s="244" t="s">
        <v>282</v>
      </c>
      <c r="G6576" s="193" t="s">
        <v>282</v>
      </c>
      <c r="H6576" s="193" t="s">
        <v>282</v>
      </c>
    </row>
    <row r="6577" spans="2:8" x14ac:dyDescent="0.25">
      <c r="B6577" s="271">
        <v>44104.333333333336</v>
      </c>
      <c r="C6577" s="244" t="s">
        <v>282</v>
      </c>
      <c r="D6577" s="244" t="s">
        <v>282</v>
      </c>
      <c r="E6577" s="244" t="s">
        <v>282</v>
      </c>
      <c r="F6577" s="244" t="s">
        <v>282</v>
      </c>
      <c r="G6577" s="193" t="s">
        <v>282</v>
      </c>
      <c r="H6577" s="193" t="s">
        <v>282</v>
      </c>
    </row>
    <row r="6578" spans="2:8" x14ac:dyDescent="0.25">
      <c r="B6578" s="271">
        <v>44104.375</v>
      </c>
      <c r="C6578" s="244" t="s">
        <v>282</v>
      </c>
      <c r="D6578" s="244" t="s">
        <v>282</v>
      </c>
      <c r="E6578" s="244" t="s">
        <v>282</v>
      </c>
      <c r="F6578" s="244" t="s">
        <v>282</v>
      </c>
      <c r="G6578" s="193" t="s">
        <v>282</v>
      </c>
      <c r="H6578" s="193" t="s">
        <v>282</v>
      </c>
    </row>
    <row r="6579" spans="2:8" x14ac:dyDescent="0.25">
      <c r="B6579" s="271">
        <v>44104.416666666664</v>
      </c>
      <c r="C6579" s="244" t="s">
        <v>282</v>
      </c>
      <c r="D6579" s="244" t="s">
        <v>282</v>
      </c>
      <c r="E6579" s="244" t="s">
        <v>282</v>
      </c>
      <c r="F6579" s="244" t="s">
        <v>282</v>
      </c>
      <c r="G6579" s="193" t="s">
        <v>282</v>
      </c>
      <c r="H6579" s="193" t="s">
        <v>282</v>
      </c>
    </row>
    <row r="6580" spans="2:8" x14ac:dyDescent="0.25">
      <c r="B6580" s="271">
        <v>44104.458333333336</v>
      </c>
      <c r="C6580" s="244" t="s">
        <v>282</v>
      </c>
      <c r="D6580" s="244" t="s">
        <v>282</v>
      </c>
      <c r="E6580" s="244" t="s">
        <v>282</v>
      </c>
      <c r="F6580" s="244" t="s">
        <v>282</v>
      </c>
      <c r="G6580" s="193" t="s">
        <v>282</v>
      </c>
      <c r="H6580" s="193" t="s">
        <v>282</v>
      </c>
    </row>
    <row r="6581" spans="2:8" x14ac:dyDescent="0.25">
      <c r="B6581" s="271">
        <v>44104.5</v>
      </c>
      <c r="C6581" s="244" t="s">
        <v>282</v>
      </c>
      <c r="D6581" s="244" t="s">
        <v>282</v>
      </c>
      <c r="E6581" s="244" t="s">
        <v>282</v>
      </c>
      <c r="F6581" s="244" t="s">
        <v>282</v>
      </c>
      <c r="G6581" s="193" t="s">
        <v>282</v>
      </c>
      <c r="H6581" s="193" t="s">
        <v>282</v>
      </c>
    </row>
    <row r="6582" spans="2:8" x14ac:dyDescent="0.25">
      <c r="B6582" s="271">
        <v>44104.541666666664</v>
      </c>
      <c r="C6582" s="244" t="s">
        <v>282</v>
      </c>
      <c r="D6582" s="244" t="s">
        <v>282</v>
      </c>
      <c r="E6582" s="244" t="s">
        <v>282</v>
      </c>
      <c r="F6582" s="244" t="s">
        <v>282</v>
      </c>
      <c r="G6582" s="193" t="s">
        <v>282</v>
      </c>
      <c r="H6582" s="193" t="s">
        <v>282</v>
      </c>
    </row>
    <row r="6583" spans="2:8" x14ac:dyDescent="0.25">
      <c r="B6583" s="271">
        <v>44104.583333333336</v>
      </c>
      <c r="C6583" s="244" t="s">
        <v>282</v>
      </c>
      <c r="D6583" s="244" t="s">
        <v>282</v>
      </c>
      <c r="E6583" s="244" t="s">
        <v>282</v>
      </c>
      <c r="F6583" s="244" t="s">
        <v>282</v>
      </c>
      <c r="G6583" s="193" t="s">
        <v>282</v>
      </c>
      <c r="H6583" s="193" t="s">
        <v>282</v>
      </c>
    </row>
    <row r="6584" spans="2:8" x14ac:dyDescent="0.25">
      <c r="B6584" s="271">
        <v>44104.625</v>
      </c>
      <c r="C6584" s="244" t="s">
        <v>282</v>
      </c>
      <c r="D6584" s="244" t="s">
        <v>282</v>
      </c>
      <c r="E6584" s="244" t="s">
        <v>282</v>
      </c>
      <c r="F6584" s="244" t="s">
        <v>282</v>
      </c>
      <c r="G6584" s="193" t="s">
        <v>282</v>
      </c>
      <c r="H6584" s="193" t="s">
        <v>282</v>
      </c>
    </row>
    <row r="6585" spans="2:8" x14ac:dyDescent="0.25">
      <c r="B6585" s="271">
        <v>44104.666666666664</v>
      </c>
      <c r="C6585" s="244" t="s">
        <v>282</v>
      </c>
      <c r="D6585" s="244" t="s">
        <v>282</v>
      </c>
      <c r="E6585" s="244" t="s">
        <v>282</v>
      </c>
      <c r="F6585" s="244" t="s">
        <v>282</v>
      </c>
      <c r="G6585" s="193" t="s">
        <v>282</v>
      </c>
      <c r="H6585" s="193" t="s">
        <v>282</v>
      </c>
    </row>
    <row r="6586" spans="2:8" x14ac:dyDescent="0.25">
      <c r="B6586" s="271">
        <v>44104.708333333336</v>
      </c>
      <c r="C6586" s="244" t="s">
        <v>282</v>
      </c>
      <c r="D6586" s="244" t="s">
        <v>282</v>
      </c>
      <c r="E6586" s="244" t="s">
        <v>282</v>
      </c>
      <c r="F6586" s="244" t="s">
        <v>282</v>
      </c>
      <c r="G6586" s="193" t="s">
        <v>282</v>
      </c>
      <c r="H6586" s="193" t="s">
        <v>282</v>
      </c>
    </row>
    <row r="6587" spans="2:8" x14ac:dyDescent="0.25">
      <c r="B6587" s="271">
        <v>44104.75</v>
      </c>
      <c r="C6587" s="244" t="s">
        <v>282</v>
      </c>
      <c r="D6587" s="244" t="s">
        <v>282</v>
      </c>
      <c r="E6587" s="244" t="s">
        <v>282</v>
      </c>
      <c r="F6587" s="244" t="s">
        <v>282</v>
      </c>
      <c r="G6587" s="193" t="s">
        <v>282</v>
      </c>
      <c r="H6587" s="193" t="s">
        <v>282</v>
      </c>
    </row>
    <row r="6588" spans="2:8" x14ac:dyDescent="0.25">
      <c r="B6588" s="271">
        <v>44104.791666666664</v>
      </c>
      <c r="C6588" s="244" t="s">
        <v>282</v>
      </c>
      <c r="D6588" s="244" t="s">
        <v>282</v>
      </c>
      <c r="E6588" s="244" t="s">
        <v>282</v>
      </c>
      <c r="F6588" s="244" t="s">
        <v>282</v>
      </c>
      <c r="G6588" s="193" t="s">
        <v>282</v>
      </c>
      <c r="H6588" s="193" t="s">
        <v>282</v>
      </c>
    </row>
    <row r="6589" spans="2:8" x14ac:dyDescent="0.25">
      <c r="B6589" s="271">
        <v>44104.833333333336</v>
      </c>
      <c r="C6589" s="244" t="s">
        <v>282</v>
      </c>
      <c r="D6589" s="244" t="s">
        <v>282</v>
      </c>
      <c r="E6589" s="244" t="s">
        <v>282</v>
      </c>
      <c r="F6589" s="244" t="s">
        <v>282</v>
      </c>
      <c r="G6589" s="193" t="s">
        <v>282</v>
      </c>
      <c r="H6589" s="193" t="s">
        <v>282</v>
      </c>
    </row>
    <row r="6590" spans="2:8" x14ac:dyDescent="0.25">
      <c r="B6590" s="271">
        <v>44104.875</v>
      </c>
      <c r="C6590" s="244" t="s">
        <v>282</v>
      </c>
      <c r="D6590" s="244" t="s">
        <v>282</v>
      </c>
      <c r="E6590" s="244" t="s">
        <v>282</v>
      </c>
      <c r="F6590" s="244" t="s">
        <v>282</v>
      </c>
      <c r="G6590" s="193" t="s">
        <v>282</v>
      </c>
      <c r="H6590" s="193" t="s">
        <v>282</v>
      </c>
    </row>
    <row r="6591" spans="2:8" x14ac:dyDescent="0.25">
      <c r="B6591" s="271">
        <v>44104.916666666664</v>
      </c>
      <c r="C6591" s="244" t="s">
        <v>282</v>
      </c>
      <c r="D6591" s="244" t="s">
        <v>282</v>
      </c>
      <c r="E6591" s="244" t="s">
        <v>282</v>
      </c>
      <c r="F6591" s="244" t="s">
        <v>282</v>
      </c>
      <c r="G6591" s="193" t="s">
        <v>282</v>
      </c>
      <c r="H6591" s="193" t="s">
        <v>282</v>
      </c>
    </row>
    <row r="6592" spans="2:8" x14ac:dyDescent="0.25">
      <c r="B6592" s="271">
        <v>44104.958333333336</v>
      </c>
      <c r="C6592" s="244" t="s">
        <v>282</v>
      </c>
      <c r="D6592" s="244" t="s">
        <v>282</v>
      </c>
      <c r="E6592" s="244" t="s">
        <v>282</v>
      </c>
      <c r="F6592" s="244" t="s">
        <v>282</v>
      </c>
      <c r="G6592" s="193" t="s">
        <v>282</v>
      </c>
      <c r="H6592" s="193" t="s">
        <v>282</v>
      </c>
    </row>
    <row r="6593" spans="2:8" x14ac:dyDescent="0.25">
      <c r="B6593" s="271">
        <v>44105</v>
      </c>
      <c r="C6593" s="244" t="s">
        <v>282</v>
      </c>
      <c r="D6593" s="244" t="s">
        <v>282</v>
      </c>
      <c r="E6593" s="244" t="s">
        <v>282</v>
      </c>
      <c r="F6593" s="244" t="s">
        <v>282</v>
      </c>
      <c r="G6593" s="193" t="s">
        <v>282</v>
      </c>
      <c r="H6593" s="193" t="s">
        <v>282</v>
      </c>
    </row>
    <row r="6594" spans="2:8" x14ac:dyDescent="0.25">
      <c r="B6594" s="271">
        <v>44105.041666666664</v>
      </c>
      <c r="C6594" s="244" t="s">
        <v>282</v>
      </c>
      <c r="D6594" s="244" t="s">
        <v>282</v>
      </c>
      <c r="E6594" s="244" t="s">
        <v>282</v>
      </c>
      <c r="F6594" s="244" t="s">
        <v>282</v>
      </c>
      <c r="G6594" s="193" t="s">
        <v>282</v>
      </c>
      <c r="H6594" s="193" t="s">
        <v>282</v>
      </c>
    </row>
    <row r="6595" spans="2:8" x14ac:dyDescent="0.25">
      <c r="B6595" s="271">
        <v>44105.083333333336</v>
      </c>
      <c r="C6595" s="244" t="s">
        <v>282</v>
      </c>
      <c r="D6595" s="244" t="s">
        <v>282</v>
      </c>
      <c r="E6595" s="244" t="s">
        <v>282</v>
      </c>
      <c r="F6595" s="244" t="s">
        <v>282</v>
      </c>
      <c r="G6595" s="193" t="s">
        <v>282</v>
      </c>
      <c r="H6595" s="193" t="s">
        <v>282</v>
      </c>
    </row>
    <row r="6596" spans="2:8" x14ac:dyDescent="0.25">
      <c r="B6596" s="271">
        <v>44105.125</v>
      </c>
      <c r="C6596" s="244" t="s">
        <v>282</v>
      </c>
      <c r="D6596" s="244" t="s">
        <v>282</v>
      </c>
      <c r="E6596" s="244" t="s">
        <v>282</v>
      </c>
      <c r="F6596" s="244" t="s">
        <v>282</v>
      </c>
      <c r="G6596" s="193" t="s">
        <v>282</v>
      </c>
      <c r="H6596" s="193" t="s">
        <v>282</v>
      </c>
    </row>
    <row r="6597" spans="2:8" x14ac:dyDescent="0.25">
      <c r="B6597" s="271">
        <v>44105.166666666664</v>
      </c>
      <c r="C6597" s="244" t="s">
        <v>282</v>
      </c>
      <c r="D6597" s="244" t="s">
        <v>282</v>
      </c>
      <c r="E6597" s="244" t="s">
        <v>282</v>
      </c>
      <c r="F6597" s="244" t="s">
        <v>282</v>
      </c>
      <c r="G6597" s="193" t="s">
        <v>282</v>
      </c>
      <c r="H6597" s="193" t="s">
        <v>282</v>
      </c>
    </row>
    <row r="6598" spans="2:8" x14ac:dyDescent="0.25">
      <c r="B6598" s="271">
        <v>44105.208333333336</v>
      </c>
      <c r="C6598" s="244" t="s">
        <v>282</v>
      </c>
      <c r="D6598" s="244" t="s">
        <v>282</v>
      </c>
      <c r="E6598" s="244" t="s">
        <v>282</v>
      </c>
      <c r="F6598" s="244" t="s">
        <v>282</v>
      </c>
      <c r="G6598" s="193" t="s">
        <v>282</v>
      </c>
      <c r="H6598" s="193" t="s">
        <v>282</v>
      </c>
    </row>
    <row r="6599" spans="2:8" x14ac:dyDescent="0.25">
      <c r="B6599" s="271">
        <v>44105.25</v>
      </c>
      <c r="C6599" s="244" t="s">
        <v>282</v>
      </c>
      <c r="D6599" s="244" t="s">
        <v>282</v>
      </c>
      <c r="E6599" s="244" t="s">
        <v>282</v>
      </c>
      <c r="F6599" s="244" t="s">
        <v>282</v>
      </c>
      <c r="G6599" s="193" t="s">
        <v>282</v>
      </c>
      <c r="H6599" s="193" t="s">
        <v>282</v>
      </c>
    </row>
    <row r="6600" spans="2:8" x14ac:dyDescent="0.25">
      <c r="B6600" s="271">
        <v>44105.291666666664</v>
      </c>
      <c r="C6600" s="244" t="s">
        <v>282</v>
      </c>
      <c r="D6600" s="244" t="s">
        <v>282</v>
      </c>
      <c r="E6600" s="244" t="s">
        <v>282</v>
      </c>
      <c r="F6600" s="244" t="s">
        <v>282</v>
      </c>
      <c r="G6600" s="193" t="s">
        <v>282</v>
      </c>
      <c r="H6600" s="193" t="s">
        <v>282</v>
      </c>
    </row>
    <row r="6601" spans="2:8" x14ac:dyDescent="0.25">
      <c r="B6601" s="271">
        <v>44105.333333333336</v>
      </c>
      <c r="C6601" s="244" t="s">
        <v>282</v>
      </c>
      <c r="D6601" s="244" t="s">
        <v>282</v>
      </c>
      <c r="E6601" s="244" t="s">
        <v>282</v>
      </c>
      <c r="F6601" s="244" t="s">
        <v>282</v>
      </c>
      <c r="G6601" s="193" t="s">
        <v>282</v>
      </c>
      <c r="H6601" s="193" t="s">
        <v>282</v>
      </c>
    </row>
    <row r="6602" spans="2:8" x14ac:dyDescent="0.25">
      <c r="B6602" s="271">
        <v>44105.375</v>
      </c>
      <c r="C6602" s="244" t="s">
        <v>282</v>
      </c>
      <c r="D6602" s="244" t="s">
        <v>282</v>
      </c>
      <c r="E6602" s="244" t="s">
        <v>282</v>
      </c>
      <c r="F6602" s="244" t="s">
        <v>282</v>
      </c>
      <c r="G6602" s="193" t="s">
        <v>282</v>
      </c>
      <c r="H6602" s="193" t="s">
        <v>282</v>
      </c>
    </row>
    <row r="6603" spans="2:8" x14ac:dyDescent="0.25">
      <c r="B6603" s="271">
        <v>44105.416666666664</v>
      </c>
      <c r="C6603" s="244" t="s">
        <v>282</v>
      </c>
      <c r="D6603" s="244" t="s">
        <v>282</v>
      </c>
      <c r="E6603" s="244" t="s">
        <v>282</v>
      </c>
      <c r="F6603" s="244" t="s">
        <v>282</v>
      </c>
      <c r="G6603" s="193" t="s">
        <v>282</v>
      </c>
      <c r="H6603" s="193" t="s">
        <v>282</v>
      </c>
    </row>
    <row r="6604" spans="2:8" x14ac:dyDescent="0.25">
      <c r="B6604" s="271">
        <v>44105.458333333336</v>
      </c>
      <c r="C6604" s="244" t="s">
        <v>282</v>
      </c>
      <c r="D6604" s="244" t="s">
        <v>282</v>
      </c>
      <c r="E6604" s="244" t="s">
        <v>282</v>
      </c>
      <c r="F6604" s="244" t="s">
        <v>282</v>
      </c>
      <c r="G6604" s="193" t="s">
        <v>282</v>
      </c>
      <c r="H6604" s="193" t="s">
        <v>282</v>
      </c>
    </row>
    <row r="6605" spans="2:8" x14ac:dyDescent="0.25">
      <c r="B6605" s="271">
        <v>44105.5</v>
      </c>
      <c r="C6605" s="244" t="s">
        <v>282</v>
      </c>
      <c r="D6605" s="244" t="s">
        <v>282</v>
      </c>
      <c r="E6605" s="244" t="s">
        <v>282</v>
      </c>
      <c r="F6605" s="244" t="s">
        <v>282</v>
      </c>
      <c r="G6605" s="193" t="s">
        <v>282</v>
      </c>
      <c r="H6605" s="193" t="s">
        <v>282</v>
      </c>
    </row>
    <row r="6606" spans="2:8" x14ac:dyDescent="0.25">
      <c r="B6606" s="271">
        <v>44105.541666666664</v>
      </c>
      <c r="C6606" s="244" t="s">
        <v>282</v>
      </c>
      <c r="D6606" s="244" t="s">
        <v>282</v>
      </c>
      <c r="E6606" s="244" t="s">
        <v>282</v>
      </c>
      <c r="F6606" s="244" t="s">
        <v>282</v>
      </c>
      <c r="G6606" s="193" t="s">
        <v>282</v>
      </c>
      <c r="H6606" s="193" t="s">
        <v>282</v>
      </c>
    </row>
    <row r="6607" spans="2:8" x14ac:dyDescent="0.25">
      <c r="B6607" s="271">
        <v>44105.583333333336</v>
      </c>
      <c r="C6607" s="244" t="s">
        <v>282</v>
      </c>
      <c r="D6607" s="244" t="s">
        <v>282</v>
      </c>
      <c r="E6607" s="244" t="s">
        <v>282</v>
      </c>
      <c r="F6607" s="244" t="s">
        <v>282</v>
      </c>
      <c r="G6607" s="193" t="s">
        <v>282</v>
      </c>
      <c r="H6607" s="193" t="s">
        <v>282</v>
      </c>
    </row>
    <row r="6608" spans="2:8" x14ac:dyDescent="0.25">
      <c r="B6608" s="271">
        <v>44105.625</v>
      </c>
      <c r="C6608" s="244" t="s">
        <v>282</v>
      </c>
      <c r="D6608" s="244" t="s">
        <v>282</v>
      </c>
      <c r="E6608" s="244" t="s">
        <v>282</v>
      </c>
      <c r="F6608" s="244" t="s">
        <v>282</v>
      </c>
      <c r="G6608" s="193" t="s">
        <v>282</v>
      </c>
      <c r="H6608" s="193" t="s">
        <v>282</v>
      </c>
    </row>
    <row r="6609" spans="2:8" x14ac:dyDescent="0.25">
      <c r="B6609" s="271">
        <v>44105.666666666664</v>
      </c>
      <c r="C6609" s="244" t="s">
        <v>282</v>
      </c>
      <c r="D6609" s="244" t="s">
        <v>282</v>
      </c>
      <c r="E6609" s="244" t="s">
        <v>282</v>
      </c>
      <c r="F6609" s="244" t="s">
        <v>282</v>
      </c>
      <c r="G6609" s="193" t="s">
        <v>282</v>
      </c>
      <c r="H6609" s="193" t="s">
        <v>282</v>
      </c>
    </row>
    <row r="6610" spans="2:8" x14ac:dyDescent="0.25">
      <c r="B6610" s="271">
        <v>44105.708333333336</v>
      </c>
      <c r="C6610" s="244" t="s">
        <v>282</v>
      </c>
      <c r="D6610" s="244" t="s">
        <v>282</v>
      </c>
      <c r="E6610" s="244" t="s">
        <v>282</v>
      </c>
      <c r="F6610" s="244" t="s">
        <v>282</v>
      </c>
      <c r="G6610" s="193" t="s">
        <v>282</v>
      </c>
      <c r="H6610" s="193" t="s">
        <v>282</v>
      </c>
    </row>
    <row r="6611" spans="2:8" x14ac:dyDescent="0.25">
      <c r="B6611" s="271">
        <v>44105.75</v>
      </c>
      <c r="C6611" s="244" t="s">
        <v>282</v>
      </c>
      <c r="D6611" s="244" t="s">
        <v>282</v>
      </c>
      <c r="E6611" s="244" t="s">
        <v>282</v>
      </c>
      <c r="F6611" s="244" t="s">
        <v>282</v>
      </c>
      <c r="G6611" s="193" t="s">
        <v>282</v>
      </c>
      <c r="H6611" s="193" t="s">
        <v>282</v>
      </c>
    </row>
    <row r="6612" spans="2:8" x14ac:dyDescent="0.25">
      <c r="B6612" s="271">
        <v>44105.791666666664</v>
      </c>
      <c r="C6612" s="244" t="s">
        <v>282</v>
      </c>
      <c r="D6612" s="244" t="s">
        <v>282</v>
      </c>
      <c r="E6612" s="244" t="s">
        <v>282</v>
      </c>
      <c r="F6612" s="244" t="s">
        <v>282</v>
      </c>
      <c r="G6612" s="193" t="s">
        <v>282</v>
      </c>
      <c r="H6612" s="193" t="s">
        <v>282</v>
      </c>
    </row>
    <row r="6613" spans="2:8" x14ac:dyDescent="0.25">
      <c r="B6613" s="271">
        <v>44105.833333333336</v>
      </c>
      <c r="C6613" s="244" t="s">
        <v>282</v>
      </c>
      <c r="D6613" s="244" t="s">
        <v>282</v>
      </c>
      <c r="E6613" s="244" t="s">
        <v>282</v>
      </c>
      <c r="F6613" s="244" t="s">
        <v>282</v>
      </c>
      <c r="G6613" s="193" t="s">
        <v>282</v>
      </c>
      <c r="H6613" s="193" t="s">
        <v>282</v>
      </c>
    </row>
    <row r="6614" spans="2:8" x14ac:dyDescent="0.25">
      <c r="B6614" s="271">
        <v>44105.875</v>
      </c>
      <c r="C6614" s="244" t="s">
        <v>282</v>
      </c>
      <c r="D6614" s="244" t="s">
        <v>282</v>
      </c>
      <c r="E6614" s="244" t="s">
        <v>282</v>
      </c>
      <c r="F6614" s="244" t="s">
        <v>282</v>
      </c>
      <c r="G6614" s="193" t="s">
        <v>282</v>
      </c>
      <c r="H6614" s="193" t="s">
        <v>282</v>
      </c>
    </row>
    <row r="6615" spans="2:8" x14ac:dyDescent="0.25">
      <c r="B6615" s="271">
        <v>44105.916666666664</v>
      </c>
      <c r="C6615" s="244" t="s">
        <v>282</v>
      </c>
      <c r="D6615" s="244" t="s">
        <v>282</v>
      </c>
      <c r="E6615" s="244" t="s">
        <v>282</v>
      </c>
      <c r="F6615" s="244" t="s">
        <v>282</v>
      </c>
      <c r="G6615" s="193" t="s">
        <v>282</v>
      </c>
      <c r="H6615" s="193" t="s">
        <v>282</v>
      </c>
    </row>
    <row r="6616" spans="2:8" x14ac:dyDescent="0.25">
      <c r="B6616" s="271">
        <v>44105.958333333336</v>
      </c>
      <c r="C6616" s="244" t="s">
        <v>282</v>
      </c>
      <c r="D6616" s="244" t="s">
        <v>282</v>
      </c>
      <c r="E6616" s="244" t="s">
        <v>282</v>
      </c>
      <c r="F6616" s="244" t="s">
        <v>282</v>
      </c>
      <c r="G6616" s="193" t="s">
        <v>282</v>
      </c>
      <c r="H6616" s="193" t="s">
        <v>282</v>
      </c>
    </row>
    <row r="6617" spans="2:8" x14ac:dyDescent="0.25">
      <c r="B6617" s="271">
        <v>44106</v>
      </c>
      <c r="C6617" s="244" t="s">
        <v>282</v>
      </c>
      <c r="D6617" s="244" t="s">
        <v>282</v>
      </c>
      <c r="E6617" s="244" t="s">
        <v>282</v>
      </c>
      <c r="F6617" s="244" t="s">
        <v>282</v>
      </c>
      <c r="G6617" s="193" t="s">
        <v>282</v>
      </c>
      <c r="H6617" s="193" t="s">
        <v>282</v>
      </c>
    </row>
    <row r="6618" spans="2:8" x14ac:dyDescent="0.25">
      <c r="B6618" s="271">
        <v>44106.041666666664</v>
      </c>
      <c r="C6618" s="244" t="s">
        <v>282</v>
      </c>
      <c r="D6618" s="244" t="s">
        <v>282</v>
      </c>
      <c r="E6618" s="244" t="s">
        <v>282</v>
      </c>
      <c r="F6618" s="244" t="s">
        <v>282</v>
      </c>
      <c r="G6618" s="193" t="s">
        <v>282</v>
      </c>
      <c r="H6618" s="193" t="s">
        <v>282</v>
      </c>
    </row>
    <row r="6619" spans="2:8" x14ac:dyDescent="0.25">
      <c r="B6619" s="271">
        <v>44106.083333333336</v>
      </c>
      <c r="C6619" s="244" t="s">
        <v>282</v>
      </c>
      <c r="D6619" s="244" t="s">
        <v>282</v>
      </c>
      <c r="E6619" s="244" t="s">
        <v>282</v>
      </c>
      <c r="F6619" s="244" t="s">
        <v>282</v>
      </c>
      <c r="G6619" s="193" t="s">
        <v>282</v>
      </c>
      <c r="H6619" s="193" t="s">
        <v>282</v>
      </c>
    </row>
    <row r="6620" spans="2:8" x14ac:dyDescent="0.25">
      <c r="B6620" s="271">
        <v>44106.125</v>
      </c>
      <c r="C6620" s="244" t="s">
        <v>282</v>
      </c>
      <c r="D6620" s="244" t="s">
        <v>282</v>
      </c>
      <c r="E6620" s="244" t="s">
        <v>282</v>
      </c>
      <c r="F6620" s="244" t="s">
        <v>282</v>
      </c>
      <c r="G6620" s="193" t="s">
        <v>282</v>
      </c>
      <c r="H6620" s="193" t="s">
        <v>282</v>
      </c>
    </row>
    <row r="6621" spans="2:8" x14ac:dyDescent="0.25">
      <c r="B6621" s="271">
        <v>44106.166666666664</v>
      </c>
      <c r="C6621" s="244" t="s">
        <v>282</v>
      </c>
      <c r="D6621" s="244" t="s">
        <v>282</v>
      </c>
      <c r="E6621" s="244" t="s">
        <v>282</v>
      </c>
      <c r="F6621" s="244" t="s">
        <v>282</v>
      </c>
      <c r="G6621" s="193" t="s">
        <v>282</v>
      </c>
      <c r="H6621" s="193" t="s">
        <v>282</v>
      </c>
    </row>
    <row r="6622" spans="2:8" x14ac:dyDescent="0.25">
      <c r="B6622" s="271">
        <v>44106.208333333336</v>
      </c>
      <c r="C6622" s="244" t="s">
        <v>282</v>
      </c>
      <c r="D6622" s="244" t="s">
        <v>282</v>
      </c>
      <c r="E6622" s="244" t="s">
        <v>282</v>
      </c>
      <c r="F6622" s="244" t="s">
        <v>282</v>
      </c>
      <c r="G6622" s="193" t="s">
        <v>282</v>
      </c>
      <c r="H6622" s="193" t="s">
        <v>282</v>
      </c>
    </row>
    <row r="6623" spans="2:8" x14ac:dyDescent="0.25">
      <c r="B6623" s="271">
        <v>44106.25</v>
      </c>
      <c r="C6623" s="244" t="s">
        <v>282</v>
      </c>
      <c r="D6623" s="244" t="s">
        <v>282</v>
      </c>
      <c r="E6623" s="244" t="s">
        <v>282</v>
      </c>
      <c r="F6623" s="244" t="s">
        <v>282</v>
      </c>
      <c r="G6623" s="193" t="s">
        <v>282</v>
      </c>
      <c r="H6623" s="193" t="s">
        <v>282</v>
      </c>
    </row>
    <row r="6624" spans="2:8" x14ac:dyDescent="0.25">
      <c r="B6624" s="271">
        <v>44106.291666666664</v>
      </c>
      <c r="C6624" s="244" t="s">
        <v>282</v>
      </c>
      <c r="D6624" s="244" t="s">
        <v>282</v>
      </c>
      <c r="E6624" s="244" t="s">
        <v>282</v>
      </c>
      <c r="F6624" s="244" t="s">
        <v>282</v>
      </c>
      <c r="G6624" s="193" t="s">
        <v>282</v>
      </c>
      <c r="H6624" s="193" t="s">
        <v>282</v>
      </c>
    </row>
    <row r="6625" spans="2:8" x14ac:dyDescent="0.25">
      <c r="B6625" s="271">
        <v>44106.333333333336</v>
      </c>
      <c r="C6625" s="244" t="s">
        <v>282</v>
      </c>
      <c r="D6625" s="244" t="s">
        <v>282</v>
      </c>
      <c r="E6625" s="244" t="s">
        <v>282</v>
      </c>
      <c r="F6625" s="244" t="s">
        <v>282</v>
      </c>
      <c r="G6625" s="193" t="s">
        <v>282</v>
      </c>
      <c r="H6625" s="193" t="s">
        <v>282</v>
      </c>
    </row>
    <row r="6626" spans="2:8" x14ac:dyDescent="0.25">
      <c r="B6626" s="271">
        <v>44106.375</v>
      </c>
      <c r="C6626" s="244" t="s">
        <v>282</v>
      </c>
      <c r="D6626" s="244" t="s">
        <v>282</v>
      </c>
      <c r="E6626" s="244" t="s">
        <v>282</v>
      </c>
      <c r="F6626" s="244" t="s">
        <v>282</v>
      </c>
      <c r="G6626" s="193" t="s">
        <v>282</v>
      </c>
      <c r="H6626" s="193" t="s">
        <v>282</v>
      </c>
    </row>
    <row r="6627" spans="2:8" x14ac:dyDescent="0.25">
      <c r="B6627" s="271">
        <v>44106.416666666664</v>
      </c>
      <c r="C6627" s="244" t="s">
        <v>282</v>
      </c>
      <c r="D6627" s="244" t="s">
        <v>282</v>
      </c>
      <c r="E6627" s="244" t="s">
        <v>282</v>
      </c>
      <c r="F6627" s="244" t="s">
        <v>282</v>
      </c>
      <c r="G6627" s="193" t="s">
        <v>282</v>
      </c>
      <c r="H6627" s="193" t="s">
        <v>282</v>
      </c>
    </row>
    <row r="6628" spans="2:8" x14ac:dyDescent="0.25">
      <c r="B6628" s="271">
        <v>44106.458333333336</v>
      </c>
      <c r="C6628" s="244" t="s">
        <v>282</v>
      </c>
      <c r="D6628" s="244" t="s">
        <v>282</v>
      </c>
      <c r="E6628" s="244" t="s">
        <v>282</v>
      </c>
      <c r="F6628" s="244" t="s">
        <v>282</v>
      </c>
      <c r="G6628" s="193" t="s">
        <v>282</v>
      </c>
      <c r="H6628" s="193" t="s">
        <v>282</v>
      </c>
    </row>
    <row r="6629" spans="2:8" x14ac:dyDescent="0.25">
      <c r="B6629" s="271">
        <v>44106.5</v>
      </c>
      <c r="C6629" s="244" t="s">
        <v>282</v>
      </c>
      <c r="D6629" s="244" t="s">
        <v>282</v>
      </c>
      <c r="E6629" s="244" t="s">
        <v>282</v>
      </c>
      <c r="F6629" s="244" t="s">
        <v>282</v>
      </c>
      <c r="G6629" s="193" t="s">
        <v>282</v>
      </c>
      <c r="H6629" s="193" t="s">
        <v>282</v>
      </c>
    </row>
    <row r="6630" spans="2:8" x14ac:dyDescent="0.25">
      <c r="B6630" s="271">
        <v>44106.541666666664</v>
      </c>
      <c r="C6630" s="244" t="s">
        <v>282</v>
      </c>
      <c r="D6630" s="244" t="s">
        <v>282</v>
      </c>
      <c r="E6630" s="244" t="s">
        <v>282</v>
      </c>
      <c r="F6630" s="244" t="s">
        <v>282</v>
      </c>
      <c r="G6630" s="193" t="s">
        <v>282</v>
      </c>
      <c r="H6630" s="193" t="s">
        <v>282</v>
      </c>
    </row>
    <row r="6631" spans="2:8" x14ac:dyDescent="0.25">
      <c r="B6631" s="271">
        <v>44106.583333333336</v>
      </c>
      <c r="C6631" s="244">
        <v>494.1</v>
      </c>
      <c r="D6631" s="244">
        <v>0</v>
      </c>
      <c r="E6631" s="244">
        <v>14.6</v>
      </c>
      <c r="F6631" s="244">
        <v>40</v>
      </c>
      <c r="G6631" s="193">
        <v>2.7</v>
      </c>
      <c r="H6631" s="193">
        <v>135</v>
      </c>
    </row>
    <row r="6632" spans="2:8" x14ac:dyDescent="0.25">
      <c r="B6632" s="271">
        <v>44106.625</v>
      </c>
      <c r="C6632" s="244">
        <v>493.5</v>
      </c>
      <c r="D6632" s="244">
        <v>0</v>
      </c>
      <c r="E6632" s="244">
        <v>15.5</v>
      </c>
      <c r="F6632" s="244">
        <v>38</v>
      </c>
      <c r="G6632" s="193">
        <v>2.7</v>
      </c>
      <c r="H6632" s="193">
        <v>22.5</v>
      </c>
    </row>
    <row r="6633" spans="2:8" x14ac:dyDescent="0.25">
      <c r="B6633" s="271">
        <v>44106.666666666664</v>
      </c>
      <c r="C6633" s="244">
        <v>493.7</v>
      </c>
      <c r="D6633" s="244">
        <v>0</v>
      </c>
      <c r="E6633" s="244">
        <v>12.7</v>
      </c>
      <c r="F6633" s="244">
        <v>53</v>
      </c>
      <c r="G6633" s="193">
        <v>3.6</v>
      </c>
      <c r="H6633" s="193">
        <v>135</v>
      </c>
    </row>
    <row r="6634" spans="2:8" x14ac:dyDescent="0.25">
      <c r="B6634" s="271">
        <v>44106.708333333336</v>
      </c>
      <c r="C6634" s="244">
        <v>493.5</v>
      </c>
      <c r="D6634" s="244">
        <v>0</v>
      </c>
      <c r="E6634" s="244">
        <v>12.1</v>
      </c>
      <c r="F6634" s="244">
        <v>54</v>
      </c>
      <c r="G6634" s="193">
        <v>2.2000000000000002</v>
      </c>
      <c r="H6634" s="193">
        <v>45</v>
      </c>
    </row>
    <row r="6635" spans="2:8" x14ac:dyDescent="0.25">
      <c r="B6635" s="271">
        <v>44106.75</v>
      </c>
      <c r="C6635" s="244">
        <v>494</v>
      </c>
      <c r="D6635" s="244">
        <v>0</v>
      </c>
      <c r="E6635" s="244">
        <v>10.6</v>
      </c>
      <c r="F6635" s="244">
        <v>62</v>
      </c>
      <c r="G6635" s="193">
        <v>2.7</v>
      </c>
      <c r="H6635" s="193">
        <v>0</v>
      </c>
    </row>
    <row r="6636" spans="2:8" x14ac:dyDescent="0.25">
      <c r="B6636" s="271">
        <v>44106.791666666664</v>
      </c>
      <c r="C6636" s="244">
        <v>494.4</v>
      </c>
      <c r="D6636" s="244">
        <v>0</v>
      </c>
      <c r="E6636" s="244">
        <v>9.1</v>
      </c>
      <c r="F6636" s="244">
        <v>66</v>
      </c>
      <c r="G6636" s="193">
        <v>1.8</v>
      </c>
      <c r="H6636" s="193">
        <v>45</v>
      </c>
    </row>
    <row r="6637" spans="2:8" x14ac:dyDescent="0.25">
      <c r="B6637" s="271">
        <v>44106.833333333336</v>
      </c>
      <c r="C6637" s="244">
        <v>494.7</v>
      </c>
      <c r="D6637" s="244">
        <v>0</v>
      </c>
      <c r="E6637" s="244">
        <v>9.1</v>
      </c>
      <c r="F6637" s="244">
        <v>66</v>
      </c>
      <c r="G6637" s="193">
        <v>1.8</v>
      </c>
      <c r="H6637" s="193">
        <v>0</v>
      </c>
    </row>
    <row r="6638" spans="2:8" x14ac:dyDescent="0.25">
      <c r="B6638" s="271">
        <v>44106.875</v>
      </c>
      <c r="C6638" s="244">
        <v>495</v>
      </c>
      <c r="D6638" s="244">
        <v>0</v>
      </c>
      <c r="E6638" s="244">
        <v>8.4</v>
      </c>
      <c r="F6638" s="244">
        <v>68</v>
      </c>
      <c r="G6638" s="193">
        <v>0.9</v>
      </c>
      <c r="H6638" s="193">
        <v>270</v>
      </c>
    </row>
    <row r="6639" spans="2:8" x14ac:dyDescent="0.25">
      <c r="B6639" s="271">
        <v>44106.916666666664</v>
      </c>
      <c r="C6639" s="244">
        <v>495</v>
      </c>
      <c r="D6639" s="244">
        <v>0</v>
      </c>
      <c r="E6639" s="244">
        <v>8.1</v>
      </c>
      <c r="F6639" s="244">
        <v>69</v>
      </c>
      <c r="G6639" s="193">
        <v>0.9</v>
      </c>
      <c r="H6639" s="193">
        <v>45</v>
      </c>
    </row>
    <row r="6640" spans="2:8" x14ac:dyDescent="0.25">
      <c r="B6640" s="271">
        <v>44106.958333333336</v>
      </c>
      <c r="C6640" s="244">
        <v>495.3</v>
      </c>
      <c r="D6640" s="244">
        <v>0</v>
      </c>
      <c r="E6640" s="244">
        <v>7.2</v>
      </c>
      <c r="F6640" s="244">
        <v>72</v>
      </c>
      <c r="G6640" s="193">
        <v>1.8</v>
      </c>
      <c r="H6640" s="193">
        <v>270</v>
      </c>
    </row>
    <row r="6641" spans="2:8" x14ac:dyDescent="0.25">
      <c r="B6641" s="271">
        <v>44107</v>
      </c>
      <c r="C6641" s="244">
        <v>494.9</v>
      </c>
      <c r="D6641" s="244">
        <v>0</v>
      </c>
      <c r="E6641" s="244">
        <v>7.1</v>
      </c>
      <c r="F6641" s="244">
        <v>74</v>
      </c>
      <c r="G6641" s="193">
        <v>1.8</v>
      </c>
      <c r="H6641" s="193">
        <v>270</v>
      </c>
    </row>
    <row r="6642" spans="2:8" x14ac:dyDescent="0.25">
      <c r="B6642" s="271">
        <v>44107.041666666664</v>
      </c>
      <c r="C6642" s="244">
        <v>494.7</v>
      </c>
      <c r="D6642" s="244">
        <v>0</v>
      </c>
      <c r="E6642" s="244">
        <v>6.8</v>
      </c>
      <c r="F6642" s="244">
        <v>75</v>
      </c>
      <c r="G6642" s="193">
        <v>1.8</v>
      </c>
      <c r="H6642" s="193">
        <v>270</v>
      </c>
    </row>
    <row r="6643" spans="2:8" x14ac:dyDescent="0.25">
      <c r="B6643" s="271">
        <v>44107.083333333336</v>
      </c>
      <c r="C6643" s="244">
        <v>494.5</v>
      </c>
      <c r="D6643" s="244">
        <v>0</v>
      </c>
      <c r="E6643" s="244">
        <v>6.5</v>
      </c>
      <c r="F6643" s="244">
        <v>75</v>
      </c>
      <c r="G6643" s="193">
        <v>1.3</v>
      </c>
      <c r="H6643" s="193">
        <v>270</v>
      </c>
    </row>
    <row r="6644" spans="2:8" x14ac:dyDescent="0.25">
      <c r="B6644" s="271">
        <v>44107.125</v>
      </c>
      <c r="C6644" s="244">
        <v>494.3</v>
      </c>
      <c r="D6644" s="244">
        <v>0</v>
      </c>
      <c r="E6644" s="244">
        <v>6.4</v>
      </c>
      <c r="F6644" s="244">
        <v>75</v>
      </c>
      <c r="G6644" s="193">
        <v>0.9</v>
      </c>
      <c r="H6644" s="193">
        <v>270</v>
      </c>
    </row>
    <row r="6645" spans="2:8" x14ac:dyDescent="0.25">
      <c r="B6645" s="271">
        <v>44107.166666666664</v>
      </c>
      <c r="C6645" s="244">
        <v>494.1</v>
      </c>
      <c r="D6645" s="244">
        <v>0</v>
      </c>
      <c r="E6645" s="244">
        <v>5.9</v>
      </c>
      <c r="F6645" s="244">
        <v>77</v>
      </c>
      <c r="G6645" s="193">
        <v>1.8</v>
      </c>
      <c r="H6645" s="193">
        <v>270</v>
      </c>
    </row>
    <row r="6646" spans="2:8" x14ac:dyDescent="0.25">
      <c r="B6646" s="271">
        <v>44107.208333333336</v>
      </c>
      <c r="C6646" s="244">
        <v>494.4</v>
      </c>
      <c r="D6646" s="244">
        <v>0</v>
      </c>
      <c r="E6646" s="244">
        <v>6.1</v>
      </c>
      <c r="F6646" s="244">
        <v>76</v>
      </c>
      <c r="G6646" s="193">
        <v>2.2000000000000002</v>
      </c>
      <c r="H6646" s="193">
        <v>270</v>
      </c>
    </row>
    <row r="6647" spans="2:8" x14ac:dyDescent="0.25">
      <c r="B6647" s="271">
        <v>44107.25</v>
      </c>
      <c r="C6647" s="244">
        <v>494.7</v>
      </c>
      <c r="D6647" s="244">
        <v>0</v>
      </c>
      <c r="E6647" s="244">
        <v>6.3</v>
      </c>
      <c r="F6647" s="244">
        <v>77</v>
      </c>
      <c r="G6647" s="193">
        <v>1.8</v>
      </c>
      <c r="H6647" s="193">
        <v>270</v>
      </c>
    </row>
    <row r="6648" spans="2:8" x14ac:dyDescent="0.25">
      <c r="B6648" s="271">
        <v>44107.291666666664</v>
      </c>
      <c r="C6648" s="244">
        <v>495.1</v>
      </c>
      <c r="D6648" s="244">
        <v>0</v>
      </c>
      <c r="E6648" s="244">
        <v>6.6</v>
      </c>
      <c r="F6648" s="244">
        <v>76</v>
      </c>
      <c r="G6648" s="193">
        <v>1.3</v>
      </c>
      <c r="H6648" s="193">
        <v>270</v>
      </c>
    </row>
    <row r="6649" spans="2:8" x14ac:dyDescent="0.25">
      <c r="B6649" s="271">
        <v>44107.333333333336</v>
      </c>
      <c r="C6649" s="244">
        <v>495.6</v>
      </c>
      <c r="D6649" s="244">
        <v>0</v>
      </c>
      <c r="E6649" s="244">
        <v>7.8</v>
      </c>
      <c r="F6649" s="244">
        <v>72</v>
      </c>
      <c r="G6649" s="193">
        <v>1.8</v>
      </c>
      <c r="H6649" s="193">
        <v>270</v>
      </c>
    </row>
    <row r="6650" spans="2:8" x14ac:dyDescent="0.25">
      <c r="B6650" s="271">
        <v>44107.375</v>
      </c>
      <c r="C6650" s="244">
        <v>495.7</v>
      </c>
      <c r="D6650" s="244">
        <v>0</v>
      </c>
      <c r="E6650" s="244">
        <v>9.4</v>
      </c>
      <c r="F6650" s="244">
        <v>64</v>
      </c>
      <c r="G6650" s="193">
        <v>1.3</v>
      </c>
      <c r="H6650" s="193">
        <v>135</v>
      </c>
    </row>
    <row r="6651" spans="2:8" x14ac:dyDescent="0.25">
      <c r="B6651" s="271">
        <v>44107.416666666664</v>
      </c>
      <c r="C6651" s="244">
        <v>496.2</v>
      </c>
      <c r="D6651" s="244">
        <v>0</v>
      </c>
      <c r="E6651" s="244">
        <v>9.1</v>
      </c>
      <c r="F6651" s="244">
        <v>68</v>
      </c>
      <c r="G6651" s="193">
        <v>1.8</v>
      </c>
      <c r="H6651" s="193">
        <v>45</v>
      </c>
    </row>
    <row r="6652" spans="2:8" x14ac:dyDescent="0.25">
      <c r="B6652" s="271">
        <v>44107.458333333336</v>
      </c>
      <c r="C6652" s="244">
        <v>496.2</v>
      </c>
      <c r="D6652" s="244">
        <v>0.2</v>
      </c>
      <c r="E6652" s="244">
        <v>9.6</v>
      </c>
      <c r="F6652" s="244">
        <v>63</v>
      </c>
      <c r="G6652" s="193">
        <v>2.7</v>
      </c>
      <c r="H6652" s="193">
        <v>67.5</v>
      </c>
    </row>
    <row r="6653" spans="2:8" x14ac:dyDescent="0.25">
      <c r="B6653" s="271">
        <v>44107.5</v>
      </c>
      <c r="C6653" s="244">
        <v>495.3</v>
      </c>
      <c r="D6653" s="244">
        <v>0</v>
      </c>
      <c r="E6653" s="244">
        <v>11.4</v>
      </c>
      <c r="F6653" s="244">
        <v>56</v>
      </c>
      <c r="G6653" s="193">
        <v>2.7</v>
      </c>
      <c r="H6653" s="193">
        <v>112.5</v>
      </c>
    </row>
    <row r="6654" spans="2:8" x14ac:dyDescent="0.25">
      <c r="B6654" s="271">
        <v>44107.541666666664</v>
      </c>
      <c r="C6654" s="244">
        <v>495</v>
      </c>
      <c r="D6654" s="244">
        <v>0</v>
      </c>
      <c r="E6654" s="244">
        <v>12.5</v>
      </c>
      <c r="F6654" s="244">
        <v>56</v>
      </c>
      <c r="G6654" s="193">
        <v>2.7</v>
      </c>
      <c r="H6654" s="193">
        <v>135</v>
      </c>
    </row>
    <row r="6655" spans="2:8" x14ac:dyDescent="0.25">
      <c r="B6655" s="271">
        <v>44107.583333333336</v>
      </c>
      <c r="C6655" s="244">
        <v>494.1</v>
      </c>
      <c r="D6655" s="244">
        <v>0</v>
      </c>
      <c r="E6655" s="244">
        <v>14.4</v>
      </c>
      <c r="F6655" s="244">
        <v>50</v>
      </c>
      <c r="G6655" s="193">
        <v>1.8</v>
      </c>
      <c r="H6655" s="193">
        <v>157.5</v>
      </c>
    </row>
    <row r="6656" spans="2:8" x14ac:dyDescent="0.25">
      <c r="B6656" s="271">
        <v>44107.625</v>
      </c>
      <c r="C6656" s="244">
        <v>493.7</v>
      </c>
      <c r="D6656" s="244">
        <v>0</v>
      </c>
      <c r="E6656" s="244">
        <v>13.1</v>
      </c>
      <c r="F6656" s="244">
        <v>52</v>
      </c>
      <c r="G6656" s="193">
        <v>1.3</v>
      </c>
      <c r="H6656" s="193">
        <v>157.5</v>
      </c>
    </row>
    <row r="6657" spans="2:8" x14ac:dyDescent="0.25">
      <c r="B6657" s="271">
        <v>44107.666666666664</v>
      </c>
      <c r="C6657" s="244">
        <v>493.6</v>
      </c>
      <c r="D6657" s="244">
        <v>0.2</v>
      </c>
      <c r="E6657" s="244">
        <v>10.3</v>
      </c>
      <c r="F6657" s="244">
        <v>67</v>
      </c>
      <c r="G6657" s="193">
        <v>2.7</v>
      </c>
      <c r="H6657" s="193">
        <v>67.5</v>
      </c>
    </row>
    <row r="6658" spans="2:8" x14ac:dyDescent="0.25">
      <c r="B6658" s="271">
        <v>44107.708333333336</v>
      </c>
      <c r="C6658" s="244">
        <v>494</v>
      </c>
      <c r="D6658" s="244">
        <v>0</v>
      </c>
      <c r="E6658" s="244">
        <v>9.8000000000000007</v>
      </c>
      <c r="F6658" s="244">
        <v>67</v>
      </c>
      <c r="G6658" s="193">
        <v>3.1</v>
      </c>
      <c r="H6658" s="193">
        <v>67.5</v>
      </c>
    </row>
    <row r="6659" spans="2:8" x14ac:dyDescent="0.25">
      <c r="B6659" s="271">
        <v>44107.75</v>
      </c>
      <c r="C6659" s="244">
        <v>494.4</v>
      </c>
      <c r="D6659" s="244">
        <v>0</v>
      </c>
      <c r="E6659" s="244">
        <v>8.8000000000000007</v>
      </c>
      <c r="F6659" s="244">
        <v>70</v>
      </c>
      <c r="G6659" s="193">
        <v>2.7</v>
      </c>
      <c r="H6659" s="193">
        <v>67.5</v>
      </c>
    </row>
    <row r="6660" spans="2:8" x14ac:dyDescent="0.25">
      <c r="B6660" s="271">
        <v>44107.791666666664</v>
      </c>
      <c r="C6660" s="244">
        <v>494.9</v>
      </c>
      <c r="D6660" s="244">
        <v>0</v>
      </c>
      <c r="E6660" s="244">
        <v>7.7</v>
      </c>
      <c r="F6660" s="244">
        <v>76</v>
      </c>
      <c r="G6660" s="193">
        <v>2.2000000000000002</v>
      </c>
      <c r="H6660" s="193">
        <v>67.5</v>
      </c>
    </row>
    <row r="6661" spans="2:8" x14ac:dyDescent="0.25">
      <c r="B6661" s="271">
        <v>44107.833333333336</v>
      </c>
      <c r="C6661" s="244">
        <v>495.1</v>
      </c>
      <c r="D6661" s="244">
        <v>0</v>
      </c>
      <c r="E6661" s="244">
        <v>7.8</v>
      </c>
      <c r="F6661" s="244">
        <v>76</v>
      </c>
      <c r="G6661" s="193">
        <v>0.9</v>
      </c>
      <c r="H6661" s="193">
        <v>67.5</v>
      </c>
    </row>
    <row r="6662" spans="2:8" x14ac:dyDescent="0.25">
      <c r="B6662" s="271">
        <v>44107.875</v>
      </c>
      <c r="C6662" s="244">
        <v>495.3</v>
      </c>
      <c r="D6662" s="244">
        <v>0</v>
      </c>
      <c r="E6662" s="244">
        <v>8</v>
      </c>
      <c r="F6662" s="244">
        <v>74</v>
      </c>
      <c r="G6662" s="193">
        <v>0.9</v>
      </c>
      <c r="H6662" s="193">
        <v>45</v>
      </c>
    </row>
    <row r="6663" spans="2:8" x14ac:dyDescent="0.25">
      <c r="B6663" s="271">
        <v>44107.916666666664</v>
      </c>
      <c r="C6663" s="244">
        <v>495.9</v>
      </c>
      <c r="D6663" s="244">
        <v>0</v>
      </c>
      <c r="E6663" s="244">
        <v>8.3000000000000007</v>
      </c>
      <c r="F6663" s="244">
        <v>70</v>
      </c>
      <c r="G6663" s="193">
        <v>0.4</v>
      </c>
      <c r="H6663" s="193">
        <v>135</v>
      </c>
    </row>
    <row r="6664" spans="2:8" x14ac:dyDescent="0.25">
      <c r="B6664" s="271">
        <v>44107.958333333336</v>
      </c>
      <c r="C6664" s="244">
        <v>496.2</v>
      </c>
      <c r="D6664" s="244">
        <v>0</v>
      </c>
      <c r="E6664" s="244">
        <v>7.8</v>
      </c>
      <c r="F6664" s="244">
        <v>70</v>
      </c>
      <c r="G6664" s="193">
        <v>1.8</v>
      </c>
      <c r="H6664" s="193">
        <v>22.5</v>
      </c>
    </row>
    <row r="6665" spans="2:8" x14ac:dyDescent="0.25">
      <c r="B6665" s="271">
        <v>44108</v>
      </c>
      <c r="C6665" s="244">
        <v>496</v>
      </c>
      <c r="D6665" s="244">
        <v>0</v>
      </c>
      <c r="E6665" s="244">
        <v>7.7</v>
      </c>
      <c r="F6665" s="244">
        <v>68</v>
      </c>
      <c r="G6665" s="193">
        <v>2.2000000000000002</v>
      </c>
      <c r="H6665" s="193">
        <v>45</v>
      </c>
    </row>
    <row r="6666" spans="2:8" x14ac:dyDescent="0.25">
      <c r="B6666" s="271">
        <v>44108.041666666664</v>
      </c>
      <c r="C6666" s="244">
        <v>495.7</v>
      </c>
      <c r="D6666" s="244">
        <v>0</v>
      </c>
      <c r="E6666" s="244">
        <v>6.9</v>
      </c>
      <c r="F6666" s="244">
        <v>71</v>
      </c>
      <c r="G6666" s="193">
        <v>1.8</v>
      </c>
      <c r="H6666" s="193">
        <v>45</v>
      </c>
    </row>
    <row r="6667" spans="2:8" x14ac:dyDescent="0.25">
      <c r="B6667" s="271">
        <v>44108.083333333336</v>
      </c>
      <c r="C6667" s="244">
        <v>495.4</v>
      </c>
      <c r="D6667" s="244">
        <v>0</v>
      </c>
      <c r="E6667" s="244">
        <v>6.7</v>
      </c>
      <c r="F6667" s="244">
        <v>70</v>
      </c>
      <c r="G6667" s="193">
        <v>1.8</v>
      </c>
      <c r="H6667" s="193">
        <v>0</v>
      </c>
    </row>
    <row r="6668" spans="2:8" x14ac:dyDescent="0.25">
      <c r="B6668" s="271">
        <v>44108.125</v>
      </c>
      <c r="C6668" s="244">
        <v>495.3</v>
      </c>
      <c r="D6668" s="244">
        <v>0</v>
      </c>
      <c r="E6668" s="244">
        <v>6.7</v>
      </c>
      <c r="F6668" s="244">
        <v>68</v>
      </c>
      <c r="G6668" s="193">
        <v>1.8</v>
      </c>
      <c r="H6668" s="193">
        <v>0</v>
      </c>
    </row>
    <row r="6669" spans="2:8" x14ac:dyDescent="0.25">
      <c r="B6669" s="271">
        <v>44108.166666666664</v>
      </c>
      <c r="C6669" s="244">
        <v>495.4</v>
      </c>
      <c r="D6669" s="244">
        <v>0</v>
      </c>
      <c r="E6669" s="244">
        <v>6.5</v>
      </c>
      <c r="F6669" s="244">
        <v>68</v>
      </c>
      <c r="G6669" s="193">
        <v>0.9</v>
      </c>
      <c r="H6669" s="193">
        <v>315</v>
      </c>
    </row>
    <row r="6670" spans="2:8" x14ac:dyDescent="0.25">
      <c r="B6670" s="271">
        <v>44108.208333333336</v>
      </c>
      <c r="C6670" s="244">
        <v>495.6</v>
      </c>
      <c r="D6670" s="244">
        <v>0</v>
      </c>
      <c r="E6670" s="244">
        <v>6.3</v>
      </c>
      <c r="F6670" s="244">
        <v>68</v>
      </c>
      <c r="G6670" s="193">
        <v>0.9</v>
      </c>
      <c r="H6670" s="193">
        <v>22.5</v>
      </c>
    </row>
    <row r="6671" spans="2:8" x14ac:dyDescent="0.25">
      <c r="B6671" s="271">
        <v>44108.25</v>
      </c>
      <c r="C6671" s="244">
        <v>495.5</v>
      </c>
      <c r="D6671" s="244">
        <v>0</v>
      </c>
      <c r="E6671" s="244">
        <v>5.9</v>
      </c>
      <c r="F6671" s="244">
        <v>69</v>
      </c>
      <c r="G6671" s="193">
        <v>0.4</v>
      </c>
      <c r="H6671" s="193">
        <v>22.5</v>
      </c>
    </row>
    <row r="6672" spans="2:8" x14ac:dyDescent="0.25">
      <c r="B6672" s="271">
        <v>44108.291666666664</v>
      </c>
      <c r="C6672" s="244">
        <v>496.2</v>
      </c>
      <c r="D6672" s="244">
        <v>0</v>
      </c>
      <c r="E6672" s="244">
        <v>6.3</v>
      </c>
      <c r="F6672" s="244">
        <v>67</v>
      </c>
      <c r="G6672" s="193">
        <v>0.4</v>
      </c>
      <c r="H6672" s="193">
        <v>135</v>
      </c>
    </row>
    <row r="6673" spans="2:8" x14ac:dyDescent="0.25">
      <c r="B6673" s="271">
        <v>44108.333333333336</v>
      </c>
      <c r="C6673" s="244">
        <v>496.7</v>
      </c>
      <c r="D6673" s="244">
        <v>0</v>
      </c>
      <c r="E6673" s="244">
        <v>7.5</v>
      </c>
      <c r="F6673" s="244">
        <v>63</v>
      </c>
      <c r="G6673" s="193">
        <v>0.4</v>
      </c>
      <c r="H6673" s="193">
        <v>202.5</v>
      </c>
    </row>
    <row r="6674" spans="2:8" x14ac:dyDescent="0.25">
      <c r="B6674" s="271">
        <v>44108.375</v>
      </c>
      <c r="C6674" s="244">
        <v>496.8</v>
      </c>
      <c r="D6674" s="244">
        <v>0</v>
      </c>
      <c r="E6674" s="244">
        <v>8.8000000000000007</v>
      </c>
      <c r="F6674" s="244">
        <v>58</v>
      </c>
      <c r="G6674" s="193">
        <v>0.9</v>
      </c>
      <c r="H6674" s="193">
        <v>0</v>
      </c>
    </row>
    <row r="6675" spans="2:8" x14ac:dyDescent="0.25">
      <c r="B6675" s="271">
        <v>44108.416666666664</v>
      </c>
      <c r="C6675" s="244">
        <v>496.6</v>
      </c>
      <c r="D6675" s="244">
        <v>0</v>
      </c>
      <c r="E6675" s="244">
        <v>9.8000000000000007</v>
      </c>
      <c r="F6675" s="244">
        <v>54</v>
      </c>
      <c r="G6675" s="193">
        <v>0.9</v>
      </c>
      <c r="H6675" s="193">
        <v>270</v>
      </c>
    </row>
    <row r="6676" spans="2:8" x14ac:dyDescent="0.25">
      <c r="B6676" s="271">
        <v>44108.458333333336</v>
      </c>
      <c r="C6676" s="244">
        <v>496.5</v>
      </c>
      <c r="D6676" s="244">
        <v>0</v>
      </c>
      <c r="E6676" s="244">
        <v>10.6</v>
      </c>
      <c r="F6676" s="244">
        <v>52</v>
      </c>
      <c r="G6676" s="193">
        <v>2.2000000000000002</v>
      </c>
      <c r="H6676" s="193">
        <v>135</v>
      </c>
    </row>
    <row r="6677" spans="2:8" x14ac:dyDescent="0.25">
      <c r="B6677" s="271">
        <v>44108.5</v>
      </c>
      <c r="C6677" s="244">
        <v>496.2</v>
      </c>
      <c r="D6677" s="244">
        <v>0</v>
      </c>
      <c r="E6677" s="244">
        <v>10.6</v>
      </c>
      <c r="F6677" s="244">
        <v>55</v>
      </c>
      <c r="G6677" s="193">
        <v>1.8</v>
      </c>
      <c r="H6677" s="193">
        <v>112.5</v>
      </c>
    </row>
    <row r="6678" spans="2:8" x14ac:dyDescent="0.25">
      <c r="B6678" s="271">
        <v>44108.541666666664</v>
      </c>
      <c r="C6678" s="244">
        <v>496</v>
      </c>
      <c r="D6678" s="244">
        <v>0</v>
      </c>
      <c r="E6678" s="244">
        <v>9.1999999999999993</v>
      </c>
      <c r="F6678" s="244">
        <v>65</v>
      </c>
      <c r="G6678" s="193">
        <v>2.7</v>
      </c>
      <c r="H6678" s="193">
        <v>135</v>
      </c>
    </row>
    <row r="6679" spans="2:8" x14ac:dyDescent="0.25">
      <c r="B6679" s="271">
        <v>44108.583333333336</v>
      </c>
      <c r="C6679" s="244">
        <v>495.8</v>
      </c>
      <c r="D6679" s="244">
        <v>0</v>
      </c>
      <c r="E6679" s="244">
        <v>9.4</v>
      </c>
      <c r="F6679" s="244">
        <v>65</v>
      </c>
      <c r="G6679" s="193">
        <v>1.8</v>
      </c>
      <c r="H6679" s="193">
        <v>67.5</v>
      </c>
    </row>
    <row r="6680" spans="2:8" x14ac:dyDescent="0.25">
      <c r="B6680" s="271">
        <v>44108.625</v>
      </c>
      <c r="C6680" s="244">
        <v>495.4</v>
      </c>
      <c r="D6680" s="244">
        <v>0</v>
      </c>
      <c r="E6680" s="244">
        <v>9.1999999999999993</v>
      </c>
      <c r="F6680" s="244">
        <v>65</v>
      </c>
      <c r="G6680" s="193">
        <v>1.8</v>
      </c>
      <c r="H6680" s="193">
        <v>0</v>
      </c>
    </row>
    <row r="6681" spans="2:8" x14ac:dyDescent="0.25">
      <c r="B6681" s="271">
        <v>44108.666666666664</v>
      </c>
      <c r="C6681" s="244">
        <v>494.9</v>
      </c>
      <c r="D6681" s="244">
        <v>0</v>
      </c>
      <c r="E6681" s="244">
        <v>10.9</v>
      </c>
      <c r="F6681" s="244">
        <v>57</v>
      </c>
      <c r="G6681" s="193">
        <v>2.2000000000000002</v>
      </c>
      <c r="H6681" s="193">
        <v>0</v>
      </c>
    </row>
    <row r="6682" spans="2:8" x14ac:dyDescent="0.25">
      <c r="B6682" s="271">
        <v>44108.708333333336</v>
      </c>
      <c r="C6682" s="244">
        <v>495</v>
      </c>
      <c r="D6682" s="244">
        <v>0</v>
      </c>
      <c r="E6682" s="244">
        <v>10.199999999999999</v>
      </c>
      <c r="F6682" s="244">
        <v>57</v>
      </c>
      <c r="G6682" s="193">
        <v>1.8</v>
      </c>
      <c r="H6682" s="193">
        <v>135</v>
      </c>
    </row>
    <row r="6683" spans="2:8" x14ac:dyDescent="0.25">
      <c r="B6683" s="271">
        <v>44108.75</v>
      </c>
      <c r="C6683" s="244">
        <v>495.1</v>
      </c>
      <c r="D6683" s="244">
        <v>0</v>
      </c>
      <c r="E6683" s="244">
        <v>9.4</v>
      </c>
      <c r="F6683" s="244">
        <v>59</v>
      </c>
      <c r="G6683" s="193">
        <v>1.3</v>
      </c>
      <c r="H6683" s="193">
        <v>22.5</v>
      </c>
    </row>
    <row r="6684" spans="2:8" x14ac:dyDescent="0.25">
      <c r="B6684" s="271">
        <v>44108.791666666664</v>
      </c>
      <c r="C6684" s="244">
        <v>495.6</v>
      </c>
      <c r="D6684" s="244">
        <v>0</v>
      </c>
      <c r="E6684" s="244">
        <v>8.4</v>
      </c>
      <c r="F6684" s="244">
        <v>63</v>
      </c>
      <c r="G6684" s="193">
        <v>0.9</v>
      </c>
      <c r="H6684" s="193">
        <v>0</v>
      </c>
    </row>
    <row r="6685" spans="2:8" x14ac:dyDescent="0.25">
      <c r="B6685" s="271">
        <v>44108.833333333336</v>
      </c>
      <c r="C6685" s="244">
        <v>495.4</v>
      </c>
      <c r="D6685" s="244">
        <v>0</v>
      </c>
      <c r="E6685" s="244">
        <v>7.6</v>
      </c>
      <c r="F6685" s="244">
        <v>67</v>
      </c>
      <c r="G6685" s="193">
        <v>1.8</v>
      </c>
      <c r="H6685" s="193">
        <v>67.5</v>
      </c>
    </row>
    <row r="6686" spans="2:8" x14ac:dyDescent="0.25">
      <c r="B6686" s="271">
        <v>44108.875</v>
      </c>
      <c r="C6686" s="244">
        <v>495.9</v>
      </c>
      <c r="D6686" s="244">
        <v>0</v>
      </c>
      <c r="E6686" s="244">
        <v>6.3</v>
      </c>
      <c r="F6686" s="244">
        <v>68</v>
      </c>
      <c r="G6686" s="193">
        <v>2.2000000000000002</v>
      </c>
      <c r="H6686" s="193">
        <v>0</v>
      </c>
    </row>
    <row r="6687" spans="2:8" x14ac:dyDescent="0.25">
      <c r="B6687" s="271">
        <v>44108.916666666664</v>
      </c>
      <c r="C6687" s="244">
        <v>496.2</v>
      </c>
      <c r="D6687" s="244">
        <v>0</v>
      </c>
      <c r="E6687" s="244">
        <v>5.9</v>
      </c>
      <c r="F6687" s="244">
        <v>69</v>
      </c>
      <c r="G6687" s="193">
        <v>1.3</v>
      </c>
      <c r="H6687" s="193">
        <v>0</v>
      </c>
    </row>
    <row r="6688" spans="2:8" x14ac:dyDescent="0.25">
      <c r="B6688" s="271">
        <v>44108.958333333336</v>
      </c>
      <c r="C6688" s="244">
        <v>496.7</v>
      </c>
      <c r="D6688" s="244">
        <v>0</v>
      </c>
      <c r="E6688" s="244">
        <v>5.5</v>
      </c>
      <c r="F6688" s="244">
        <v>71</v>
      </c>
      <c r="G6688" s="193">
        <v>0.4</v>
      </c>
      <c r="H6688" s="193">
        <v>270</v>
      </c>
    </row>
    <row r="6689" spans="2:8" x14ac:dyDescent="0.25">
      <c r="B6689" s="271">
        <v>44109</v>
      </c>
      <c r="C6689" s="244">
        <v>496.5</v>
      </c>
      <c r="D6689" s="244">
        <v>0</v>
      </c>
      <c r="E6689" s="244">
        <v>5.5</v>
      </c>
      <c r="F6689" s="244">
        <v>69</v>
      </c>
      <c r="G6689" s="193">
        <v>0.9</v>
      </c>
      <c r="H6689" s="193">
        <v>270</v>
      </c>
    </row>
    <row r="6690" spans="2:8" x14ac:dyDescent="0.25">
      <c r="B6690" s="271">
        <v>44109.041666666664</v>
      </c>
      <c r="C6690" s="244">
        <v>496.2</v>
      </c>
      <c r="D6690" s="244">
        <v>0</v>
      </c>
      <c r="E6690" s="244">
        <v>5.3</v>
      </c>
      <c r="F6690" s="244">
        <v>71</v>
      </c>
      <c r="G6690" s="193">
        <v>0.9</v>
      </c>
      <c r="H6690" s="193">
        <v>270</v>
      </c>
    </row>
    <row r="6691" spans="2:8" x14ac:dyDescent="0.25">
      <c r="B6691" s="271">
        <v>44109.083333333336</v>
      </c>
      <c r="C6691" s="244">
        <v>496</v>
      </c>
      <c r="D6691" s="244">
        <v>0</v>
      </c>
      <c r="E6691" s="244">
        <v>4.4000000000000004</v>
      </c>
      <c r="F6691" s="244">
        <v>75</v>
      </c>
      <c r="G6691" s="193">
        <v>0.9</v>
      </c>
      <c r="H6691" s="193">
        <v>292.5</v>
      </c>
    </row>
    <row r="6692" spans="2:8" x14ac:dyDescent="0.25">
      <c r="B6692" s="271">
        <v>44109.125</v>
      </c>
      <c r="C6692" s="244">
        <v>495.9</v>
      </c>
      <c r="D6692" s="244">
        <v>0</v>
      </c>
      <c r="E6692" s="244">
        <v>4.3</v>
      </c>
      <c r="F6692" s="244">
        <v>76</v>
      </c>
      <c r="G6692" s="193">
        <v>1.3</v>
      </c>
      <c r="H6692" s="193">
        <v>270</v>
      </c>
    </row>
    <row r="6693" spans="2:8" x14ac:dyDescent="0.25">
      <c r="B6693" s="271">
        <v>44109.166666666664</v>
      </c>
      <c r="C6693" s="244">
        <v>495.8</v>
      </c>
      <c r="D6693" s="244">
        <v>0</v>
      </c>
      <c r="E6693" s="244">
        <v>4.5</v>
      </c>
      <c r="F6693" s="244">
        <v>75</v>
      </c>
      <c r="G6693" s="193">
        <v>0.9</v>
      </c>
      <c r="H6693" s="193">
        <v>270</v>
      </c>
    </row>
    <row r="6694" spans="2:8" x14ac:dyDescent="0.25">
      <c r="B6694" s="271">
        <v>44109.208333333336</v>
      </c>
      <c r="C6694" s="244">
        <v>495.9</v>
      </c>
      <c r="D6694" s="244">
        <v>0</v>
      </c>
      <c r="E6694" s="244">
        <v>4.5999999999999996</v>
      </c>
      <c r="F6694" s="244">
        <v>77</v>
      </c>
      <c r="G6694" s="193">
        <v>0.9</v>
      </c>
      <c r="H6694" s="193">
        <v>270</v>
      </c>
    </row>
    <row r="6695" spans="2:8" x14ac:dyDescent="0.25">
      <c r="B6695" s="271">
        <v>44109.25</v>
      </c>
      <c r="C6695" s="244">
        <v>496.2</v>
      </c>
      <c r="D6695" s="244">
        <v>0</v>
      </c>
      <c r="E6695" s="244">
        <v>4.8</v>
      </c>
      <c r="F6695" s="244">
        <v>76</v>
      </c>
      <c r="G6695" s="193">
        <v>0.9</v>
      </c>
      <c r="H6695" s="193">
        <v>270</v>
      </c>
    </row>
    <row r="6696" spans="2:8" x14ac:dyDescent="0.25">
      <c r="B6696" s="271">
        <v>44109.291666666664</v>
      </c>
      <c r="C6696" s="244">
        <v>496.7</v>
      </c>
      <c r="D6696" s="244">
        <v>0</v>
      </c>
      <c r="E6696" s="244">
        <v>5</v>
      </c>
      <c r="F6696" s="244">
        <v>75</v>
      </c>
      <c r="G6696" s="193">
        <v>1.3</v>
      </c>
      <c r="H6696" s="193">
        <v>270</v>
      </c>
    </row>
    <row r="6697" spans="2:8" x14ac:dyDescent="0.25">
      <c r="B6697" s="271">
        <v>44109.333333333336</v>
      </c>
      <c r="C6697" s="244">
        <v>497.2</v>
      </c>
      <c r="D6697" s="244">
        <v>0</v>
      </c>
      <c r="E6697" s="244">
        <v>6.6</v>
      </c>
      <c r="F6697" s="244">
        <v>70</v>
      </c>
      <c r="G6697" s="193">
        <v>0.9</v>
      </c>
      <c r="H6697" s="193">
        <v>270</v>
      </c>
    </row>
    <row r="6698" spans="2:8" x14ac:dyDescent="0.25">
      <c r="B6698" s="271">
        <v>44109.375</v>
      </c>
      <c r="C6698" s="244">
        <v>497.4</v>
      </c>
      <c r="D6698" s="244">
        <v>0</v>
      </c>
      <c r="E6698" s="244">
        <v>8.6999999999999993</v>
      </c>
      <c r="F6698" s="244">
        <v>61</v>
      </c>
      <c r="G6698" s="193">
        <v>0.9</v>
      </c>
      <c r="H6698" s="193">
        <v>270</v>
      </c>
    </row>
    <row r="6699" spans="2:8" x14ac:dyDescent="0.25">
      <c r="B6699" s="271">
        <v>44109.416666666664</v>
      </c>
      <c r="C6699" s="244">
        <v>497.4</v>
      </c>
      <c r="D6699" s="244">
        <v>0</v>
      </c>
      <c r="E6699" s="244">
        <v>10.7</v>
      </c>
      <c r="F6699" s="244">
        <v>53</v>
      </c>
      <c r="G6699" s="193">
        <v>1.8</v>
      </c>
      <c r="H6699" s="193">
        <v>135</v>
      </c>
    </row>
    <row r="6700" spans="2:8" x14ac:dyDescent="0.25">
      <c r="B6700" s="271">
        <v>44109.458333333336</v>
      </c>
      <c r="C6700" s="244">
        <v>497.3</v>
      </c>
      <c r="D6700" s="244">
        <v>0</v>
      </c>
      <c r="E6700" s="244">
        <v>12.1</v>
      </c>
      <c r="F6700" s="244">
        <v>48</v>
      </c>
      <c r="G6700" s="193">
        <v>1.8</v>
      </c>
      <c r="H6700" s="193">
        <v>67.5</v>
      </c>
    </row>
    <row r="6701" spans="2:8" x14ac:dyDescent="0.25">
      <c r="B6701" s="271">
        <v>44109.5</v>
      </c>
      <c r="C6701" s="244">
        <v>496.8</v>
      </c>
      <c r="D6701" s="244">
        <v>0</v>
      </c>
      <c r="E6701" s="244">
        <v>13.6</v>
      </c>
      <c r="F6701" s="244">
        <v>42</v>
      </c>
      <c r="G6701" s="193">
        <v>2.2000000000000002</v>
      </c>
      <c r="H6701" s="193">
        <v>135</v>
      </c>
    </row>
    <row r="6702" spans="2:8" x14ac:dyDescent="0.25">
      <c r="B6702" s="271">
        <v>44109.541666666664</v>
      </c>
      <c r="C6702" s="244">
        <v>496.2</v>
      </c>
      <c r="D6702" s="244">
        <v>0</v>
      </c>
      <c r="E6702" s="244">
        <v>14.2</v>
      </c>
      <c r="F6702" s="244">
        <v>38</v>
      </c>
      <c r="G6702" s="193">
        <v>3.1</v>
      </c>
      <c r="H6702" s="193">
        <v>45</v>
      </c>
    </row>
    <row r="6703" spans="2:8" x14ac:dyDescent="0.25">
      <c r="B6703" s="271">
        <v>44109.583333333336</v>
      </c>
      <c r="C6703" s="244">
        <v>495.8</v>
      </c>
      <c r="D6703" s="244">
        <v>0</v>
      </c>
      <c r="E6703" s="244">
        <v>14.3</v>
      </c>
      <c r="F6703" s="244">
        <v>35</v>
      </c>
      <c r="G6703" s="193">
        <v>3.1</v>
      </c>
      <c r="H6703" s="193">
        <v>45</v>
      </c>
    </row>
    <row r="6704" spans="2:8" x14ac:dyDescent="0.25">
      <c r="B6704" s="271">
        <v>44109.625</v>
      </c>
      <c r="C6704" s="244">
        <v>495.4</v>
      </c>
      <c r="D6704" s="244">
        <v>0</v>
      </c>
      <c r="E6704" s="244">
        <v>15</v>
      </c>
      <c r="F6704" s="244">
        <v>39</v>
      </c>
      <c r="G6704" s="193">
        <v>3.6</v>
      </c>
      <c r="H6704" s="193">
        <v>22.5</v>
      </c>
    </row>
    <row r="6705" spans="2:8" x14ac:dyDescent="0.25">
      <c r="B6705" s="271">
        <v>44109.666666666664</v>
      </c>
      <c r="C6705" s="244">
        <v>495</v>
      </c>
      <c r="D6705" s="244">
        <v>0</v>
      </c>
      <c r="E6705" s="244">
        <v>13.9</v>
      </c>
      <c r="F6705" s="244">
        <v>38</v>
      </c>
      <c r="G6705" s="193">
        <v>3.1</v>
      </c>
      <c r="H6705" s="193">
        <v>45</v>
      </c>
    </row>
    <row r="6706" spans="2:8" x14ac:dyDescent="0.25">
      <c r="B6706" s="271">
        <v>44109.708333333336</v>
      </c>
      <c r="C6706" s="244">
        <v>495</v>
      </c>
      <c r="D6706" s="244">
        <v>0</v>
      </c>
      <c r="E6706" s="244">
        <v>12.7</v>
      </c>
      <c r="F6706" s="244">
        <v>40</v>
      </c>
      <c r="G6706" s="193">
        <v>4.5</v>
      </c>
      <c r="H6706" s="193">
        <v>45</v>
      </c>
    </row>
    <row r="6707" spans="2:8" x14ac:dyDescent="0.25">
      <c r="B6707" s="271">
        <v>44109.75</v>
      </c>
      <c r="C6707" s="244">
        <v>495</v>
      </c>
      <c r="D6707" s="244">
        <v>0</v>
      </c>
      <c r="E6707" s="244">
        <v>10.9</v>
      </c>
      <c r="F6707" s="244">
        <v>50</v>
      </c>
      <c r="G6707" s="193">
        <v>2.7</v>
      </c>
      <c r="H6707" s="193">
        <v>67.5</v>
      </c>
    </row>
    <row r="6708" spans="2:8" x14ac:dyDescent="0.25">
      <c r="B6708" s="271">
        <v>44109.791666666664</v>
      </c>
      <c r="C6708" s="244">
        <v>495.6</v>
      </c>
      <c r="D6708" s="244">
        <v>0</v>
      </c>
      <c r="E6708" s="244">
        <v>9.4</v>
      </c>
      <c r="F6708" s="244">
        <v>56</v>
      </c>
      <c r="G6708" s="193">
        <v>2.2000000000000002</v>
      </c>
      <c r="H6708" s="193">
        <v>0</v>
      </c>
    </row>
    <row r="6709" spans="2:8" x14ac:dyDescent="0.25">
      <c r="B6709" s="271">
        <v>44109.833333333336</v>
      </c>
      <c r="C6709" s="244">
        <v>495.7</v>
      </c>
      <c r="D6709" s="244">
        <v>0</v>
      </c>
      <c r="E6709" s="244">
        <v>8.4</v>
      </c>
      <c r="F6709" s="244">
        <v>60</v>
      </c>
      <c r="G6709" s="193">
        <v>0.9</v>
      </c>
      <c r="H6709" s="193">
        <v>0</v>
      </c>
    </row>
    <row r="6710" spans="2:8" x14ac:dyDescent="0.25">
      <c r="B6710" s="271">
        <v>44109.875</v>
      </c>
      <c r="C6710" s="244" t="s">
        <v>262</v>
      </c>
      <c r="D6710" s="244" t="s">
        <v>262</v>
      </c>
      <c r="E6710" s="244" t="s">
        <v>262</v>
      </c>
      <c r="F6710" s="244" t="s">
        <v>262</v>
      </c>
      <c r="G6710" s="193" t="s">
        <v>262</v>
      </c>
      <c r="H6710" s="193" t="s">
        <v>262</v>
      </c>
    </row>
    <row r="6711" spans="2:8" x14ac:dyDescent="0.25">
      <c r="B6711" s="271">
        <v>44109.916666666664</v>
      </c>
      <c r="C6711" s="244" t="s">
        <v>262</v>
      </c>
      <c r="D6711" s="244" t="s">
        <v>262</v>
      </c>
      <c r="E6711" s="244" t="s">
        <v>262</v>
      </c>
      <c r="F6711" s="244" t="s">
        <v>262</v>
      </c>
      <c r="G6711" s="193" t="s">
        <v>262</v>
      </c>
      <c r="H6711" s="193" t="s">
        <v>262</v>
      </c>
    </row>
    <row r="6712" spans="2:8" x14ac:dyDescent="0.25">
      <c r="B6712" s="271">
        <v>44109.958333333336</v>
      </c>
      <c r="C6712" s="244" t="s">
        <v>262</v>
      </c>
      <c r="D6712" s="244" t="s">
        <v>262</v>
      </c>
      <c r="E6712" s="244" t="s">
        <v>262</v>
      </c>
      <c r="F6712" s="244" t="s">
        <v>262</v>
      </c>
      <c r="G6712" s="193" t="s">
        <v>262</v>
      </c>
      <c r="H6712" s="193" t="s">
        <v>262</v>
      </c>
    </row>
    <row r="6713" spans="2:8" x14ac:dyDescent="0.25">
      <c r="B6713" s="271">
        <v>44110</v>
      </c>
      <c r="C6713" s="244" t="s">
        <v>262</v>
      </c>
      <c r="D6713" s="244" t="s">
        <v>262</v>
      </c>
      <c r="E6713" s="244" t="s">
        <v>262</v>
      </c>
      <c r="F6713" s="244" t="s">
        <v>262</v>
      </c>
      <c r="G6713" s="193" t="s">
        <v>262</v>
      </c>
      <c r="H6713" s="193" t="s">
        <v>262</v>
      </c>
    </row>
    <row r="6714" spans="2:8" x14ac:dyDescent="0.25">
      <c r="B6714" s="271">
        <v>44110.041666666664</v>
      </c>
      <c r="C6714" s="244" t="s">
        <v>262</v>
      </c>
      <c r="D6714" s="244" t="s">
        <v>262</v>
      </c>
      <c r="E6714" s="244" t="s">
        <v>262</v>
      </c>
      <c r="F6714" s="244" t="s">
        <v>262</v>
      </c>
      <c r="G6714" s="193" t="s">
        <v>262</v>
      </c>
      <c r="H6714" s="193" t="s">
        <v>262</v>
      </c>
    </row>
    <row r="6715" spans="2:8" x14ac:dyDescent="0.25">
      <c r="B6715" s="271">
        <v>44110.083333333336</v>
      </c>
      <c r="C6715" s="244" t="s">
        <v>262</v>
      </c>
      <c r="D6715" s="244" t="s">
        <v>262</v>
      </c>
      <c r="E6715" s="244" t="s">
        <v>262</v>
      </c>
      <c r="F6715" s="244" t="s">
        <v>262</v>
      </c>
      <c r="G6715" s="193" t="s">
        <v>262</v>
      </c>
      <c r="H6715" s="193" t="s">
        <v>262</v>
      </c>
    </row>
    <row r="6716" spans="2:8" x14ac:dyDescent="0.25">
      <c r="B6716" s="271">
        <v>44110.125</v>
      </c>
      <c r="C6716" s="244" t="s">
        <v>262</v>
      </c>
      <c r="D6716" s="244" t="s">
        <v>262</v>
      </c>
      <c r="E6716" s="244" t="s">
        <v>262</v>
      </c>
      <c r="F6716" s="244" t="s">
        <v>262</v>
      </c>
      <c r="G6716" s="193" t="s">
        <v>262</v>
      </c>
      <c r="H6716" s="193" t="s">
        <v>262</v>
      </c>
    </row>
    <row r="6717" spans="2:8" x14ac:dyDescent="0.25">
      <c r="B6717" s="271">
        <v>44110.166666666664</v>
      </c>
      <c r="C6717" s="244" t="s">
        <v>262</v>
      </c>
      <c r="D6717" s="244" t="s">
        <v>262</v>
      </c>
      <c r="E6717" s="244" t="s">
        <v>262</v>
      </c>
      <c r="F6717" s="244" t="s">
        <v>262</v>
      </c>
      <c r="G6717" s="193" t="s">
        <v>262</v>
      </c>
      <c r="H6717" s="193" t="s">
        <v>262</v>
      </c>
    </row>
    <row r="6718" spans="2:8" x14ac:dyDescent="0.25">
      <c r="B6718" s="271">
        <v>44110.208333333336</v>
      </c>
      <c r="C6718" s="244" t="s">
        <v>262</v>
      </c>
      <c r="D6718" s="244" t="s">
        <v>262</v>
      </c>
      <c r="E6718" s="244" t="s">
        <v>262</v>
      </c>
      <c r="F6718" s="244" t="s">
        <v>262</v>
      </c>
      <c r="G6718" s="193" t="s">
        <v>262</v>
      </c>
      <c r="H6718" s="193" t="s">
        <v>262</v>
      </c>
    </row>
    <row r="6719" spans="2:8" x14ac:dyDescent="0.25">
      <c r="B6719" s="271">
        <v>44110.25</v>
      </c>
      <c r="C6719" s="244" t="s">
        <v>262</v>
      </c>
      <c r="D6719" s="244" t="s">
        <v>262</v>
      </c>
      <c r="E6719" s="244" t="s">
        <v>262</v>
      </c>
      <c r="F6719" s="244" t="s">
        <v>262</v>
      </c>
      <c r="G6719" s="193" t="s">
        <v>262</v>
      </c>
      <c r="H6719" s="193" t="s">
        <v>262</v>
      </c>
    </row>
    <row r="6720" spans="2:8" x14ac:dyDescent="0.25">
      <c r="B6720" s="271">
        <v>44110.291666666664</v>
      </c>
      <c r="C6720" s="244" t="s">
        <v>262</v>
      </c>
      <c r="D6720" s="244" t="s">
        <v>262</v>
      </c>
      <c r="E6720" s="244" t="s">
        <v>262</v>
      </c>
      <c r="F6720" s="244" t="s">
        <v>262</v>
      </c>
      <c r="G6720" s="193" t="s">
        <v>262</v>
      </c>
      <c r="H6720" s="193" t="s">
        <v>262</v>
      </c>
    </row>
    <row r="6721" spans="2:8" x14ac:dyDescent="0.25">
      <c r="B6721" s="271">
        <v>44110.333333333336</v>
      </c>
      <c r="C6721" s="244" t="s">
        <v>262</v>
      </c>
      <c r="D6721" s="244" t="s">
        <v>262</v>
      </c>
      <c r="E6721" s="244" t="s">
        <v>262</v>
      </c>
      <c r="F6721" s="244" t="s">
        <v>262</v>
      </c>
      <c r="G6721" s="193" t="s">
        <v>262</v>
      </c>
      <c r="H6721" s="193" t="s">
        <v>262</v>
      </c>
    </row>
    <row r="6722" spans="2:8" x14ac:dyDescent="0.25">
      <c r="B6722" s="271">
        <v>44110.375</v>
      </c>
      <c r="C6722" s="244" t="s">
        <v>262</v>
      </c>
      <c r="D6722" s="244" t="s">
        <v>262</v>
      </c>
      <c r="E6722" s="244" t="s">
        <v>262</v>
      </c>
      <c r="F6722" s="244" t="s">
        <v>262</v>
      </c>
      <c r="G6722" s="193" t="s">
        <v>262</v>
      </c>
      <c r="H6722" s="193" t="s">
        <v>262</v>
      </c>
    </row>
    <row r="6723" spans="2:8" x14ac:dyDescent="0.25">
      <c r="B6723" s="271">
        <v>44110.416666666664</v>
      </c>
      <c r="C6723" s="244" t="s">
        <v>262</v>
      </c>
      <c r="D6723" s="244" t="s">
        <v>262</v>
      </c>
      <c r="E6723" s="244" t="s">
        <v>262</v>
      </c>
      <c r="F6723" s="244" t="s">
        <v>262</v>
      </c>
      <c r="G6723" s="193" t="s">
        <v>262</v>
      </c>
      <c r="H6723" s="193" t="s">
        <v>262</v>
      </c>
    </row>
    <row r="6724" spans="2:8" x14ac:dyDescent="0.25">
      <c r="B6724" s="271">
        <v>44110.458333333336</v>
      </c>
      <c r="C6724" s="244" t="s">
        <v>262</v>
      </c>
      <c r="D6724" s="244" t="s">
        <v>262</v>
      </c>
      <c r="E6724" s="244" t="s">
        <v>262</v>
      </c>
      <c r="F6724" s="244" t="s">
        <v>262</v>
      </c>
      <c r="G6724" s="193" t="s">
        <v>262</v>
      </c>
      <c r="H6724" s="193" t="s">
        <v>262</v>
      </c>
    </row>
    <row r="6725" spans="2:8" x14ac:dyDescent="0.25">
      <c r="B6725" s="271">
        <v>44110.5</v>
      </c>
      <c r="C6725" s="244" t="s">
        <v>262</v>
      </c>
      <c r="D6725" s="244" t="s">
        <v>262</v>
      </c>
      <c r="E6725" s="244" t="s">
        <v>262</v>
      </c>
      <c r="F6725" s="244" t="s">
        <v>262</v>
      </c>
      <c r="G6725" s="193" t="s">
        <v>262</v>
      </c>
      <c r="H6725" s="193" t="s">
        <v>262</v>
      </c>
    </row>
    <row r="6726" spans="2:8" x14ac:dyDescent="0.25">
      <c r="B6726" s="271">
        <v>44110.541666666664</v>
      </c>
      <c r="C6726" s="244" t="s">
        <v>262</v>
      </c>
      <c r="D6726" s="244" t="s">
        <v>262</v>
      </c>
      <c r="E6726" s="244" t="s">
        <v>262</v>
      </c>
      <c r="F6726" s="244" t="s">
        <v>262</v>
      </c>
      <c r="G6726" s="193" t="s">
        <v>262</v>
      </c>
      <c r="H6726" s="193" t="s">
        <v>262</v>
      </c>
    </row>
    <row r="6727" spans="2:8" x14ac:dyDescent="0.25">
      <c r="B6727" s="271">
        <v>44110.583333333336</v>
      </c>
      <c r="C6727" s="244" t="s">
        <v>262</v>
      </c>
      <c r="D6727" s="244" t="s">
        <v>262</v>
      </c>
      <c r="E6727" s="244" t="s">
        <v>262</v>
      </c>
      <c r="F6727" s="244" t="s">
        <v>262</v>
      </c>
      <c r="G6727" s="193" t="s">
        <v>262</v>
      </c>
      <c r="H6727" s="193" t="s">
        <v>262</v>
      </c>
    </row>
    <row r="6728" spans="2:8" x14ac:dyDescent="0.25">
      <c r="B6728" s="271">
        <v>44110.625</v>
      </c>
      <c r="C6728" s="244" t="s">
        <v>262</v>
      </c>
      <c r="D6728" s="244" t="s">
        <v>262</v>
      </c>
      <c r="E6728" s="244" t="s">
        <v>262</v>
      </c>
      <c r="F6728" s="244" t="s">
        <v>262</v>
      </c>
      <c r="G6728" s="193" t="s">
        <v>262</v>
      </c>
      <c r="H6728" s="193" t="s">
        <v>262</v>
      </c>
    </row>
    <row r="6729" spans="2:8" x14ac:dyDescent="0.25">
      <c r="B6729" s="271">
        <v>44110.666666666664</v>
      </c>
      <c r="C6729" s="244" t="s">
        <v>262</v>
      </c>
      <c r="D6729" s="244" t="s">
        <v>262</v>
      </c>
      <c r="E6729" s="244" t="s">
        <v>262</v>
      </c>
      <c r="F6729" s="244" t="s">
        <v>262</v>
      </c>
      <c r="G6729" s="193" t="s">
        <v>262</v>
      </c>
      <c r="H6729" s="193" t="s">
        <v>262</v>
      </c>
    </row>
    <row r="6730" spans="2:8" x14ac:dyDescent="0.25">
      <c r="B6730" s="271">
        <v>44110.708333333336</v>
      </c>
      <c r="C6730" s="244" t="s">
        <v>262</v>
      </c>
      <c r="D6730" s="244" t="s">
        <v>262</v>
      </c>
      <c r="E6730" s="244" t="s">
        <v>262</v>
      </c>
      <c r="F6730" s="244" t="s">
        <v>262</v>
      </c>
      <c r="G6730" s="193" t="s">
        <v>262</v>
      </c>
      <c r="H6730" s="193" t="s">
        <v>262</v>
      </c>
    </row>
    <row r="6731" spans="2:8" x14ac:dyDescent="0.25">
      <c r="B6731" s="271">
        <v>44110.75</v>
      </c>
      <c r="C6731" s="244" t="s">
        <v>262</v>
      </c>
      <c r="D6731" s="244" t="s">
        <v>262</v>
      </c>
      <c r="E6731" s="244" t="s">
        <v>262</v>
      </c>
      <c r="F6731" s="244" t="s">
        <v>262</v>
      </c>
      <c r="G6731" s="193" t="s">
        <v>262</v>
      </c>
      <c r="H6731" s="193" t="s">
        <v>262</v>
      </c>
    </row>
    <row r="6732" spans="2:8" x14ac:dyDescent="0.25">
      <c r="B6732" s="271">
        <v>44110.791666666664</v>
      </c>
      <c r="C6732" s="244" t="s">
        <v>262</v>
      </c>
      <c r="D6732" s="244" t="s">
        <v>262</v>
      </c>
      <c r="E6732" s="244" t="s">
        <v>262</v>
      </c>
      <c r="F6732" s="244" t="s">
        <v>262</v>
      </c>
      <c r="G6732" s="193" t="s">
        <v>262</v>
      </c>
      <c r="H6732" s="193" t="s">
        <v>262</v>
      </c>
    </row>
    <row r="6733" spans="2:8" x14ac:dyDescent="0.25">
      <c r="B6733" s="271">
        <v>44110.833333333336</v>
      </c>
      <c r="C6733" s="244" t="s">
        <v>262</v>
      </c>
      <c r="D6733" s="244" t="s">
        <v>262</v>
      </c>
      <c r="E6733" s="244" t="s">
        <v>262</v>
      </c>
      <c r="F6733" s="244" t="s">
        <v>262</v>
      </c>
      <c r="G6733" s="193" t="s">
        <v>262</v>
      </c>
      <c r="H6733" s="193" t="s">
        <v>262</v>
      </c>
    </row>
    <row r="6734" spans="2:8" x14ac:dyDescent="0.25">
      <c r="B6734" s="271">
        <v>44110.875</v>
      </c>
      <c r="C6734" s="244" t="s">
        <v>262</v>
      </c>
      <c r="D6734" s="244" t="s">
        <v>262</v>
      </c>
      <c r="E6734" s="244" t="s">
        <v>262</v>
      </c>
      <c r="F6734" s="244" t="s">
        <v>262</v>
      </c>
      <c r="G6734" s="193" t="s">
        <v>262</v>
      </c>
      <c r="H6734" s="193" t="s">
        <v>262</v>
      </c>
    </row>
    <row r="6735" spans="2:8" x14ac:dyDescent="0.25">
      <c r="B6735" s="271">
        <v>44110.916666666664</v>
      </c>
      <c r="C6735" s="244" t="s">
        <v>262</v>
      </c>
      <c r="D6735" s="244" t="s">
        <v>262</v>
      </c>
      <c r="E6735" s="244" t="s">
        <v>262</v>
      </c>
      <c r="F6735" s="244" t="s">
        <v>262</v>
      </c>
      <c r="G6735" s="193" t="s">
        <v>262</v>
      </c>
      <c r="H6735" s="193" t="s">
        <v>262</v>
      </c>
    </row>
    <row r="6736" spans="2:8" x14ac:dyDescent="0.25">
      <c r="B6736" s="271">
        <v>44110.958333333336</v>
      </c>
      <c r="C6736" s="244" t="s">
        <v>262</v>
      </c>
      <c r="D6736" s="244" t="s">
        <v>262</v>
      </c>
      <c r="E6736" s="244" t="s">
        <v>262</v>
      </c>
      <c r="F6736" s="244" t="s">
        <v>262</v>
      </c>
      <c r="G6736" s="193" t="s">
        <v>262</v>
      </c>
      <c r="H6736" s="193" t="s">
        <v>262</v>
      </c>
    </row>
    <row r="6737" spans="2:8" x14ac:dyDescent="0.25">
      <c r="B6737" s="271">
        <v>44111</v>
      </c>
      <c r="C6737" s="244" t="s">
        <v>262</v>
      </c>
      <c r="D6737" s="244" t="s">
        <v>262</v>
      </c>
      <c r="E6737" s="244" t="s">
        <v>262</v>
      </c>
      <c r="F6737" s="244" t="s">
        <v>262</v>
      </c>
      <c r="G6737" s="193" t="s">
        <v>262</v>
      </c>
      <c r="H6737" s="193" t="s">
        <v>262</v>
      </c>
    </row>
    <row r="6738" spans="2:8" x14ac:dyDescent="0.25">
      <c r="B6738" s="271">
        <v>44111.041666666664</v>
      </c>
      <c r="C6738" s="244" t="s">
        <v>262</v>
      </c>
      <c r="D6738" s="244" t="s">
        <v>262</v>
      </c>
      <c r="E6738" s="244" t="s">
        <v>262</v>
      </c>
      <c r="F6738" s="244" t="s">
        <v>262</v>
      </c>
      <c r="G6738" s="193" t="s">
        <v>262</v>
      </c>
      <c r="H6738" s="193" t="s">
        <v>262</v>
      </c>
    </row>
    <row r="6739" spans="2:8" x14ac:dyDescent="0.25">
      <c r="B6739" s="271">
        <v>44111.083333333336</v>
      </c>
      <c r="C6739" s="244" t="s">
        <v>262</v>
      </c>
      <c r="D6739" s="244" t="s">
        <v>262</v>
      </c>
      <c r="E6739" s="244" t="s">
        <v>262</v>
      </c>
      <c r="F6739" s="244" t="s">
        <v>262</v>
      </c>
      <c r="G6739" s="193" t="s">
        <v>262</v>
      </c>
      <c r="H6739" s="193" t="s">
        <v>262</v>
      </c>
    </row>
    <row r="6740" spans="2:8" x14ac:dyDescent="0.25">
      <c r="B6740" s="271">
        <v>44111.125</v>
      </c>
      <c r="C6740" s="244" t="s">
        <v>262</v>
      </c>
      <c r="D6740" s="244" t="s">
        <v>262</v>
      </c>
      <c r="E6740" s="244" t="s">
        <v>262</v>
      </c>
      <c r="F6740" s="244" t="s">
        <v>262</v>
      </c>
      <c r="G6740" s="193" t="s">
        <v>262</v>
      </c>
      <c r="H6740" s="193" t="s">
        <v>262</v>
      </c>
    </row>
    <row r="6741" spans="2:8" x14ac:dyDescent="0.25">
      <c r="B6741" s="271">
        <v>44111.166666666664</v>
      </c>
      <c r="C6741" s="244" t="s">
        <v>262</v>
      </c>
      <c r="D6741" s="244" t="s">
        <v>262</v>
      </c>
      <c r="E6741" s="244" t="s">
        <v>262</v>
      </c>
      <c r="F6741" s="244" t="s">
        <v>262</v>
      </c>
      <c r="G6741" s="193" t="s">
        <v>262</v>
      </c>
      <c r="H6741" s="193" t="s">
        <v>262</v>
      </c>
    </row>
    <row r="6742" spans="2:8" x14ac:dyDescent="0.25">
      <c r="B6742" s="271">
        <v>44111.208333333336</v>
      </c>
      <c r="C6742" s="244" t="s">
        <v>262</v>
      </c>
      <c r="D6742" s="244" t="s">
        <v>262</v>
      </c>
      <c r="E6742" s="244" t="s">
        <v>262</v>
      </c>
      <c r="F6742" s="244" t="s">
        <v>262</v>
      </c>
      <c r="G6742" s="193" t="s">
        <v>262</v>
      </c>
      <c r="H6742" s="193" t="s">
        <v>262</v>
      </c>
    </row>
    <row r="6743" spans="2:8" x14ac:dyDescent="0.25">
      <c r="B6743" s="271">
        <v>44111.25</v>
      </c>
      <c r="C6743" s="244" t="s">
        <v>262</v>
      </c>
      <c r="D6743" s="244" t="s">
        <v>262</v>
      </c>
      <c r="E6743" s="244" t="s">
        <v>262</v>
      </c>
      <c r="F6743" s="244" t="s">
        <v>262</v>
      </c>
      <c r="G6743" s="193" t="s">
        <v>262</v>
      </c>
      <c r="H6743" s="193" t="s">
        <v>262</v>
      </c>
    </row>
    <row r="6744" spans="2:8" x14ac:dyDescent="0.25">
      <c r="B6744" s="271">
        <v>44111.291666666664</v>
      </c>
      <c r="C6744" s="244" t="s">
        <v>262</v>
      </c>
      <c r="D6744" s="244" t="s">
        <v>262</v>
      </c>
      <c r="E6744" s="244" t="s">
        <v>262</v>
      </c>
      <c r="F6744" s="244" t="s">
        <v>262</v>
      </c>
      <c r="G6744" s="193" t="s">
        <v>262</v>
      </c>
      <c r="H6744" s="193" t="s">
        <v>262</v>
      </c>
    </row>
    <row r="6745" spans="2:8" x14ac:dyDescent="0.25">
      <c r="B6745" s="271">
        <v>44111.333333333336</v>
      </c>
      <c r="C6745" s="244" t="s">
        <v>262</v>
      </c>
      <c r="D6745" s="244" t="s">
        <v>262</v>
      </c>
      <c r="E6745" s="244" t="s">
        <v>262</v>
      </c>
      <c r="F6745" s="244" t="s">
        <v>262</v>
      </c>
      <c r="G6745" s="193" t="s">
        <v>262</v>
      </c>
      <c r="H6745" s="193" t="s">
        <v>262</v>
      </c>
    </row>
    <row r="6746" spans="2:8" x14ac:dyDescent="0.25">
      <c r="B6746" s="271">
        <v>44111.375</v>
      </c>
      <c r="C6746" s="244" t="s">
        <v>262</v>
      </c>
      <c r="D6746" s="244" t="s">
        <v>262</v>
      </c>
      <c r="E6746" s="244" t="s">
        <v>262</v>
      </c>
      <c r="F6746" s="244" t="s">
        <v>262</v>
      </c>
      <c r="G6746" s="193" t="s">
        <v>262</v>
      </c>
      <c r="H6746" s="193" t="s">
        <v>262</v>
      </c>
    </row>
    <row r="6747" spans="2:8" x14ac:dyDescent="0.25">
      <c r="B6747" s="271">
        <v>44111.416666666664</v>
      </c>
      <c r="C6747" s="244" t="s">
        <v>262</v>
      </c>
      <c r="D6747" s="244" t="s">
        <v>262</v>
      </c>
      <c r="E6747" s="244" t="s">
        <v>262</v>
      </c>
      <c r="F6747" s="244" t="s">
        <v>262</v>
      </c>
      <c r="G6747" s="193" t="s">
        <v>262</v>
      </c>
      <c r="H6747" s="193" t="s">
        <v>262</v>
      </c>
    </row>
    <row r="6748" spans="2:8" x14ac:dyDescent="0.25">
      <c r="B6748" s="271">
        <v>44111.458333333336</v>
      </c>
      <c r="C6748" s="244" t="s">
        <v>262</v>
      </c>
      <c r="D6748" s="244" t="s">
        <v>262</v>
      </c>
      <c r="E6748" s="244" t="s">
        <v>262</v>
      </c>
      <c r="F6748" s="244" t="s">
        <v>262</v>
      </c>
      <c r="G6748" s="193" t="s">
        <v>262</v>
      </c>
      <c r="H6748" s="193" t="s">
        <v>262</v>
      </c>
    </row>
    <row r="6749" spans="2:8" x14ac:dyDescent="0.25">
      <c r="B6749" s="271">
        <v>44111.5</v>
      </c>
      <c r="C6749" s="244" t="s">
        <v>262</v>
      </c>
      <c r="D6749" s="244" t="s">
        <v>262</v>
      </c>
      <c r="E6749" s="244" t="s">
        <v>262</v>
      </c>
      <c r="F6749" s="244" t="s">
        <v>262</v>
      </c>
      <c r="G6749" s="193" t="s">
        <v>262</v>
      </c>
      <c r="H6749" s="193" t="s">
        <v>262</v>
      </c>
    </row>
    <row r="6750" spans="2:8" x14ac:dyDescent="0.25">
      <c r="B6750" s="271">
        <v>44111.541666666664</v>
      </c>
      <c r="C6750" s="244" t="s">
        <v>262</v>
      </c>
      <c r="D6750" s="244" t="s">
        <v>262</v>
      </c>
      <c r="E6750" s="244" t="s">
        <v>262</v>
      </c>
      <c r="F6750" s="244" t="s">
        <v>262</v>
      </c>
      <c r="G6750" s="193" t="s">
        <v>262</v>
      </c>
      <c r="H6750" s="193" t="s">
        <v>262</v>
      </c>
    </row>
    <row r="6751" spans="2:8" x14ac:dyDescent="0.25">
      <c r="B6751" s="271">
        <v>44111.583333333336</v>
      </c>
      <c r="C6751" s="244" t="s">
        <v>262</v>
      </c>
      <c r="D6751" s="244" t="s">
        <v>262</v>
      </c>
      <c r="E6751" s="244" t="s">
        <v>262</v>
      </c>
      <c r="F6751" s="244" t="s">
        <v>262</v>
      </c>
      <c r="G6751" s="193" t="s">
        <v>262</v>
      </c>
      <c r="H6751" s="193" t="s">
        <v>262</v>
      </c>
    </row>
    <row r="6752" spans="2:8" x14ac:dyDescent="0.25">
      <c r="B6752" s="271">
        <v>44111.625</v>
      </c>
      <c r="C6752" s="244" t="s">
        <v>271</v>
      </c>
      <c r="D6752" s="244">
        <v>0</v>
      </c>
      <c r="E6752" s="244">
        <v>10.1</v>
      </c>
      <c r="F6752" s="244">
        <v>54.1</v>
      </c>
      <c r="G6752" s="193">
        <v>1.5</v>
      </c>
      <c r="H6752" s="193">
        <v>88.2</v>
      </c>
    </row>
    <row r="6753" spans="2:8" x14ac:dyDescent="0.25">
      <c r="B6753" s="271">
        <v>44111.666666666664</v>
      </c>
      <c r="C6753" s="244" t="s">
        <v>271</v>
      </c>
      <c r="D6753" s="244">
        <v>0</v>
      </c>
      <c r="E6753" s="244">
        <v>10.3</v>
      </c>
      <c r="F6753" s="244">
        <v>51.8</v>
      </c>
      <c r="G6753" s="193">
        <v>1.6</v>
      </c>
      <c r="H6753" s="193">
        <v>92.3</v>
      </c>
    </row>
    <row r="6754" spans="2:8" x14ac:dyDescent="0.25">
      <c r="B6754" s="271">
        <v>44111.708333333336</v>
      </c>
      <c r="C6754" s="244" t="s">
        <v>271</v>
      </c>
      <c r="D6754" s="244">
        <v>0</v>
      </c>
      <c r="E6754" s="244">
        <v>10</v>
      </c>
      <c r="F6754" s="244">
        <v>52.6</v>
      </c>
      <c r="G6754" s="193">
        <v>1.2</v>
      </c>
      <c r="H6754" s="193">
        <v>53</v>
      </c>
    </row>
    <row r="6755" spans="2:8" x14ac:dyDescent="0.25">
      <c r="B6755" s="271">
        <v>44111.75</v>
      </c>
      <c r="C6755" s="244" t="s">
        <v>271</v>
      </c>
      <c r="D6755" s="244">
        <v>0</v>
      </c>
      <c r="E6755" s="244">
        <v>9.4</v>
      </c>
      <c r="F6755" s="244">
        <v>57.2</v>
      </c>
      <c r="G6755" s="193">
        <v>1.3</v>
      </c>
      <c r="H6755" s="193">
        <v>66.5</v>
      </c>
    </row>
    <row r="6756" spans="2:8" x14ac:dyDescent="0.25">
      <c r="B6756" s="271">
        <v>44111.791666666664</v>
      </c>
      <c r="C6756" s="244" t="s">
        <v>271</v>
      </c>
      <c r="D6756" s="244">
        <v>0</v>
      </c>
      <c r="E6756" s="244">
        <v>8.6</v>
      </c>
      <c r="F6756" s="244">
        <v>61.3</v>
      </c>
      <c r="G6756" s="193">
        <v>1</v>
      </c>
      <c r="H6756" s="193">
        <v>39.5</v>
      </c>
    </row>
    <row r="6757" spans="2:8" x14ac:dyDescent="0.25">
      <c r="B6757" s="271">
        <v>44111.833333333336</v>
      </c>
      <c r="C6757" s="244" t="s">
        <v>271</v>
      </c>
      <c r="D6757" s="244">
        <v>0</v>
      </c>
      <c r="E6757" s="244">
        <v>8.3000000000000007</v>
      </c>
      <c r="F6757" s="244">
        <v>64</v>
      </c>
      <c r="G6757" s="193">
        <v>0.9</v>
      </c>
      <c r="H6757" s="193">
        <v>102.2</v>
      </c>
    </row>
    <row r="6758" spans="2:8" x14ac:dyDescent="0.25">
      <c r="B6758" s="271">
        <v>44111.875</v>
      </c>
      <c r="C6758" s="244" t="s">
        <v>271</v>
      </c>
      <c r="D6758" s="244">
        <v>0</v>
      </c>
      <c r="E6758" s="244">
        <v>7.5</v>
      </c>
      <c r="F6758" s="244">
        <v>70.099999999999994</v>
      </c>
      <c r="G6758" s="193">
        <v>1.1000000000000001</v>
      </c>
      <c r="H6758" s="193">
        <v>200.8</v>
      </c>
    </row>
    <row r="6759" spans="2:8" x14ac:dyDescent="0.25">
      <c r="B6759" s="271">
        <v>44111.916666666664</v>
      </c>
      <c r="C6759" s="244" t="s">
        <v>271</v>
      </c>
      <c r="D6759" s="244">
        <v>0</v>
      </c>
      <c r="E6759" s="244">
        <v>7.3</v>
      </c>
      <c r="F6759" s="244">
        <v>70.900000000000006</v>
      </c>
      <c r="G6759" s="193">
        <v>0.4</v>
      </c>
      <c r="H6759" s="193">
        <v>203.1</v>
      </c>
    </row>
    <row r="6760" spans="2:8" x14ac:dyDescent="0.25">
      <c r="B6760" s="271">
        <v>44111.958333333336</v>
      </c>
      <c r="C6760" s="244" t="s">
        <v>271</v>
      </c>
      <c r="D6760" s="244">
        <v>0</v>
      </c>
      <c r="E6760" s="244">
        <v>7.2</v>
      </c>
      <c r="F6760" s="244">
        <v>71.599999999999994</v>
      </c>
      <c r="G6760" s="193">
        <v>0.6</v>
      </c>
      <c r="H6760" s="193">
        <v>202.3</v>
      </c>
    </row>
    <row r="6761" spans="2:8" x14ac:dyDescent="0.25">
      <c r="B6761" s="271">
        <v>44112</v>
      </c>
      <c r="C6761" s="244" t="s">
        <v>271</v>
      </c>
      <c r="D6761" s="244">
        <v>0</v>
      </c>
      <c r="E6761" s="244">
        <v>7.2</v>
      </c>
      <c r="F6761" s="244">
        <v>71.599999999999994</v>
      </c>
      <c r="G6761" s="193">
        <v>0.4</v>
      </c>
      <c r="H6761" s="193">
        <v>183.1</v>
      </c>
    </row>
    <row r="6762" spans="2:8" x14ac:dyDescent="0.25">
      <c r="B6762" s="271">
        <v>44112.041666666664</v>
      </c>
      <c r="C6762" s="244" t="s">
        <v>271</v>
      </c>
      <c r="D6762" s="244">
        <v>0</v>
      </c>
      <c r="E6762" s="244">
        <v>7</v>
      </c>
      <c r="F6762" s="244">
        <v>72.7</v>
      </c>
      <c r="G6762" s="193">
        <v>0.4</v>
      </c>
      <c r="H6762" s="193">
        <v>199.2</v>
      </c>
    </row>
    <row r="6763" spans="2:8" x14ac:dyDescent="0.25">
      <c r="B6763" s="271">
        <v>44112.083333333336</v>
      </c>
      <c r="C6763" s="244" t="s">
        <v>271</v>
      </c>
      <c r="D6763" s="244">
        <v>0</v>
      </c>
      <c r="E6763" s="244">
        <v>6.7</v>
      </c>
      <c r="F6763" s="244">
        <v>74.400000000000006</v>
      </c>
      <c r="G6763" s="193">
        <v>0.8</v>
      </c>
      <c r="H6763" s="193">
        <v>199</v>
      </c>
    </row>
    <row r="6764" spans="2:8" x14ac:dyDescent="0.25">
      <c r="B6764" s="271">
        <v>44112.125</v>
      </c>
      <c r="C6764" s="244" t="s">
        <v>271</v>
      </c>
      <c r="D6764" s="244">
        <v>0</v>
      </c>
      <c r="E6764" s="244">
        <v>6.3</v>
      </c>
      <c r="F6764" s="244">
        <v>75.900000000000006</v>
      </c>
      <c r="G6764" s="193">
        <v>0.7</v>
      </c>
      <c r="H6764" s="193">
        <v>190.9</v>
      </c>
    </row>
    <row r="6765" spans="2:8" x14ac:dyDescent="0.25">
      <c r="B6765" s="271">
        <v>44112.166666666664</v>
      </c>
      <c r="C6765" s="244" t="s">
        <v>271</v>
      </c>
      <c r="D6765" s="244">
        <v>0</v>
      </c>
      <c r="E6765" s="244">
        <v>6.1</v>
      </c>
      <c r="F6765" s="244">
        <v>77.2</v>
      </c>
      <c r="G6765" s="193">
        <v>0.7</v>
      </c>
      <c r="H6765" s="193">
        <v>220.3</v>
      </c>
    </row>
    <row r="6766" spans="2:8" x14ac:dyDescent="0.25">
      <c r="B6766" s="271">
        <v>44112.208333333336</v>
      </c>
      <c r="C6766" s="244" t="s">
        <v>271</v>
      </c>
      <c r="D6766" s="244">
        <v>0</v>
      </c>
      <c r="E6766" s="244">
        <v>6</v>
      </c>
      <c r="F6766" s="244">
        <v>77.3</v>
      </c>
      <c r="G6766" s="193">
        <v>0.5</v>
      </c>
      <c r="H6766" s="193">
        <v>206.3</v>
      </c>
    </row>
    <row r="6767" spans="2:8" x14ac:dyDescent="0.25">
      <c r="B6767" s="271">
        <v>44112.25</v>
      </c>
      <c r="C6767" s="244" t="s">
        <v>271</v>
      </c>
      <c r="D6767" s="244">
        <v>0</v>
      </c>
      <c r="E6767" s="244">
        <v>6.2</v>
      </c>
      <c r="F6767" s="244">
        <v>76.8</v>
      </c>
      <c r="G6767" s="193">
        <v>0.5</v>
      </c>
      <c r="H6767" s="193">
        <v>160.6</v>
      </c>
    </row>
    <row r="6768" spans="2:8" x14ac:dyDescent="0.25">
      <c r="B6768" s="271">
        <v>44112.291666666664</v>
      </c>
      <c r="C6768" s="244" t="s">
        <v>271</v>
      </c>
      <c r="D6768" s="244">
        <v>0</v>
      </c>
      <c r="E6768" s="244">
        <v>7.4</v>
      </c>
      <c r="F6768" s="244">
        <v>70.599999999999994</v>
      </c>
      <c r="G6768" s="193">
        <v>1.2</v>
      </c>
      <c r="H6768" s="193">
        <v>152.5</v>
      </c>
    </row>
    <row r="6769" spans="2:8" x14ac:dyDescent="0.25">
      <c r="B6769" s="271">
        <v>44112.333333333336</v>
      </c>
      <c r="C6769" s="244" t="s">
        <v>271</v>
      </c>
      <c r="D6769" s="244">
        <v>0</v>
      </c>
      <c r="E6769" s="244">
        <v>8.9</v>
      </c>
      <c r="F6769" s="244">
        <v>59.7</v>
      </c>
      <c r="G6769" s="193">
        <v>1</v>
      </c>
      <c r="H6769" s="193">
        <v>116.9</v>
      </c>
    </row>
    <row r="6770" spans="2:8" x14ac:dyDescent="0.25">
      <c r="B6770" s="271">
        <v>44112.375</v>
      </c>
      <c r="C6770" s="244" t="s">
        <v>271</v>
      </c>
      <c r="D6770" s="244">
        <v>0</v>
      </c>
      <c r="E6770" s="244">
        <v>10.8</v>
      </c>
      <c r="F6770" s="244">
        <v>49.2</v>
      </c>
      <c r="G6770" s="193">
        <v>1.3</v>
      </c>
      <c r="H6770" s="193">
        <v>160.6</v>
      </c>
    </row>
    <row r="6771" spans="2:8" x14ac:dyDescent="0.25">
      <c r="B6771" s="271">
        <v>44112.416666666664</v>
      </c>
      <c r="C6771" s="244" t="s">
        <v>271</v>
      </c>
      <c r="D6771" s="244">
        <v>0</v>
      </c>
      <c r="E6771" s="244">
        <v>12.4</v>
      </c>
      <c r="F6771" s="244">
        <v>42.4</v>
      </c>
      <c r="G6771" s="193">
        <v>1</v>
      </c>
      <c r="H6771" s="193">
        <v>131.80000000000001</v>
      </c>
    </row>
    <row r="6772" spans="2:8" x14ac:dyDescent="0.25">
      <c r="B6772" s="271">
        <v>44112.458333333336</v>
      </c>
      <c r="C6772" s="244" t="s">
        <v>271</v>
      </c>
      <c r="D6772" s="244">
        <v>0</v>
      </c>
      <c r="E6772" s="244">
        <v>14.7</v>
      </c>
      <c r="F6772" s="244">
        <v>34.700000000000003</v>
      </c>
      <c r="G6772" s="193">
        <v>2.2999999999999998</v>
      </c>
      <c r="H6772" s="193">
        <v>59.4</v>
      </c>
    </row>
    <row r="6773" spans="2:8" x14ac:dyDescent="0.25">
      <c r="B6773" s="271">
        <v>44112.5</v>
      </c>
      <c r="C6773" s="244" t="s">
        <v>271</v>
      </c>
      <c r="D6773" s="244">
        <v>0</v>
      </c>
      <c r="E6773" s="244">
        <v>15.1</v>
      </c>
      <c r="F6773" s="244">
        <v>35.200000000000003</v>
      </c>
      <c r="G6773" s="193">
        <v>2.1</v>
      </c>
      <c r="H6773" s="193">
        <v>143.30000000000001</v>
      </c>
    </row>
    <row r="6774" spans="2:8" x14ac:dyDescent="0.25">
      <c r="B6774" s="271">
        <v>44112.541666666664</v>
      </c>
      <c r="C6774" s="244" t="s">
        <v>271</v>
      </c>
      <c r="D6774" s="244">
        <v>0</v>
      </c>
      <c r="E6774" s="244">
        <v>15.6</v>
      </c>
      <c r="F6774" s="244">
        <v>35.1</v>
      </c>
      <c r="G6774" s="193">
        <v>1.9</v>
      </c>
      <c r="H6774" s="193">
        <v>188.8</v>
      </c>
    </row>
    <row r="6775" spans="2:8" x14ac:dyDescent="0.25">
      <c r="B6775" s="271">
        <v>44112.583333333336</v>
      </c>
      <c r="C6775" s="244" t="s">
        <v>271</v>
      </c>
      <c r="D6775" s="244">
        <v>0</v>
      </c>
      <c r="E6775" s="244">
        <v>14.4</v>
      </c>
      <c r="F6775" s="244">
        <v>39.299999999999997</v>
      </c>
      <c r="G6775" s="193">
        <v>2.1</v>
      </c>
      <c r="H6775" s="193">
        <v>181.4</v>
      </c>
    </row>
    <row r="6776" spans="2:8" x14ac:dyDescent="0.25">
      <c r="B6776" s="271">
        <v>44112.625</v>
      </c>
      <c r="C6776" s="244" t="s">
        <v>271</v>
      </c>
      <c r="D6776" s="244">
        <v>0</v>
      </c>
      <c r="E6776" s="244">
        <v>14.4</v>
      </c>
      <c r="F6776" s="244">
        <v>40.299999999999997</v>
      </c>
      <c r="G6776" s="193">
        <v>2.4</v>
      </c>
      <c r="H6776" s="193">
        <v>35.1</v>
      </c>
    </row>
    <row r="6777" spans="2:8" x14ac:dyDescent="0.25">
      <c r="B6777" s="271">
        <v>44112.666666666664</v>
      </c>
      <c r="C6777" s="244" t="s">
        <v>271</v>
      </c>
      <c r="D6777" s="244">
        <v>0</v>
      </c>
      <c r="E6777" s="244">
        <v>12.9</v>
      </c>
      <c r="F6777" s="244">
        <v>45.2</v>
      </c>
      <c r="G6777" s="193">
        <v>2.9</v>
      </c>
      <c r="H6777" s="193">
        <v>1.3</v>
      </c>
    </row>
    <row r="6778" spans="2:8" x14ac:dyDescent="0.25">
      <c r="B6778" s="271">
        <v>44112.708333333336</v>
      </c>
      <c r="C6778" s="244" t="s">
        <v>271</v>
      </c>
      <c r="D6778" s="244">
        <v>0</v>
      </c>
      <c r="E6778" s="244">
        <v>11.6</v>
      </c>
      <c r="F6778" s="244">
        <v>52.4</v>
      </c>
      <c r="G6778" s="193">
        <v>2.6</v>
      </c>
      <c r="H6778" s="193">
        <v>58</v>
      </c>
    </row>
    <row r="6779" spans="2:8" x14ac:dyDescent="0.25">
      <c r="B6779" s="271">
        <v>44112.75</v>
      </c>
      <c r="C6779" s="244" t="s">
        <v>271</v>
      </c>
      <c r="D6779" s="244">
        <v>0</v>
      </c>
      <c r="E6779" s="244">
        <v>10.199999999999999</v>
      </c>
      <c r="F6779" s="244">
        <v>59.6</v>
      </c>
      <c r="G6779" s="193">
        <v>1.2</v>
      </c>
      <c r="H6779" s="193">
        <v>108.2</v>
      </c>
    </row>
    <row r="6780" spans="2:8" x14ac:dyDescent="0.25">
      <c r="B6780" s="271">
        <v>44112.791666666664</v>
      </c>
      <c r="C6780" s="244" t="s">
        <v>271</v>
      </c>
      <c r="D6780" s="244">
        <v>0</v>
      </c>
      <c r="E6780" s="244">
        <v>9.6999999999999993</v>
      </c>
      <c r="F6780" s="244">
        <v>61.4</v>
      </c>
      <c r="G6780" s="193">
        <v>1.4</v>
      </c>
      <c r="H6780" s="193">
        <v>107.1</v>
      </c>
    </row>
    <row r="6781" spans="2:8" x14ac:dyDescent="0.25">
      <c r="B6781" s="271">
        <v>44112.833333333336</v>
      </c>
      <c r="C6781" s="244" t="s">
        <v>271</v>
      </c>
      <c r="D6781" s="244">
        <v>0</v>
      </c>
      <c r="E6781" s="244">
        <v>9.1999999999999993</v>
      </c>
      <c r="F6781" s="244">
        <v>63.8</v>
      </c>
      <c r="G6781" s="193">
        <v>0.9</v>
      </c>
      <c r="H6781" s="193">
        <v>31.1</v>
      </c>
    </row>
    <row r="6782" spans="2:8" x14ac:dyDescent="0.25">
      <c r="B6782" s="271">
        <v>44112.875</v>
      </c>
      <c r="C6782" s="244" t="s">
        <v>271</v>
      </c>
      <c r="D6782" s="244">
        <v>0</v>
      </c>
      <c r="E6782" s="244">
        <v>9</v>
      </c>
      <c r="F6782" s="244">
        <v>64.900000000000006</v>
      </c>
      <c r="G6782" s="193">
        <v>0.5</v>
      </c>
      <c r="H6782" s="193">
        <v>59.5</v>
      </c>
    </row>
    <row r="6783" spans="2:8" x14ac:dyDescent="0.25">
      <c r="B6783" s="271">
        <v>44112.916666666664</v>
      </c>
      <c r="C6783" s="244" t="s">
        <v>271</v>
      </c>
      <c r="D6783" s="244">
        <v>0</v>
      </c>
      <c r="E6783" s="244">
        <v>8.6999999999999993</v>
      </c>
      <c r="F6783" s="244">
        <v>66</v>
      </c>
      <c r="G6783" s="193">
        <v>0.8</v>
      </c>
      <c r="H6783" s="193">
        <v>39.700000000000003</v>
      </c>
    </row>
    <row r="6784" spans="2:8" x14ac:dyDescent="0.25">
      <c r="B6784" s="271">
        <v>44112.958333333336</v>
      </c>
      <c r="C6784" s="244" t="s">
        <v>271</v>
      </c>
      <c r="D6784" s="244">
        <v>0</v>
      </c>
      <c r="E6784" s="244">
        <v>8.4</v>
      </c>
      <c r="F6784" s="244">
        <v>64.900000000000006</v>
      </c>
      <c r="G6784" s="193">
        <v>0.7</v>
      </c>
      <c r="H6784" s="193">
        <v>42.4</v>
      </c>
    </row>
    <row r="6785" spans="2:8" x14ac:dyDescent="0.25">
      <c r="B6785" s="271">
        <v>44113</v>
      </c>
      <c r="C6785" s="244" t="s">
        <v>271</v>
      </c>
      <c r="D6785" s="244">
        <v>0</v>
      </c>
      <c r="E6785" s="244">
        <v>7.9</v>
      </c>
      <c r="F6785" s="244">
        <v>66.3</v>
      </c>
      <c r="G6785" s="193">
        <v>0.7</v>
      </c>
      <c r="H6785" s="193">
        <v>350.7</v>
      </c>
    </row>
    <row r="6786" spans="2:8" x14ac:dyDescent="0.25">
      <c r="B6786" s="271">
        <v>44113.041666666664</v>
      </c>
      <c r="C6786" s="244" t="s">
        <v>271</v>
      </c>
      <c r="D6786" s="244">
        <v>0</v>
      </c>
      <c r="E6786" s="244">
        <v>7.4</v>
      </c>
      <c r="F6786" s="244">
        <v>69.400000000000006</v>
      </c>
      <c r="G6786" s="193">
        <v>1.2</v>
      </c>
      <c r="H6786" s="193">
        <v>286</v>
      </c>
    </row>
    <row r="6787" spans="2:8" x14ac:dyDescent="0.25">
      <c r="B6787" s="271">
        <v>44113.083333333336</v>
      </c>
      <c r="C6787" s="244" t="s">
        <v>271</v>
      </c>
      <c r="D6787" s="244">
        <v>0</v>
      </c>
      <c r="E6787" s="244">
        <v>6.9</v>
      </c>
      <c r="F6787" s="244">
        <v>71.2</v>
      </c>
      <c r="G6787" s="193">
        <v>0.6</v>
      </c>
      <c r="H6787" s="193">
        <v>262.89999999999998</v>
      </c>
    </row>
    <row r="6788" spans="2:8" x14ac:dyDescent="0.25">
      <c r="B6788" s="271">
        <v>44113.125</v>
      </c>
      <c r="C6788" s="244" t="s">
        <v>271</v>
      </c>
      <c r="D6788" s="244">
        <v>0</v>
      </c>
      <c r="E6788" s="244">
        <v>6.6</v>
      </c>
      <c r="F6788" s="244">
        <v>72.400000000000006</v>
      </c>
      <c r="G6788" s="193">
        <v>1</v>
      </c>
      <c r="H6788" s="193">
        <v>116.1</v>
      </c>
    </row>
    <row r="6789" spans="2:8" x14ac:dyDescent="0.25">
      <c r="B6789" s="271">
        <v>44113.166666666664</v>
      </c>
      <c r="C6789" s="244" t="s">
        <v>271</v>
      </c>
      <c r="D6789" s="244">
        <v>0</v>
      </c>
      <c r="E6789" s="244">
        <v>6.7</v>
      </c>
      <c r="F6789" s="244">
        <v>69.8</v>
      </c>
      <c r="G6789" s="193">
        <v>1.7</v>
      </c>
      <c r="H6789" s="193">
        <v>40</v>
      </c>
    </row>
    <row r="6790" spans="2:8" x14ac:dyDescent="0.25">
      <c r="B6790" s="271">
        <v>44113.208333333336</v>
      </c>
      <c r="C6790" s="244" t="s">
        <v>271</v>
      </c>
      <c r="D6790" s="244">
        <v>0</v>
      </c>
      <c r="E6790" s="244">
        <v>6.3</v>
      </c>
      <c r="F6790" s="244">
        <v>73.3</v>
      </c>
      <c r="G6790" s="193">
        <v>0.9</v>
      </c>
      <c r="H6790" s="193">
        <v>133.4</v>
      </c>
    </row>
    <row r="6791" spans="2:8" x14ac:dyDescent="0.25">
      <c r="B6791" s="271">
        <v>44113.25</v>
      </c>
      <c r="C6791" s="244" t="s">
        <v>271</v>
      </c>
      <c r="D6791" s="244">
        <v>0</v>
      </c>
      <c r="E6791" s="244">
        <v>6.2</v>
      </c>
      <c r="F6791" s="244">
        <v>75.900000000000006</v>
      </c>
      <c r="G6791" s="193">
        <v>1.2</v>
      </c>
      <c r="H6791" s="193">
        <v>142.1</v>
      </c>
    </row>
    <row r="6792" spans="2:8" x14ac:dyDescent="0.25">
      <c r="B6792" s="271">
        <v>44113.291666666664</v>
      </c>
      <c r="C6792" s="244" t="s">
        <v>271</v>
      </c>
      <c r="D6792" s="244">
        <v>0</v>
      </c>
      <c r="E6792" s="244">
        <v>7.4</v>
      </c>
      <c r="F6792" s="244">
        <v>67.8</v>
      </c>
      <c r="G6792" s="193">
        <v>0.9</v>
      </c>
      <c r="H6792" s="193">
        <v>277.7</v>
      </c>
    </row>
    <row r="6793" spans="2:8" x14ac:dyDescent="0.25">
      <c r="B6793" s="271">
        <v>44113.333333333336</v>
      </c>
      <c r="C6793" s="244" t="s">
        <v>271</v>
      </c>
      <c r="D6793" s="244">
        <v>0</v>
      </c>
      <c r="E6793" s="244">
        <v>8.3000000000000007</v>
      </c>
      <c r="F6793" s="244">
        <v>64.099999999999994</v>
      </c>
      <c r="G6793" s="193">
        <v>1.1000000000000001</v>
      </c>
      <c r="H6793" s="193">
        <v>152.30000000000001</v>
      </c>
    </row>
    <row r="6794" spans="2:8" x14ac:dyDescent="0.25">
      <c r="B6794" s="271">
        <v>44113.375</v>
      </c>
      <c r="C6794" s="244" t="s">
        <v>271</v>
      </c>
      <c r="D6794" s="244">
        <v>0</v>
      </c>
      <c r="E6794" s="244">
        <v>9.6999999999999993</v>
      </c>
      <c r="F6794" s="244">
        <v>55.9</v>
      </c>
      <c r="G6794" s="193">
        <v>1.2</v>
      </c>
      <c r="H6794" s="193">
        <v>148.1</v>
      </c>
    </row>
    <row r="6795" spans="2:8" x14ac:dyDescent="0.25">
      <c r="B6795" s="271">
        <v>44113.416666666664</v>
      </c>
      <c r="C6795" s="244" t="s">
        <v>271</v>
      </c>
      <c r="D6795" s="244">
        <v>0</v>
      </c>
      <c r="E6795" s="244">
        <v>12</v>
      </c>
      <c r="F6795" s="244">
        <v>47.1</v>
      </c>
      <c r="G6795" s="193">
        <v>1.6</v>
      </c>
      <c r="H6795" s="193">
        <v>151</v>
      </c>
    </row>
    <row r="6796" spans="2:8" x14ac:dyDescent="0.25">
      <c r="B6796" s="271">
        <v>44113.458333333336</v>
      </c>
      <c r="C6796" s="244" t="s">
        <v>271</v>
      </c>
      <c r="D6796" s="244">
        <v>0</v>
      </c>
      <c r="E6796" s="244">
        <v>15.1</v>
      </c>
      <c r="F6796" s="244">
        <v>26.6</v>
      </c>
      <c r="G6796" s="193">
        <v>2.5</v>
      </c>
      <c r="H6796" s="193">
        <v>41.2</v>
      </c>
    </row>
    <row r="6797" spans="2:8" x14ac:dyDescent="0.25">
      <c r="B6797" s="271">
        <v>44113.5</v>
      </c>
      <c r="C6797" s="244" t="s">
        <v>271</v>
      </c>
      <c r="D6797" s="244">
        <v>0</v>
      </c>
      <c r="E6797" s="244">
        <v>16</v>
      </c>
      <c r="F6797" s="244">
        <v>24</v>
      </c>
      <c r="G6797" s="193">
        <v>2.7</v>
      </c>
      <c r="H6797" s="193">
        <v>34.299999999999997</v>
      </c>
    </row>
    <row r="6798" spans="2:8" x14ac:dyDescent="0.25">
      <c r="B6798" s="271">
        <v>44113.541666666664</v>
      </c>
      <c r="C6798" s="244" t="s">
        <v>271</v>
      </c>
      <c r="D6798" s="244">
        <v>0</v>
      </c>
      <c r="E6798" s="244">
        <v>16.100000000000001</v>
      </c>
      <c r="F6798" s="244">
        <v>18.5</v>
      </c>
      <c r="G6798" s="193">
        <v>2.6</v>
      </c>
      <c r="H6798" s="193">
        <v>40.200000000000003</v>
      </c>
    </row>
    <row r="6799" spans="2:8" x14ac:dyDescent="0.25">
      <c r="B6799" s="271">
        <v>44113.583333333336</v>
      </c>
      <c r="C6799" s="244" t="s">
        <v>271</v>
      </c>
      <c r="D6799" s="244">
        <v>0</v>
      </c>
      <c r="E6799" s="244">
        <v>16</v>
      </c>
      <c r="F6799" s="244">
        <v>18.3</v>
      </c>
      <c r="G6799" s="193">
        <v>2.4</v>
      </c>
      <c r="H6799" s="193">
        <v>49.7</v>
      </c>
    </row>
    <row r="6800" spans="2:8" x14ac:dyDescent="0.25">
      <c r="B6800" s="271">
        <v>44113.625</v>
      </c>
      <c r="C6800" s="244" t="s">
        <v>271</v>
      </c>
      <c r="D6800" s="244">
        <v>0</v>
      </c>
      <c r="E6800" s="244">
        <v>15.3</v>
      </c>
      <c r="F6800" s="244">
        <v>21.2</v>
      </c>
      <c r="G6800" s="193">
        <v>2.9</v>
      </c>
      <c r="H6800" s="193">
        <v>51.5</v>
      </c>
    </row>
    <row r="6801" spans="2:8" x14ac:dyDescent="0.25">
      <c r="B6801" s="271">
        <v>44113.666666666664</v>
      </c>
      <c r="C6801" s="244" t="s">
        <v>271</v>
      </c>
      <c r="D6801" s="244">
        <v>0</v>
      </c>
      <c r="E6801" s="244">
        <v>14.1</v>
      </c>
      <c r="F6801" s="244">
        <v>22.6</v>
      </c>
      <c r="G6801" s="193">
        <v>2.8</v>
      </c>
      <c r="H6801" s="193">
        <v>67.8</v>
      </c>
    </row>
    <row r="6802" spans="2:8" x14ac:dyDescent="0.25">
      <c r="B6802" s="271">
        <v>44113.708333333336</v>
      </c>
      <c r="C6802" s="244" t="s">
        <v>271</v>
      </c>
      <c r="D6802" s="244">
        <v>0</v>
      </c>
      <c r="E6802" s="244">
        <v>13.1</v>
      </c>
      <c r="F6802" s="244">
        <v>26.7</v>
      </c>
      <c r="G6802" s="193">
        <v>2.2000000000000002</v>
      </c>
      <c r="H6802" s="193">
        <v>97</v>
      </c>
    </row>
    <row r="6803" spans="2:8" x14ac:dyDescent="0.25">
      <c r="B6803" s="271">
        <v>44113.75</v>
      </c>
      <c r="C6803" s="244" t="s">
        <v>271</v>
      </c>
      <c r="D6803" s="244">
        <v>0</v>
      </c>
      <c r="E6803" s="244">
        <v>11</v>
      </c>
      <c r="F6803" s="244">
        <v>34.9</v>
      </c>
      <c r="G6803" s="193">
        <v>1.7</v>
      </c>
      <c r="H6803" s="193">
        <v>35</v>
      </c>
    </row>
    <row r="6804" spans="2:8" x14ac:dyDescent="0.25">
      <c r="B6804" s="271">
        <v>44113.791666666664</v>
      </c>
      <c r="C6804" s="244" t="s">
        <v>271</v>
      </c>
      <c r="D6804" s="244">
        <v>0</v>
      </c>
      <c r="E6804" s="244">
        <v>9.1999999999999993</v>
      </c>
      <c r="F6804" s="244">
        <v>50.1</v>
      </c>
      <c r="G6804" s="193">
        <v>1.5</v>
      </c>
      <c r="H6804" s="193">
        <v>26.2</v>
      </c>
    </row>
    <row r="6805" spans="2:8" x14ac:dyDescent="0.25">
      <c r="B6805" s="271">
        <v>44113.833333333336</v>
      </c>
      <c r="C6805" s="244" t="s">
        <v>271</v>
      </c>
      <c r="D6805" s="244">
        <v>0</v>
      </c>
      <c r="E6805" s="244">
        <v>8.3000000000000007</v>
      </c>
      <c r="F6805" s="244">
        <v>56</v>
      </c>
      <c r="G6805" s="193">
        <v>1.5</v>
      </c>
      <c r="H6805" s="193">
        <v>27.3</v>
      </c>
    </row>
    <row r="6806" spans="2:8" x14ac:dyDescent="0.25">
      <c r="B6806" s="271">
        <v>44113.875</v>
      </c>
      <c r="C6806" s="244" t="s">
        <v>271</v>
      </c>
      <c r="D6806" s="244">
        <v>0</v>
      </c>
      <c r="E6806" s="244">
        <v>7.2</v>
      </c>
      <c r="F6806" s="244">
        <v>58.6</v>
      </c>
      <c r="G6806" s="193">
        <v>2.1</v>
      </c>
      <c r="H6806" s="193">
        <v>24.8</v>
      </c>
    </row>
    <row r="6807" spans="2:8" x14ac:dyDescent="0.25">
      <c r="B6807" s="271">
        <v>44113.916666666664</v>
      </c>
      <c r="C6807" s="244" t="s">
        <v>271</v>
      </c>
      <c r="D6807" s="244">
        <v>0</v>
      </c>
      <c r="E6807" s="244">
        <v>6.3</v>
      </c>
      <c r="F6807" s="244">
        <v>57.1</v>
      </c>
      <c r="G6807" s="193">
        <v>2.6</v>
      </c>
      <c r="H6807" s="193">
        <v>6.8</v>
      </c>
    </row>
    <row r="6808" spans="2:8" x14ac:dyDescent="0.25">
      <c r="B6808" s="271">
        <v>44113.958333333336</v>
      </c>
      <c r="C6808" s="244" t="s">
        <v>271</v>
      </c>
      <c r="D6808" s="244">
        <v>0</v>
      </c>
      <c r="E6808" s="244">
        <v>5.5</v>
      </c>
      <c r="F6808" s="244">
        <v>56.8</v>
      </c>
      <c r="G6808" s="193">
        <v>1.9</v>
      </c>
      <c r="H6808" s="193">
        <v>8.3000000000000007</v>
      </c>
    </row>
    <row r="6809" spans="2:8" x14ac:dyDescent="0.25">
      <c r="B6809" s="271">
        <v>44114</v>
      </c>
      <c r="C6809" s="244" t="s">
        <v>271</v>
      </c>
      <c r="D6809" s="244">
        <v>0</v>
      </c>
      <c r="E6809" s="244">
        <v>4.7</v>
      </c>
      <c r="F6809" s="244">
        <v>58.6</v>
      </c>
      <c r="G6809" s="193">
        <v>1.4</v>
      </c>
      <c r="H6809" s="193">
        <v>342.3</v>
      </c>
    </row>
    <row r="6810" spans="2:8" x14ac:dyDescent="0.25">
      <c r="B6810" s="271">
        <v>44114.041666666664</v>
      </c>
      <c r="C6810" s="244" t="s">
        <v>271</v>
      </c>
      <c r="D6810" s="244">
        <v>0</v>
      </c>
      <c r="E6810" s="244">
        <v>3.7</v>
      </c>
      <c r="F6810" s="244">
        <v>65.2</v>
      </c>
      <c r="G6810" s="193">
        <v>1.6</v>
      </c>
      <c r="H6810" s="193">
        <v>310.60000000000002</v>
      </c>
    </row>
    <row r="6811" spans="2:8" x14ac:dyDescent="0.25">
      <c r="B6811" s="271">
        <v>44114.083333333336</v>
      </c>
      <c r="C6811" s="244" t="s">
        <v>271</v>
      </c>
      <c r="D6811" s="244">
        <v>0</v>
      </c>
      <c r="E6811" s="244">
        <v>2.7</v>
      </c>
      <c r="F6811" s="244">
        <v>70</v>
      </c>
      <c r="G6811" s="193">
        <v>1.5</v>
      </c>
      <c r="H6811" s="193">
        <v>286.7</v>
      </c>
    </row>
    <row r="6812" spans="2:8" x14ac:dyDescent="0.25">
      <c r="B6812" s="271">
        <v>44114.125</v>
      </c>
      <c r="C6812" s="244" t="s">
        <v>271</v>
      </c>
      <c r="D6812" s="244">
        <v>0</v>
      </c>
      <c r="E6812" s="244">
        <v>1.9</v>
      </c>
      <c r="F6812" s="244">
        <v>73.099999999999994</v>
      </c>
      <c r="G6812" s="193">
        <v>1.7</v>
      </c>
      <c r="H6812" s="193">
        <v>287.8</v>
      </c>
    </row>
    <row r="6813" spans="2:8" x14ac:dyDescent="0.25">
      <c r="B6813" s="271">
        <v>44114.166666666664</v>
      </c>
      <c r="C6813" s="244" t="s">
        <v>271</v>
      </c>
      <c r="D6813" s="244">
        <v>0</v>
      </c>
      <c r="E6813" s="244">
        <v>1.2</v>
      </c>
      <c r="F6813" s="244">
        <v>74</v>
      </c>
      <c r="G6813" s="193">
        <v>1.7</v>
      </c>
      <c r="H6813" s="193">
        <v>277.5</v>
      </c>
    </row>
    <row r="6814" spans="2:8" x14ac:dyDescent="0.25">
      <c r="B6814" s="271">
        <v>44114.208333333336</v>
      </c>
      <c r="C6814" s="244" t="s">
        <v>271</v>
      </c>
      <c r="D6814" s="244">
        <v>0</v>
      </c>
      <c r="E6814" s="244">
        <v>0.6</v>
      </c>
      <c r="F6814" s="244">
        <v>75.7</v>
      </c>
      <c r="G6814" s="193">
        <v>1.6</v>
      </c>
      <c r="H6814" s="193">
        <v>281</v>
      </c>
    </row>
    <row r="6815" spans="2:8" x14ac:dyDescent="0.25">
      <c r="B6815" s="271">
        <v>44114.25</v>
      </c>
      <c r="C6815" s="244" t="s">
        <v>271</v>
      </c>
      <c r="D6815" s="244">
        <v>0</v>
      </c>
      <c r="E6815" s="244">
        <v>0.6</v>
      </c>
      <c r="F6815" s="244">
        <v>76.5</v>
      </c>
      <c r="G6815" s="193">
        <v>1.6</v>
      </c>
      <c r="H6815" s="193">
        <v>276.39999999999998</v>
      </c>
    </row>
    <row r="6816" spans="2:8" x14ac:dyDescent="0.25">
      <c r="B6816" s="271">
        <v>44114.291666666664</v>
      </c>
      <c r="C6816" s="244" t="s">
        <v>271</v>
      </c>
      <c r="D6816" s="244">
        <v>0</v>
      </c>
      <c r="E6816" s="244">
        <v>2.9</v>
      </c>
      <c r="F6816" s="244">
        <v>67.3</v>
      </c>
      <c r="G6816" s="193">
        <v>0.7</v>
      </c>
      <c r="H6816" s="193">
        <v>154.30000000000001</v>
      </c>
    </row>
    <row r="6817" spans="2:8" x14ac:dyDescent="0.25">
      <c r="B6817" s="271">
        <v>44114.333333333336</v>
      </c>
      <c r="C6817" s="244" t="s">
        <v>271</v>
      </c>
      <c r="D6817" s="244">
        <v>0</v>
      </c>
      <c r="E6817" s="244">
        <v>6.5</v>
      </c>
      <c r="F6817" s="244">
        <v>54.4</v>
      </c>
      <c r="G6817" s="193">
        <v>0.8</v>
      </c>
      <c r="H6817" s="193">
        <v>148.19999999999999</v>
      </c>
    </row>
    <row r="6818" spans="2:8" x14ac:dyDescent="0.25">
      <c r="B6818" s="271">
        <v>44114.375</v>
      </c>
      <c r="C6818" s="244" t="s">
        <v>271</v>
      </c>
      <c r="D6818" s="244">
        <v>0</v>
      </c>
      <c r="E6818" s="244">
        <v>11</v>
      </c>
      <c r="F6818" s="244">
        <v>32.5</v>
      </c>
      <c r="G6818" s="193">
        <v>1.8</v>
      </c>
      <c r="H6818" s="193">
        <v>146.6</v>
      </c>
    </row>
    <row r="6819" spans="2:8" x14ac:dyDescent="0.25">
      <c r="B6819" s="271">
        <v>44114.416666666664</v>
      </c>
      <c r="C6819" s="244" t="s">
        <v>271</v>
      </c>
      <c r="D6819" s="244">
        <v>0</v>
      </c>
      <c r="E6819" s="244">
        <v>13</v>
      </c>
      <c r="F6819" s="244">
        <v>23.7</v>
      </c>
      <c r="G6819" s="193">
        <v>2.5</v>
      </c>
      <c r="H6819" s="193">
        <v>152.30000000000001</v>
      </c>
    </row>
    <row r="6820" spans="2:8" x14ac:dyDescent="0.25">
      <c r="B6820" s="271">
        <v>44114.458333333336</v>
      </c>
      <c r="C6820" s="244" t="s">
        <v>271</v>
      </c>
      <c r="D6820" s="244">
        <v>0</v>
      </c>
      <c r="E6820" s="244">
        <v>14.3</v>
      </c>
      <c r="F6820" s="244">
        <v>27.7</v>
      </c>
      <c r="G6820" s="193">
        <v>2.8</v>
      </c>
      <c r="H6820" s="193">
        <v>130.1</v>
      </c>
    </row>
    <row r="6821" spans="2:8" x14ac:dyDescent="0.25">
      <c r="B6821" s="271">
        <v>44114.5</v>
      </c>
      <c r="C6821" s="244" t="s">
        <v>271</v>
      </c>
      <c r="D6821" s="244">
        <v>0</v>
      </c>
      <c r="E6821" s="244">
        <v>14.2</v>
      </c>
      <c r="F6821" s="244">
        <v>35.9</v>
      </c>
      <c r="G6821" s="193">
        <v>2.9</v>
      </c>
      <c r="H6821" s="193">
        <v>35.4</v>
      </c>
    </row>
    <row r="6822" spans="2:8" x14ac:dyDescent="0.25">
      <c r="B6822" s="271">
        <v>44114.541666666664</v>
      </c>
      <c r="C6822" s="244" t="s">
        <v>271</v>
      </c>
      <c r="D6822" s="244">
        <v>0</v>
      </c>
      <c r="E6822" s="244">
        <v>14.2</v>
      </c>
      <c r="F6822" s="244">
        <v>34.299999999999997</v>
      </c>
      <c r="G6822" s="193">
        <v>2.6</v>
      </c>
      <c r="H6822" s="193">
        <v>35.299999999999997</v>
      </c>
    </row>
    <row r="6823" spans="2:8" x14ac:dyDescent="0.25">
      <c r="B6823" s="271">
        <v>44114.583333333336</v>
      </c>
      <c r="C6823" s="244" t="s">
        <v>271</v>
      </c>
      <c r="D6823" s="244">
        <v>0</v>
      </c>
      <c r="E6823" s="244">
        <v>14.3</v>
      </c>
      <c r="F6823" s="244">
        <v>32.200000000000003</v>
      </c>
      <c r="G6823" s="193">
        <v>2.5</v>
      </c>
      <c r="H6823" s="193">
        <v>52.2</v>
      </c>
    </row>
    <row r="6824" spans="2:8" x14ac:dyDescent="0.25">
      <c r="B6824" s="271">
        <v>44114.625</v>
      </c>
      <c r="C6824" s="244" t="s">
        <v>271</v>
      </c>
      <c r="D6824" s="244">
        <v>0</v>
      </c>
      <c r="E6824" s="244">
        <v>14.4</v>
      </c>
      <c r="F6824" s="244">
        <v>30.7</v>
      </c>
      <c r="G6824" s="193">
        <v>2.4</v>
      </c>
      <c r="H6824" s="193">
        <v>46.6</v>
      </c>
    </row>
    <row r="6825" spans="2:8" x14ac:dyDescent="0.25">
      <c r="B6825" s="271">
        <v>44114.666666666664</v>
      </c>
      <c r="C6825" s="244" t="s">
        <v>271</v>
      </c>
      <c r="D6825" s="244">
        <v>0</v>
      </c>
      <c r="E6825" s="244">
        <v>13.7</v>
      </c>
      <c r="F6825" s="244">
        <v>33.4</v>
      </c>
      <c r="G6825" s="193">
        <v>2.9</v>
      </c>
      <c r="H6825" s="193">
        <v>39.9</v>
      </c>
    </row>
    <row r="6826" spans="2:8" x14ac:dyDescent="0.25">
      <c r="B6826" s="271">
        <v>44114.708333333336</v>
      </c>
      <c r="C6826" s="244" t="s">
        <v>271</v>
      </c>
      <c r="D6826" s="244">
        <v>0</v>
      </c>
      <c r="E6826" s="244">
        <v>12.4</v>
      </c>
      <c r="F6826" s="244">
        <v>36.799999999999997</v>
      </c>
      <c r="G6826" s="193">
        <v>3</v>
      </c>
      <c r="H6826" s="193">
        <v>44.1</v>
      </c>
    </row>
    <row r="6827" spans="2:8" x14ac:dyDescent="0.25">
      <c r="B6827" s="271">
        <v>44114.75</v>
      </c>
      <c r="C6827" s="244" t="s">
        <v>271</v>
      </c>
      <c r="D6827" s="244">
        <v>0</v>
      </c>
      <c r="E6827" s="244">
        <v>10.8</v>
      </c>
      <c r="F6827" s="244">
        <v>43.8</v>
      </c>
      <c r="G6827" s="193">
        <v>1.7</v>
      </c>
      <c r="H6827" s="193">
        <v>31.9</v>
      </c>
    </row>
    <row r="6828" spans="2:8" x14ac:dyDescent="0.25">
      <c r="B6828" s="271">
        <v>44114.791666666664</v>
      </c>
      <c r="C6828" s="244" t="s">
        <v>271</v>
      </c>
      <c r="D6828" s="244">
        <v>0</v>
      </c>
      <c r="E6828" s="244">
        <v>9.8000000000000007</v>
      </c>
      <c r="F6828" s="244">
        <v>47.5</v>
      </c>
      <c r="G6828" s="193">
        <v>1.3</v>
      </c>
      <c r="H6828" s="193">
        <v>43.9</v>
      </c>
    </row>
    <row r="6829" spans="2:8" x14ac:dyDescent="0.25">
      <c r="B6829" s="271">
        <v>44114.833333333336</v>
      </c>
      <c r="C6829" s="244" t="s">
        <v>271</v>
      </c>
      <c r="D6829" s="244">
        <v>0</v>
      </c>
      <c r="E6829" s="244">
        <v>8.6999999999999993</v>
      </c>
      <c r="F6829" s="244">
        <v>49</v>
      </c>
      <c r="G6829" s="193">
        <v>1.2</v>
      </c>
      <c r="H6829" s="193">
        <v>31.9</v>
      </c>
    </row>
    <row r="6830" spans="2:8" x14ac:dyDescent="0.25">
      <c r="B6830" s="271">
        <v>44114.875</v>
      </c>
      <c r="C6830" s="244" t="s">
        <v>271</v>
      </c>
      <c r="D6830" s="244">
        <v>0</v>
      </c>
      <c r="E6830" s="244">
        <v>7.5</v>
      </c>
      <c r="F6830" s="244">
        <v>53</v>
      </c>
      <c r="G6830" s="193">
        <v>1.3</v>
      </c>
      <c r="H6830" s="193">
        <v>326.8</v>
      </c>
    </row>
    <row r="6831" spans="2:8" x14ac:dyDescent="0.25">
      <c r="B6831" s="271">
        <v>44114.916666666664</v>
      </c>
      <c r="C6831" s="244" t="s">
        <v>271</v>
      </c>
      <c r="D6831" s="244">
        <v>0</v>
      </c>
      <c r="E6831" s="244">
        <v>6.3</v>
      </c>
      <c r="F6831" s="244">
        <v>57.7</v>
      </c>
      <c r="G6831" s="193">
        <v>1.5</v>
      </c>
      <c r="H6831" s="193">
        <v>350.4</v>
      </c>
    </row>
    <row r="6832" spans="2:8" x14ac:dyDescent="0.25">
      <c r="B6832" s="271">
        <v>44114.958333333336</v>
      </c>
      <c r="C6832" s="244" t="s">
        <v>271</v>
      </c>
      <c r="D6832" s="244">
        <v>0</v>
      </c>
      <c r="E6832" s="244">
        <v>5.0999999999999996</v>
      </c>
      <c r="F6832" s="244">
        <v>61.5</v>
      </c>
      <c r="G6832" s="193">
        <v>1.4</v>
      </c>
      <c r="H6832" s="193">
        <v>307.10000000000002</v>
      </c>
    </row>
    <row r="6833" spans="2:8" x14ac:dyDescent="0.25">
      <c r="B6833" s="271">
        <v>44115</v>
      </c>
      <c r="C6833" s="244" t="s">
        <v>271</v>
      </c>
      <c r="D6833" s="244">
        <v>0</v>
      </c>
      <c r="E6833" s="244">
        <v>3.8</v>
      </c>
      <c r="F6833" s="244">
        <v>66</v>
      </c>
      <c r="G6833" s="193">
        <v>1.8</v>
      </c>
      <c r="H6833" s="193">
        <v>286.60000000000002</v>
      </c>
    </row>
    <row r="6834" spans="2:8" x14ac:dyDescent="0.25">
      <c r="B6834" s="271">
        <v>44115.041666666664</v>
      </c>
      <c r="C6834" s="244" t="s">
        <v>271</v>
      </c>
      <c r="D6834" s="244">
        <v>0</v>
      </c>
      <c r="E6834" s="244">
        <v>2.7</v>
      </c>
      <c r="F6834" s="244">
        <v>69.2</v>
      </c>
      <c r="G6834" s="193">
        <v>1.9</v>
      </c>
      <c r="H6834" s="193">
        <v>278.10000000000002</v>
      </c>
    </row>
    <row r="6835" spans="2:8" x14ac:dyDescent="0.25">
      <c r="B6835" s="271">
        <v>44115.083333333336</v>
      </c>
      <c r="C6835" s="244" t="s">
        <v>271</v>
      </c>
      <c r="D6835" s="244">
        <v>0</v>
      </c>
      <c r="E6835" s="244">
        <v>1.9</v>
      </c>
      <c r="F6835" s="244">
        <v>71.8</v>
      </c>
      <c r="G6835" s="193">
        <v>1.6</v>
      </c>
      <c r="H6835" s="193">
        <v>276.89999999999998</v>
      </c>
    </row>
    <row r="6836" spans="2:8" x14ac:dyDescent="0.25">
      <c r="B6836" s="271">
        <v>44115.125</v>
      </c>
      <c r="C6836" s="244" t="s">
        <v>271</v>
      </c>
      <c r="D6836" s="244">
        <v>0</v>
      </c>
      <c r="E6836" s="244">
        <v>1.4</v>
      </c>
      <c r="F6836" s="244">
        <v>73.7</v>
      </c>
      <c r="G6836" s="193">
        <v>1.4</v>
      </c>
      <c r="H6836" s="193">
        <v>277.3</v>
      </c>
    </row>
    <row r="6837" spans="2:8" x14ac:dyDescent="0.25">
      <c r="B6837" s="271">
        <v>44115.166666666664</v>
      </c>
      <c r="C6837" s="244" t="s">
        <v>271</v>
      </c>
      <c r="D6837" s="244">
        <v>0</v>
      </c>
      <c r="E6837" s="244">
        <v>0.9</v>
      </c>
      <c r="F6837" s="244">
        <v>74.400000000000006</v>
      </c>
      <c r="G6837" s="193">
        <v>1.5</v>
      </c>
      <c r="H6837" s="193">
        <v>279</v>
      </c>
    </row>
    <row r="6838" spans="2:8" x14ac:dyDescent="0.25">
      <c r="B6838" s="271">
        <v>44115.208333333336</v>
      </c>
      <c r="C6838" s="244" t="s">
        <v>271</v>
      </c>
      <c r="D6838" s="244">
        <v>0</v>
      </c>
      <c r="E6838" s="244">
        <v>0.4</v>
      </c>
      <c r="F6838" s="244">
        <v>75.2</v>
      </c>
      <c r="G6838" s="193">
        <v>1.4</v>
      </c>
      <c r="H6838" s="193">
        <v>280.5</v>
      </c>
    </row>
    <row r="6839" spans="2:8" x14ac:dyDescent="0.25">
      <c r="B6839" s="271">
        <v>44115.25</v>
      </c>
      <c r="C6839" s="244" t="s">
        <v>271</v>
      </c>
      <c r="D6839" s="244">
        <v>0</v>
      </c>
      <c r="E6839" s="244">
        <v>0</v>
      </c>
      <c r="F6839" s="244">
        <v>75.900000000000006</v>
      </c>
      <c r="G6839" s="193">
        <v>1.3</v>
      </c>
      <c r="H6839" s="193">
        <v>272.2</v>
      </c>
    </row>
    <row r="6840" spans="2:8" x14ac:dyDescent="0.25">
      <c r="B6840" s="271">
        <v>44115.291666666664</v>
      </c>
      <c r="C6840" s="244" t="s">
        <v>271</v>
      </c>
      <c r="D6840" s="244">
        <v>0</v>
      </c>
      <c r="E6840" s="244">
        <v>2.5</v>
      </c>
      <c r="F6840" s="244">
        <v>65.400000000000006</v>
      </c>
      <c r="G6840" s="193">
        <v>0.6</v>
      </c>
      <c r="H6840" s="193">
        <v>178.4</v>
      </c>
    </row>
    <row r="6841" spans="2:8" x14ac:dyDescent="0.25">
      <c r="B6841" s="271">
        <v>44115.333333333336</v>
      </c>
      <c r="C6841" s="244" t="s">
        <v>271</v>
      </c>
      <c r="D6841" s="244">
        <v>0</v>
      </c>
      <c r="E6841" s="244">
        <v>6.6</v>
      </c>
      <c r="F6841" s="244">
        <v>51.6</v>
      </c>
      <c r="G6841" s="193">
        <v>0.5</v>
      </c>
      <c r="H6841" s="193">
        <v>187.7</v>
      </c>
    </row>
    <row r="6842" spans="2:8" x14ac:dyDescent="0.25">
      <c r="B6842" s="271">
        <v>44115.375</v>
      </c>
      <c r="C6842" s="244" t="s">
        <v>271</v>
      </c>
      <c r="D6842" s="244">
        <v>0</v>
      </c>
      <c r="E6842" s="244">
        <v>10.3</v>
      </c>
      <c r="F6842" s="244">
        <v>42.2</v>
      </c>
      <c r="G6842" s="193">
        <v>0.8</v>
      </c>
      <c r="H6842" s="193">
        <v>146.69999999999999</v>
      </c>
    </row>
    <row r="6843" spans="2:8" x14ac:dyDescent="0.25">
      <c r="B6843" s="271">
        <v>44115.416666666664</v>
      </c>
      <c r="C6843" s="244" t="s">
        <v>271</v>
      </c>
      <c r="D6843" s="244">
        <v>0</v>
      </c>
      <c r="E6843" s="244">
        <v>13.6</v>
      </c>
      <c r="F6843" s="244">
        <v>33.6</v>
      </c>
      <c r="G6843" s="193">
        <v>1.6</v>
      </c>
      <c r="H6843" s="193">
        <v>143</v>
      </c>
    </row>
    <row r="6844" spans="2:8" x14ac:dyDescent="0.25">
      <c r="B6844" s="271">
        <v>44115.458333333336</v>
      </c>
      <c r="C6844" s="244" t="s">
        <v>271</v>
      </c>
      <c r="D6844" s="244">
        <v>0</v>
      </c>
      <c r="E6844" s="244">
        <v>15.9</v>
      </c>
      <c r="F6844" s="244">
        <v>21.9</v>
      </c>
      <c r="G6844" s="193">
        <v>2.7</v>
      </c>
      <c r="H6844" s="193">
        <v>28.8</v>
      </c>
    </row>
    <row r="6845" spans="2:8" x14ac:dyDescent="0.25">
      <c r="B6845" s="271">
        <v>44115.5</v>
      </c>
      <c r="C6845" s="244" t="s">
        <v>271</v>
      </c>
      <c r="D6845" s="244">
        <v>0</v>
      </c>
      <c r="E6845" s="244">
        <v>16.100000000000001</v>
      </c>
      <c r="F6845" s="244">
        <v>22.3</v>
      </c>
      <c r="G6845" s="193">
        <v>3.2</v>
      </c>
      <c r="H6845" s="193">
        <v>41.2</v>
      </c>
    </row>
    <row r="6846" spans="2:8" x14ac:dyDescent="0.25">
      <c r="B6846" s="271">
        <v>44115.541666666664</v>
      </c>
      <c r="C6846" s="244" t="s">
        <v>271</v>
      </c>
      <c r="D6846" s="244">
        <v>0</v>
      </c>
      <c r="E6846" s="244">
        <v>16.100000000000001</v>
      </c>
      <c r="F6846" s="244">
        <v>21.9</v>
      </c>
      <c r="G6846" s="193">
        <v>3.5</v>
      </c>
      <c r="H6846" s="193">
        <v>48.6</v>
      </c>
    </row>
    <row r="6847" spans="2:8" x14ac:dyDescent="0.25">
      <c r="B6847" s="271">
        <v>44115.583333333336</v>
      </c>
      <c r="C6847" s="244" t="s">
        <v>271</v>
      </c>
      <c r="D6847" s="244">
        <v>0</v>
      </c>
      <c r="E6847" s="244">
        <v>16</v>
      </c>
      <c r="F6847" s="244">
        <v>27.5</v>
      </c>
      <c r="G6847" s="193">
        <v>3.6</v>
      </c>
      <c r="H6847" s="193">
        <v>48.8</v>
      </c>
    </row>
    <row r="6848" spans="2:8" x14ac:dyDescent="0.25">
      <c r="B6848" s="271">
        <v>44115.625</v>
      </c>
      <c r="C6848" s="244" t="s">
        <v>271</v>
      </c>
      <c r="D6848" s="244">
        <v>0</v>
      </c>
      <c r="E6848" s="244">
        <v>15.6</v>
      </c>
      <c r="F6848" s="244">
        <v>30.3</v>
      </c>
      <c r="G6848" s="193">
        <v>3.2</v>
      </c>
      <c r="H6848" s="193">
        <v>59.3</v>
      </c>
    </row>
    <row r="6849" spans="2:8" x14ac:dyDescent="0.25">
      <c r="B6849" s="271">
        <v>44115.666666666664</v>
      </c>
      <c r="C6849" s="244" t="s">
        <v>271</v>
      </c>
      <c r="D6849" s="244">
        <v>0</v>
      </c>
      <c r="E6849" s="244">
        <v>14.3</v>
      </c>
      <c r="F6849" s="244">
        <v>36.4</v>
      </c>
      <c r="G6849" s="193">
        <v>3.5</v>
      </c>
      <c r="H6849" s="193">
        <v>51.2</v>
      </c>
    </row>
    <row r="6850" spans="2:8" x14ac:dyDescent="0.25">
      <c r="B6850" s="271">
        <v>44115.708333333336</v>
      </c>
      <c r="C6850" s="244" t="s">
        <v>271</v>
      </c>
      <c r="D6850" s="244">
        <v>0</v>
      </c>
      <c r="E6850" s="244">
        <v>12.4</v>
      </c>
      <c r="F6850" s="244">
        <v>44.3</v>
      </c>
      <c r="G6850" s="193">
        <v>2.5</v>
      </c>
      <c r="H6850" s="193">
        <v>41.5</v>
      </c>
    </row>
    <row r="6851" spans="2:8" x14ac:dyDescent="0.25">
      <c r="B6851" s="271">
        <v>44115.75</v>
      </c>
      <c r="C6851" s="244" t="s">
        <v>271</v>
      </c>
      <c r="D6851" s="244">
        <v>0</v>
      </c>
      <c r="E6851" s="244">
        <v>10.6</v>
      </c>
      <c r="F6851" s="244">
        <v>52.8</v>
      </c>
      <c r="G6851" s="193">
        <v>2.6</v>
      </c>
      <c r="H6851" s="193">
        <v>7.3</v>
      </c>
    </row>
    <row r="6852" spans="2:8" x14ac:dyDescent="0.25">
      <c r="B6852" s="271">
        <v>44115.791666666664</v>
      </c>
      <c r="C6852" s="244" t="s">
        <v>271</v>
      </c>
      <c r="D6852" s="244">
        <v>0</v>
      </c>
      <c r="E6852" s="244">
        <v>9.4</v>
      </c>
      <c r="F6852" s="244">
        <v>60</v>
      </c>
      <c r="G6852" s="193">
        <v>1.2</v>
      </c>
      <c r="H6852" s="193">
        <v>32.799999999999997</v>
      </c>
    </row>
    <row r="6853" spans="2:8" x14ac:dyDescent="0.25">
      <c r="B6853" s="271">
        <v>44115.833333333336</v>
      </c>
      <c r="C6853" s="244" t="s">
        <v>271</v>
      </c>
      <c r="D6853" s="244">
        <v>0</v>
      </c>
      <c r="E6853" s="244">
        <v>8.5</v>
      </c>
      <c r="F6853" s="244">
        <v>65.3</v>
      </c>
      <c r="G6853" s="193">
        <v>1.5</v>
      </c>
      <c r="H6853" s="193">
        <v>127.6</v>
      </c>
    </row>
    <row r="6854" spans="2:8" x14ac:dyDescent="0.25">
      <c r="B6854" s="271">
        <v>44115.875</v>
      </c>
      <c r="C6854" s="244" t="s">
        <v>271</v>
      </c>
      <c r="D6854" s="244">
        <v>0</v>
      </c>
      <c r="E6854" s="244">
        <v>8.1999999999999993</v>
      </c>
      <c r="F6854" s="244">
        <v>63.4</v>
      </c>
      <c r="G6854" s="193">
        <v>1.3</v>
      </c>
      <c r="H6854" s="193">
        <v>300.5</v>
      </c>
    </row>
    <row r="6855" spans="2:8" x14ac:dyDescent="0.25">
      <c r="B6855" s="271">
        <v>44115.916666666664</v>
      </c>
      <c r="C6855" s="244" t="s">
        <v>271</v>
      </c>
      <c r="D6855" s="244">
        <v>0</v>
      </c>
      <c r="E6855" s="244">
        <v>7.3</v>
      </c>
      <c r="F6855" s="244">
        <v>63.4</v>
      </c>
      <c r="G6855" s="193">
        <v>2.2000000000000002</v>
      </c>
      <c r="H6855" s="193">
        <v>272.7</v>
      </c>
    </row>
    <row r="6856" spans="2:8" x14ac:dyDescent="0.25">
      <c r="B6856" s="271">
        <v>44115.958333333336</v>
      </c>
      <c r="C6856" s="244" t="s">
        <v>271</v>
      </c>
      <c r="D6856" s="244">
        <v>0</v>
      </c>
      <c r="E6856" s="244">
        <v>7</v>
      </c>
      <c r="F6856" s="244">
        <v>67.3</v>
      </c>
      <c r="G6856" s="193">
        <v>2.2000000000000002</v>
      </c>
      <c r="H6856" s="193">
        <v>278.60000000000002</v>
      </c>
    </row>
    <row r="6857" spans="2:8" x14ac:dyDescent="0.25">
      <c r="B6857" s="271">
        <v>44116</v>
      </c>
      <c r="C6857" s="244" t="s">
        <v>271</v>
      </c>
      <c r="D6857" s="244">
        <v>0</v>
      </c>
      <c r="E6857" s="244">
        <v>7.1</v>
      </c>
      <c r="F6857" s="244">
        <v>67.900000000000006</v>
      </c>
      <c r="G6857" s="193">
        <v>1.5</v>
      </c>
      <c r="H6857" s="193">
        <v>280.7</v>
      </c>
    </row>
    <row r="6858" spans="2:8" x14ac:dyDescent="0.25">
      <c r="B6858" s="271">
        <v>44116.041666666664</v>
      </c>
      <c r="C6858" s="244" t="s">
        <v>271</v>
      </c>
      <c r="D6858" s="244">
        <v>0</v>
      </c>
      <c r="E6858" s="244">
        <v>6.6</v>
      </c>
      <c r="F6858" s="244">
        <v>68.5</v>
      </c>
      <c r="G6858" s="193">
        <v>1.5</v>
      </c>
      <c r="H6858" s="193">
        <v>268.60000000000002</v>
      </c>
    </row>
    <row r="6859" spans="2:8" x14ac:dyDescent="0.25">
      <c r="B6859" s="271">
        <v>44116.083333333336</v>
      </c>
      <c r="C6859" s="244" t="s">
        <v>271</v>
      </c>
      <c r="D6859" s="244">
        <v>0</v>
      </c>
      <c r="E6859" s="244">
        <v>6.4</v>
      </c>
      <c r="F6859" s="244">
        <v>68</v>
      </c>
      <c r="G6859" s="193">
        <v>1.6</v>
      </c>
      <c r="H6859" s="193">
        <v>271.7</v>
      </c>
    </row>
    <row r="6860" spans="2:8" x14ac:dyDescent="0.25">
      <c r="B6860" s="271">
        <v>44116.125</v>
      </c>
      <c r="C6860" s="244" t="s">
        <v>271</v>
      </c>
      <c r="D6860" s="244">
        <v>0</v>
      </c>
      <c r="E6860" s="244">
        <v>6.3</v>
      </c>
      <c r="F6860" s="244">
        <v>67.7</v>
      </c>
      <c r="G6860" s="193">
        <v>1.9</v>
      </c>
      <c r="H6860" s="193">
        <v>273.7</v>
      </c>
    </row>
    <row r="6861" spans="2:8" x14ac:dyDescent="0.25">
      <c r="B6861" s="271">
        <v>44116.166666666664</v>
      </c>
      <c r="C6861" s="244" t="s">
        <v>271</v>
      </c>
      <c r="D6861" s="244">
        <v>0</v>
      </c>
      <c r="E6861" s="244">
        <v>6.3</v>
      </c>
      <c r="F6861" s="244">
        <v>67.3</v>
      </c>
      <c r="G6861" s="193">
        <v>1.5</v>
      </c>
      <c r="H6861" s="193">
        <v>275.2</v>
      </c>
    </row>
    <row r="6862" spans="2:8" x14ac:dyDescent="0.25">
      <c r="B6862" s="271">
        <v>44116.208333333336</v>
      </c>
      <c r="C6862" s="244" t="s">
        <v>271</v>
      </c>
      <c r="D6862" s="244">
        <v>0</v>
      </c>
      <c r="E6862" s="244">
        <v>6.2</v>
      </c>
      <c r="F6862" s="244">
        <v>67.8</v>
      </c>
      <c r="G6862" s="193">
        <v>1.1000000000000001</v>
      </c>
      <c r="H6862" s="193">
        <v>280.89999999999998</v>
      </c>
    </row>
    <row r="6863" spans="2:8" x14ac:dyDescent="0.25">
      <c r="B6863" s="271">
        <v>44116.25</v>
      </c>
      <c r="C6863" s="244" t="s">
        <v>271</v>
      </c>
      <c r="D6863" s="244">
        <v>0</v>
      </c>
      <c r="E6863" s="244">
        <v>6.4</v>
      </c>
      <c r="F6863" s="244">
        <v>67.400000000000006</v>
      </c>
      <c r="G6863" s="193">
        <v>0.9</v>
      </c>
      <c r="H6863" s="193">
        <v>278</v>
      </c>
    </row>
    <row r="6864" spans="2:8" x14ac:dyDescent="0.25">
      <c r="B6864" s="271">
        <v>44116.291666666664</v>
      </c>
      <c r="C6864" s="244" t="s">
        <v>271</v>
      </c>
      <c r="D6864" s="244">
        <v>0</v>
      </c>
      <c r="E6864" s="244">
        <v>7.2</v>
      </c>
      <c r="F6864" s="244">
        <v>65.2</v>
      </c>
      <c r="G6864" s="193">
        <v>0.4</v>
      </c>
      <c r="H6864" s="193">
        <v>227.7</v>
      </c>
    </row>
    <row r="6865" spans="2:8" x14ac:dyDescent="0.25">
      <c r="B6865" s="271">
        <v>44116.333333333336</v>
      </c>
      <c r="C6865" s="244" t="s">
        <v>271</v>
      </c>
      <c r="D6865" s="244">
        <v>0</v>
      </c>
      <c r="E6865" s="244">
        <v>9.6</v>
      </c>
      <c r="F6865" s="244">
        <v>54.6</v>
      </c>
      <c r="G6865" s="193">
        <v>1</v>
      </c>
      <c r="H6865" s="193">
        <v>121.1</v>
      </c>
    </row>
    <row r="6866" spans="2:8" x14ac:dyDescent="0.25">
      <c r="B6866" s="271">
        <v>44116.375</v>
      </c>
      <c r="C6866" s="244" t="s">
        <v>271</v>
      </c>
      <c r="D6866" s="244">
        <v>0</v>
      </c>
      <c r="E6866" s="244">
        <v>11.9</v>
      </c>
      <c r="F6866" s="244">
        <v>42</v>
      </c>
      <c r="G6866" s="193">
        <v>1.2</v>
      </c>
      <c r="H6866" s="193">
        <v>54.6</v>
      </c>
    </row>
    <row r="6867" spans="2:8" x14ac:dyDescent="0.25">
      <c r="B6867" s="271">
        <v>44116.416666666664</v>
      </c>
      <c r="C6867" s="244" t="s">
        <v>271</v>
      </c>
      <c r="D6867" s="244">
        <v>0</v>
      </c>
      <c r="E6867" s="244">
        <v>13.5</v>
      </c>
      <c r="F6867" s="244">
        <v>35.4</v>
      </c>
      <c r="G6867" s="193">
        <v>2.2000000000000002</v>
      </c>
      <c r="H6867" s="193">
        <v>22.1</v>
      </c>
    </row>
    <row r="6868" spans="2:8" x14ac:dyDescent="0.25">
      <c r="B6868" s="271">
        <v>44116.458333333336</v>
      </c>
      <c r="C6868" s="244" t="s">
        <v>271</v>
      </c>
      <c r="D6868" s="244">
        <v>0</v>
      </c>
      <c r="E6868" s="244">
        <v>14.8</v>
      </c>
      <c r="F6868" s="244">
        <v>32.299999999999997</v>
      </c>
      <c r="G6868" s="193">
        <v>2.4</v>
      </c>
      <c r="H6868" s="193">
        <v>43.5</v>
      </c>
    </row>
    <row r="6869" spans="2:8" x14ac:dyDescent="0.25">
      <c r="B6869" s="271">
        <v>44116.5</v>
      </c>
      <c r="C6869" s="244" t="s">
        <v>271</v>
      </c>
      <c r="D6869" s="244">
        <v>0</v>
      </c>
      <c r="E6869" s="244">
        <v>15</v>
      </c>
      <c r="F6869" s="244">
        <v>32.299999999999997</v>
      </c>
      <c r="G6869" s="193">
        <v>2.8</v>
      </c>
      <c r="H6869" s="193">
        <v>28.8</v>
      </c>
    </row>
    <row r="6870" spans="2:8" x14ac:dyDescent="0.25">
      <c r="B6870" s="271">
        <v>44116.541666666664</v>
      </c>
      <c r="C6870" s="244" t="s">
        <v>271</v>
      </c>
      <c r="D6870" s="244">
        <v>0</v>
      </c>
      <c r="E6870" s="244">
        <v>15.6</v>
      </c>
      <c r="F6870" s="244">
        <v>31.2</v>
      </c>
      <c r="G6870" s="193">
        <v>2.6</v>
      </c>
      <c r="H6870" s="193">
        <v>51.9</v>
      </c>
    </row>
    <row r="6871" spans="2:8" x14ac:dyDescent="0.25">
      <c r="B6871" s="271">
        <v>44116.583333333336</v>
      </c>
      <c r="C6871" s="244" t="s">
        <v>271</v>
      </c>
      <c r="D6871" s="244">
        <v>0</v>
      </c>
      <c r="E6871" s="244">
        <v>15.8</v>
      </c>
      <c r="F6871" s="244">
        <v>31.1</v>
      </c>
      <c r="G6871" s="193">
        <v>3</v>
      </c>
      <c r="H6871" s="193">
        <v>43.9</v>
      </c>
    </row>
    <row r="6872" spans="2:8" x14ac:dyDescent="0.25">
      <c r="B6872" s="271">
        <v>44116.625</v>
      </c>
      <c r="C6872" s="244" t="s">
        <v>271</v>
      </c>
      <c r="D6872" s="244">
        <v>0</v>
      </c>
      <c r="E6872" s="244">
        <v>15.1</v>
      </c>
      <c r="F6872" s="244">
        <v>36</v>
      </c>
      <c r="G6872" s="193">
        <v>3.1</v>
      </c>
      <c r="H6872" s="193">
        <v>58.2</v>
      </c>
    </row>
    <row r="6873" spans="2:8" x14ac:dyDescent="0.25">
      <c r="B6873" s="271">
        <v>44116.666666666664</v>
      </c>
      <c r="C6873" s="244" t="s">
        <v>271</v>
      </c>
      <c r="D6873" s="244">
        <v>0</v>
      </c>
      <c r="E6873" s="244">
        <v>13.5</v>
      </c>
      <c r="F6873" s="244">
        <v>42.9</v>
      </c>
      <c r="G6873" s="193">
        <v>2.7</v>
      </c>
      <c r="H6873" s="193">
        <v>81.400000000000006</v>
      </c>
    </row>
    <row r="6874" spans="2:8" x14ac:dyDescent="0.25">
      <c r="B6874" s="271">
        <v>44116.708333333336</v>
      </c>
      <c r="C6874" s="244" t="s">
        <v>271</v>
      </c>
      <c r="D6874" s="244">
        <v>0</v>
      </c>
      <c r="E6874" s="244">
        <v>12</v>
      </c>
      <c r="F6874" s="244">
        <v>46.5</v>
      </c>
      <c r="G6874" s="193">
        <v>1.8</v>
      </c>
      <c r="H6874" s="193">
        <v>72.900000000000006</v>
      </c>
    </row>
    <row r="6875" spans="2:8" x14ac:dyDescent="0.25">
      <c r="B6875" s="271">
        <v>44116.75</v>
      </c>
      <c r="C6875" s="244" t="s">
        <v>271</v>
      </c>
      <c r="D6875" s="244">
        <v>0</v>
      </c>
      <c r="E6875" s="244">
        <v>10.5</v>
      </c>
      <c r="F6875" s="244">
        <v>51.1</v>
      </c>
      <c r="G6875" s="193">
        <v>1.7</v>
      </c>
      <c r="H6875" s="193">
        <v>36.4</v>
      </c>
    </row>
    <row r="6876" spans="2:8" x14ac:dyDescent="0.25">
      <c r="B6876" s="271">
        <v>44116.791666666664</v>
      </c>
      <c r="C6876" s="244" t="s">
        <v>271</v>
      </c>
      <c r="D6876" s="244">
        <v>0</v>
      </c>
      <c r="E6876" s="244">
        <v>9.3000000000000007</v>
      </c>
      <c r="F6876" s="244">
        <v>58.1</v>
      </c>
      <c r="G6876" s="193">
        <v>2.2000000000000002</v>
      </c>
      <c r="H6876" s="193">
        <v>71.400000000000006</v>
      </c>
    </row>
    <row r="6877" spans="2:8" x14ac:dyDescent="0.25">
      <c r="B6877" s="271">
        <v>44116.833333333336</v>
      </c>
      <c r="C6877" s="244" t="s">
        <v>271</v>
      </c>
      <c r="D6877" s="244">
        <v>0</v>
      </c>
      <c r="E6877" s="244">
        <v>8.4</v>
      </c>
      <c r="F6877" s="244">
        <v>65</v>
      </c>
      <c r="G6877" s="193">
        <v>1.8</v>
      </c>
      <c r="H6877" s="193">
        <v>87.6</v>
      </c>
    </row>
    <row r="6878" spans="2:8" x14ac:dyDescent="0.25">
      <c r="B6878" s="271">
        <v>44116.875</v>
      </c>
      <c r="C6878" s="244" t="s">
        <v>271</v>
      </c>
      <c r="D6878" s="244">
        <v>0</v>
      </c>
      <c r="E6878" s="244">
        <v>8.4</v>
      </c>
      <c r="F6878" s="244">
        <v>64.2</v>
      </c>
      <c r="G6878" s="193">
        <v>1</v>
      </c>
      <c r="H6878" s="193">
        <v>19.899999999999999</v>
      </c>
    </row>
    <row r="6879" spans="2:8" x14ac:dyDescent="0.25">
      <c r="B6879" s="271">
        <v>44116.916666666664</v>
      </c>
      <c r="C6879" s="244" t="s">
        <v>271</v>
      </c>
      <c r="D6879" s="244">
        <v>0</v>
      </c>
      <c r="E6879" s="244">
        <v>8.3000000000000007</v>
      </c>
      <c r="F6879" s="244">
        <v>64</v>
      </c>
      <c r="G6879" s="193">
        <v>1.6</v>
      </c>
      <c r="H6879" s="193">
        <v>284.2</v>
      </c>
    </row>
    <row r="6880" spans="2:8" x14ac:dyDescent="0.25">
      <c r="B6880" s="271">
        <v>44116.958333333336</v>
      </c>
      <c r="C6880" s="244" t="s">
        <v>271</v>
      </c>
      <c r="D6880" s="244">
        <v>0</v>
      </c>
      <c r="E6880" s="244">
        <v>8.4</v>
      </c>
      <c r="F6880" s="244">
        <v>64.099999999999994</v>
      </c>
      <c r="G6880" s="193">
        <v>1.5</v>
      </c>
      <c r="H6880" s="193">
        <v>282.10000000000002</v>
      </c>
    </row>
    <row r="6881" spans="2:8" x14ac:dyDescent="0.25">
      <c r="B6881" s="271">
        <v>44117</v>
      </c>
      <c r="C6881" s="244" t="s">
        <v>271</v>
      </c>
      <c r="D6881" s="244">
        <v>0</v>
      </c>
      <c r="E6881" s="244">
        <v>8.1999999999999993</v>
      </c>
      <c r="F6881" s="244">
        <v>65.7</v>
      </c>
      <c r="G6881" s="193">
        <v>1.9</v>
      </c>
      <c r="H6881" s="193">
        <v>279.2</v>
      </c>
    </row>
    <row r="6882" spans="2:8" x14ac:dyDescent="0.25">
      <c r="B6882" s="271">
        <v>44117.041666666664</v>
      </c>
      <c r="C6882" s="244" t="s">
        <v>271</v>
      </c>
      <c r="D6882" s="244">
        <v>0</v>
      </c>
      <c r="E6882" s="244">
        <v>8</v>
      </c>
      <c r="F6882" s="244">
        <v>66.900000000000006</v>
      </c>
      <c r="G6882" s="193">
        <v>1.6</v>
      </c>
      <c r="H6882" s="193">
        <v>286.89999999999998</v>
      </c>
    </row>
    <row r="6883" spans="2:8" x14ac:dyDescent="0.25">
      <c r="B6883" s="271">
        <v>44117.083333333336</v>
      </c>
      <c r="C6883" s="244" t="s">
        <v>271</v>
      </c>
      <c r="D6883" s="244">
        <v>0</v>
      </c>
      <c r="E6883" s="244">
        <v>7.9</v>
      </c>
      <c r="F6883" s="244">
        <v>67.8</v>
      </c>
      <c r="G6883" s="193">
        <v>1.8</v>
      </c>
      <c r="H6883" s="193">
        <v>277.2</v>
      </c>
    </row>
    <row r="6884" spans="2:8" x14ac:dyDescent="0.25">
      <c r="B6884" s="271">
        <v>44117.125</v>
      </c>
      <c r="C6884" s="244" t="s">
        <v>271</v>
      </c>
      <c r="D6884" s="244">
        <v>0</v>
      </c>
      <c r="E6884" s="244">
        <v>8</v>
      </c>
      <c r="F6884" s="244">
        <v>66.5</v>
      </c>
      <c r="G6884" s="193">
        <v>1.4</v>
      </c>
      <c r="H6884" s="193">
        <v>294.39999999999998</v>
      </c>
    </row>
    <row r="6885" spans="2:8" x14ac:dyDescent="0.25">
      <c r="B6885" s="271">
        <v>44117.166666666664</v>
      </c>
      <c r="C6885" s="244" t="s">
        <v>271</v>
      </c>
      <c r="D6885" s="244">
        <v>0</v>
      </c>
      <c r="E6885" s="244">
        <v>8</v>
      </c>
      <c r="F6885" s="244">
        <v>64.3</v>
      </c>
      <c r="G6885" s="193">
        <v>0.7</v>
      </c>
      <c r="H6885" s="193">
        <v>22.3</v>
      </c>
    </row>
    <row r="6886" spans="2:8" x14ac:dyDescent="0.25">
      <c r="B6886" s="271">
        <v>44117.208333333336</v>
      </c>
      <c r="C6886" s="244" t="s">
        <v>271</v>
      </c>
      <c r="D6886" s="244">
        <v>0</v>
      </c>
      <c r="E6886" s="244">
        <v>7.8</v>
      </c>
      <c r="F6886" s="244">
        <v>64</v>
      </c>
      <c r="G6886" s="193">
        <v>0.5</v>
      </c>
      <c r="H6886" s="193">
        <v>40.1</v>
      </c>
    </row>
    <row r="6887" spans="2:8" x14ac:dyDescent="0.25">
      <c r="B6887" s="271">
        <v>44117.25</v>
      </c>
      <c r="C6887" s="244" t="s">
        <v>271</v>
      </c>
      <c r="D6887" s="244">
        <v>0</v>
      </c>
      <c r="E6887" s="244">
        <v>7.8</v>
      </c>
      <c r="F6887" s="244">
        <v>63.6</v>
      </c>
      <c r="G6887" s="193">
        <v>0.6</v>
      </c>
      <c r="H6887" s="193">
        <v>37</v>
      </c>
    </row>
    <row r="6888" spans="2:8" x14ac:dyDescent="0.25">
      <c r="B6888" s="271">
        <v>44117.291666666664</v>
      </c>
      <c r="C6888" s="244" t="s">
        <v>271</v>
      </c>
      <c r="D6888" s="244">
        <v>0</v>
      </c>
      <c r="E6888" s="244">
        <v>8.3000000000000007</v>
      </c>
      <c r="F6888" s="244">
        <v>60.1</v>
      </c>
      <c r="G6888" s="193">
        <v>1</v>
      </c>
      <c r="H6888" s="193">
        <v>47</v>
      </c>
    </row>
    <row r="6889" spans="2:8" x14ac:dyDescent="0.25">
      <c r="B6889" s="271">
        <v>44117.333333333336</v>
      </c>
      <c r="C6889" s="244" t="s">
        <v>271</v>
      </c>
      <c r="D6889" s="244">
        <v>0</v>
      </c>
      <c r="E6889" s="244">
        <v>8.9</v>
      </c>
      <c r="F6889" s="244">
        <v>58.2</v>
      </c>
      <c r="G6889" s="193">
        <v>1.2</v>
      </c>
      <c r="H6889" s="193">
        <v>81.900000000000006</v>
      </c>
    </row>
    <row r="6890" spans="2:8" x14ac:dyDescent="0.25">
      <c r="B6890" s="271">
        <v>44117.375</v>
      </c>
      <c r="C6890" s="244" t="s">
        <v>271</v>
      </c>
      <c r="D6890" s="244">
        <v>0</v>
      </c>
      <c r="E6890" s="244">
        <v>9.6</v>
      </c>
      <c r="F6890" s="244">
        <v>54.4</v>
      </c>
      <c r="G6890" s="193">
        <v>1.6</v>
      </c>
      <c r="H6890" s="193">
        <v>113</v>
      </c>
    </row>
    <row r="6891" spans="2:8" x14ac:dyDescent="0.25">
      <c r="B6891" s="271">
        <v>44117.416666666664</v>
      </c>
      <c r="C6891" s="244" t="s">
        <v>271</v>
      </c>
      <c r="D6891" s="244">
        <v>0</v>
      </c>
      <c r="E6891" s="244">
        <v>11.1</v>
      </c>
      <c r="F6891" s="244">
        <v>47.3</v>
      </c>
      <c r="G6891" s="193">
        <v>2</v>
      </c>
      <c r="H6891" s="193">
        <v>56.3</v>
      </c>
    </row>
    <row r="6892" spans="2:8" x14ac:dyDescent="0.25">
      <c r="B6892" s="271">
        <v>44117.458333333336</v>
      </c>
      <c r="C6892" s="244" t="s">
        <v>271</v>
      </c>
      <c r="D6892" s="244">
        <v>0</v>
      </c>
      <c r="E6892" s="244">
        <v>12.8</v>
      </c>
      <c r="F6892" s="244">
        <v>41.1</v>
      </c>
      <c r="G6892" s="193">
        <v>2.4</v>
      </c>
      <c r="H6892" s="193">
        <v>38.700000000000003</v>
      </c>
    </row>
    <row r="6893" spans="2:8" x14ac:dyDescent="0.25">
      <c r="B6893" s="271">
        <v>44117.5</v>
      </c>
      <c r="C6893" s="244" t="s">
        <v>271</v>
      </c>
      <c r="D6893" s="244">
        <v>0</v>
      </c>
      <c r="E6893" s="244">
        <v>13.2</v>
      </c>
      <c r="F6893" s="244">
        <v>35.700000000000003</v>
      </c>
      <c r="G6893" s="193">
        <v>2.6</v>
      </c>
      <c r="H6893" s="193">
        <v>143.1</v>
      </c>
    </row>
    <row r="6894" spans="2:8" x14ac:dyDescent="0.25">
      <c r="B6894" s="271">
        <v>44117.541666666664</v>
      </c>
      <c r="C6894" s="244" t="s">
        <v>271</v>
      </c>
      <c r="D6894" s="244">
        <v>0</v>
      </c>
      <c r="E6894" s="244">
        <v>13.2</v>
      </c>
      <c r="F6894" s="244">
        <v>39.299999999999997</v>
      </c>
      <c r="G6894" s="193">
        <v>2.2999999999999998</v>
      </c>
      <c r="H6894" s="193">
        <v>99.1</v>
      </c>
    </row>
    <row r="6895" spans="2:8" x14ac:dyDescent="0.25">
      <c r="B6895" s="271">
        <v>44117.583333333336</v>
      </c>
      <c r="C6895" s="244" t="s">
        <v>271</v>
      </c>
      <c r="D6895" s="244">
        <v>0</v>
      </c>
      <c r="E6895" s="244">
        <v>14.5</v>
      </c>
      <c r="F6895" s="244">
        <v>34.9</v>
      </c>
      <c r="G6895" s="193">
        <v>2.4</v>
      </c>
      <c r="H6895" s="193">
        <v>65.2</v>
      </c>
    </row>
    <row r="6896" spans="2:8" x14ac:dyDescent="0.25">
      <c r="B6896" s="271">
        <v>44117.625</v>
      </c>
      <c r="C6896" s="244" t="s">
        <v>271</v>
      </c>
      <c r="D6896" s="244">
        <v>0</v>
      </c>
      <c r="E6896" s="244">
        <v>14.5</v>
      </c>
      <c r="F6896" s="244">
        <v>36.4</v>
      </c>
      <c r="G6896" s="193">
        <v>2.2999999999999998</v>
      </c>
      <c r="H6896" s="193">
        <v>99.6</v>
      </c>
    </row>
    <row r="6897" spans="2:8" x14ac:dyDescent="0.25">
      <c r="B6897" s="271">
        <v>44117.666666666664</v>
      </c>
      <c r="C6897" s="244" t="s">
        <v>271</v>
      </c>
      <c r="D6897" s="244">
        <v>0</v>
      </c>
      <c r="E6897" s="244">
        <v>13.8</v>
      </c>
      <c r="F6897" s="244">
        <v>42.1</v>
      </c>
      <c r="G6897" s="193">
        <v>2.2000000000000002</v>
      </c>
      <c r="H6897" s="193">
        <v>75.2</v>
      </c>
    </row>
    <row r="6898" spans="2:8" x14ac:dyDescent="0.25">
      <c r="B6898" s="271">
        <v>44117.708333333336</v>
      </c>
      <c r="C6898" s="244" t="s">
        <v>271</v>
      </c>
      <c r="D6898" s="244">
        <v>0</v>
      </c>
      <c r="E6898" s="244">
        <v>11.9</v>
      </c>
      <c r="F6898" s="244">
        <v>47.1</v>
      </c>
      <c r="G6898" s="193">
        <v>2</v>
      </c>
      <c r="H6898" s="193">
        <v>76.3</v>
      </c>
    </row>
    <row r="6899" spans="2:8" x14ac:dyDescent="0.25">
      <c r="B6899" s="271">
        <v>44117.75</v>
      </c>
      <c r="C6899" s="244" t="s">
        <v>271</v>
      </c>
      <c r="D6899" s="244">
        <v>0</v>
      </c>
      <c r="E6899" s="244">
        <v>10.4</v>
      </c>
      <c r="F6899" s="244">
        <v>52.4</v>
      </c>
      <c r="G6899" s="193">
        <v>1.9</v>
      </c>
      <c r="H6899" s="193">
        <v>83.8</v>
      </c>
    </row>
    <row r="6900" spans="2:8" x14ac:dyDescent="0.25">
      <c r="B6900" s="271">
        <v>44117.791666666664</v>
      </c>
      <c r="C6900" s="244" t="s">
        <v>271</v>
      </c>
      <c r="D6900" s="244">
        <v>0</v>
      </c>
      <c r="E6900" s="244">
        <v>9.5</v>
      </c>
      <c r="F6900" s="244">
        <v>55.3</v>
      </c>
      <c r="G6900" s="193">
        <v>1.9</v>
      </c>
      <c r="H6900" s="193">
        <v>79.8</v>
      </c>
    </row>
    <row r="6901" spans="2:8" x14ac:dyDescent="0.25">
      <c r="B6901" s="271">
        <v>44117.833333333336</v>
      </c>
      <c r="C6901" s="244" t="s">
        <v>271</v>
      </c>
      <c r="D6901" s="244">
        <v>0</v>
      </c>
      <c r="E6901" s="244">
        <v>8.6</v>
      </c>
      <c r="F6901" s="244">
        <v>56.8</v>
      </c>
      <c r="G6901" s="193">
        <v>2</v>
      </c>
      <c r="H6901" s="193">
        <v>3</v>
      </c>
    </row>
    <row r="6902" spans="2:8" x14ac:dyDescent="0.25">
      <c r="B6902" s="271">
        <v>44117.875</v>
      </c>
      <c r="C6902" s="244" t="s">
        <v>271</v>
      </c>
      <c r="D6902" s="244">
        <v>0</v>
      </c>
      <c r="E6902" s="244">
        <v>7.9</v>
      </c>
      <c r="F6902" s="244">
        <v>61.6</v>
      </c>
      <c r="G6902" s="193">
        <v>1.4</v>
      </c>
      <c r="H6902" s="193">
        <v>93.2</v>
      </c>
    </row>
    <row r="6903" spans="2:8" x14ac:dyDescent="0.25">
      <c r="B6903" s="271">
        <v>44117.916666666664</v>
      </c>
      <c r="C6903" s="244" t="s">
        <v>271</v>
      </c>
      <c r="D6903" s="244">
        <v>0</v>
      </c>
      <c r="E6903" s="244">
        <v>6.6</v>
      </c>
      <c r="F6903" s="244">
        <v>64.400000000000006</v>
      </c>
      <c r="G6903" s="193">
        <v>2.5</v>
      </c>
      <c r="H6903" s="193">
        <v>276</v>
      </c>
    </row>
    <row r="6904" spans="2:8" x14ac:dyDescent="0.25">
      <c r="B6904" s="271">
        <v>44117.958333333336</v>
      </c>
      <c r="C6904" s="244" t="s">
        <v>271</v>
      </c>
      <c r="D6904" s="244">
        <v>0</v>
      </c>
      <c r="E6904" s="244">
        <v>6.3</v>
      </c>
      <c r="F6904" s="244">
        <v>66.2</v>
      </c>
      <c r="G6904" s="193">
        <v>1.8</v>
      </c>
      <c r="H6904" s="193">
        <v>275.89999999999998</v>
      </c>
    </row>
    <row r="6905" spans="2:8" x14ac:dyDescent="0.25">
      <c r="B6905" s="271">
        <v>44118</v>
      </c>
      <c r="C6905" s="244" t="s">
        <v>271</v>
      </c>
      <c r="D6905" s="244">
        <v>0</v>
      </c>
      <c r="E6905" s="244">
        <v>6.2</v>
      </c>
      <c r="F6905" s="244">
        <v>67.3</v>
      </c>
      <c r="G6905" s="193">
        <v>1.7</v>
      </c>
      <c r="H6905" s="193">
        <v>275</v>
      </c>
    </row>
    <row r="6906" spans="2:8" x14ac:dyDescent="0.25">
      <c r="B6906" s="271">
        <v>44118.041666666664</v>
      </c>
      <c r="C6906" s="244" t="s">
        <v>271</v>
      </c>
      <c r="D6906" s="244">
        <v>0</v>
      </c>
      <c r="E6906" s="244">
        <v>6.1</v>
      </c>
      <c r="F6906" s="244">
        <v>68.2</v>
      </c>
      <c r="G6906" s="193">
        <v>1.1000000000000001</v>
      </c>
      <c r="H6906" s="193">
        <v>272.3</v>
      </c>
    </row>
    <row r="6907" spans="2:8" x14ac:dyDescent="0.25">
      <c r="B6907" s="271">
        <v>44118.083333333336</v>
      </c>
      <c r="C6907" s="244" t="s">
        <v>271</v>
      </c>
      <c r="D6907" s="244">
        <v>0</v>
      </c>
      <c r="E6907" s="244">
        <v>6.2</v>
      </c>
      <c r="F6907" s="244">
        <v>68.7</v>
      </c>
      <c r="G6907" s="193">
        <v>1</v>
      </c>
      <c r="H6907" s="193">
        <v>273.39999999999998</v>
      </c>
    </row>
    <row r="6908" spans="2:8" x14ac:dyDescent="0.25">
      <c r="B6908" s="271">
        <v>44118.125</v>
      </c>
      <c r="C6908" s="244" t="s">
        <v>271</v>
      </c>
      <c r="D6908" s="244">
        <v>0</v>
      </c>
      <c r="E6908" s="244">
        <v>6.4</v>
      </c>
      <c r="F6908" s="244">
        <v>68.3</v>
      </c>
      <c r="G6908" s="193">
        <v>0.6</v>
      </c>
      <c r="H6908" s="193">
        <v>250.1</v>
      </c>
    </row>
    <row r="6909" spans="2:8" x14ac:dyDescent="0.25">
      <c r="B6909" s="271">
        <v>44118.166666666664</v>
      </c>
      <c r="C6909" s="244" t="s">
        <v>271</v>
      </c>
      <c r="D6909" s="244">
        <v>0</v>
      </c>
      <c r="E6909" s="244">
        <v>6.6</v>
      </c>
      <c r="F6909" s="244">
        <v>68.7</v>
      </c>
      <c r="G6909" s="193">
        <v>1.3</v>
      </c>
      <c r="H6909" s="193">
        <v>280.39999999999998</v>
      </c>
    </row>
    <row r="6910" spans="2:8" x14ac:dyDescent="0.25">
      <c r="B6910" s="271">
        <v>44118.208333333336</v>
      </c>
      <c r="C6910" s="244" t="s">
        <v>271</v>
      </c>
      <c r="D6910" s="244">
        <v>0</v>
      </c>
      <c r="E6910" s="244">
        <v>6.2</v>
      </c>
      <c r="F6910" s="244">
        <v>70.3</v>
      </c>
      <c r="G6910" s="193">
        <v>1</v>
      </c>
      <c r="H6910" s="193">
        <v>268.5</v>
      </c>
    </row>
    <row r="6911" spans="2:8" x14ac:dyDescent="0.25">
      <c r="B6911" s="271">
        <v>44118.25</v>
      </c>
      <c r="C6911" s="244" t="s">
        <v>271</v>
      </c>
      <c r="D6911" s="244">
        <v>0</v>
      </c>
      <c r="E6911" s="244">
        <v>6.2</v>
      </c>
      <c r="F6911" s="244">
        <v>70.5</v>
      </c>
      <c r="G6911" s="193">
        <v>1.3</v>
      </c>
      <c r="H6911" s="193">
        <v>273.89999999999998</v>
      </c>
    </row>
    <row r="6912" spans="2:8" x14ac:dyDescent="0.25">
      <c r="B6912" s="271">
        <v>44118.291666666664</v>
      </c>
      <c r="C6912" s="244" t="s">
        <v>271</v>
      </c>
      <c r="D6912" s="244">
        <v>0</v>
      </c>
      <c r="E6912" s="244">
        <v>7.2</v>
      </c>
      <c r="F6912" s="244">
        <v>66.900000000000006</v>
      </c>
      <c r="G6912" s="193">
        <v>0.9</v>
      </c>
      <c r="H6912" s="193">
        <v>272.3</v>
      </c>
    </row>
    <row r="6913" spans="2:8" x14ac:dyDescent="0.25">
      <c r="B6913" s="271">
        <v>44118.333333333336</v>
      </c>
      <c r="C6913" s="244" t="s">
        <v>271</v>
      </c>
      <c r="D6913" s="244">
        <v>0</v>
      </c>
      <c r="E6913" s="244">
        <v>8.6</v>
      </c>
      <c r="F6913" s="244">
        <v>62.1</v>
      </c>
      <c r="G6913" s="193">
        <v>0.8</v>
      </c>
      <c r="H6913" s="193">
        <v>243.2</v>
      </c>
    </row>
    <row r="6914" spans="2:8" x14ac:dyDescent="0.25">
      <c r="B6914" s="271">
        <v>44118.375</v>
      </c>
      <c r="C6914" s="244" t="s">
        <v>271</v>
      </c>
      <c r="D6914" s="244">
        <v>0</v>
      </c>
      <c r="E6914" s="244">
        <v>10.4</v>
      </c>
      <c r="F6914" s="244">
        <v>53.7</v>
      </c>
      <c r="G6914" s="193">
        <v>1</v>
      </c>
      <c r="H6914" s="193">
        <v>186.5</v>
      </c>
    </row>
    <row r="6915" spans="2:8" x14ac:dyDescent="0.25">
      <c r="B6915" s="271">
        <v>44118.416666666664</v>
      </c>
      <c r="C6915" s="244" t="s">
        <v>271</v>
      </c>
      <c r="D6915" s="244">
        <v>0</v>
      </c>
      <c r="E6915" s="244">
        <v>11.4</v>
      </c>
      <c r="F6915" s="244">
        <v>44.8</v>
      </c>
      <c r="G6915" s="193">
        <v>2.1</v>
      </c>
      <c r="H6915" s="193">
        <v>127.8</v>
      </c>
    </row>
    <row r="6916" spans="2:8" x14ac:dyDescent="0.25">
      <c r="B6916" s="271">
        <v>44118.458333333336</v>
      </c>
      <c r="C6916" s="244" t="s">
        <v>271</v>
      </c>
      <c r="D6916" s="244">
        <v>0</v>
      </c>
      <c r="E6916" s="244">
        <v>11.7</v>
      </c>
      <c r="F6916" s="244">
        <v>46.1</v>
      </c>
      <c r="G6916" s="193">
        <v>2</v>
      </c>
      <c r="H6916" s="193">
        <v>87.3</v>
      </c>
    </row>
    <row r="6917" spans="2:8" x14ac:dyDescent="0.25">
      <c r="B6917" s="271">
        <v>44118.5</v>
      </c>
      <c r="C6917" s="244" t="s">
        <v>271</v>
      </c>
      <c r="D6917" s="244">
        <v>0</v>
      </c>
      <c r="E6917" s="244">
        <v>12.4</v>
      </c>
      <c r="F6917" s="244">
        <v>44</v>
      </c>
      <c r="G6917" s="193">
        <v>1.9</v>
      </c>
      <c r="H6917" s="193">
        <v>74.8</v>
      </c>
    </row>
    <row r="6918" spans="2:8" x14ac:dyDescent="0.25">
      <c r="B6918" s="271">
        <v>44118.541666666664</v>
      </c>
      <c r="C6918" s="244" t="s">
        <v>271</v>
      </c>
      <c r="D6918" s="244">
        <v>0</v>
      </c>
      <c r="E6918" s="244">
        <v>14.1</v>
      </c>
      <c r="F6918" s="244">
        <v>41.3</v>
      </c>
      <c r="G6918" s="193">
        <v>2.1</v>
      </c>
      <c r="H6918" s="193">
        <v>117.1</v>
      </c>
    </row>
    <row r="6919" spans="2:8" x14ac:dyDescent="0.25">
      <c r="B6919" s="271">
        <v>44118.583333333336</v>
      </c>
      <c r="C6919" s="244" t="s">
        <v>271</v>
      </c>
      <c r="D6919" s="244">
        <v>0</v>
      </c>
      <c r="E6919" s="244">
        <v>14</v>
      </c>
      <c r="F6919" s="244">
        <v>45.9</v>
      </c>
      <c r="G6919" s="193">
        <v>3.1</v>
      </c>
      <c r="H6919" s="193">
        <v>103.8</v>
      </c>
    </row>
    <row r="6920" spans="2:8" x14ac:dyDescent="0.25">
      <c r="B6920" s="271">
        <v>44118.625</v>
      </c>
      <c r="C6920" s="244" t="s">
        <v>271</v>
      </c>
      <c r="D6920" s="244">
        <v>0</v>
      </c>
      <c r="E6920" s="244">
        <v>12.5</v>
      </c>
      <c r="F6920" s="244">
        <v>49.1</v>
      </c>
      <c r="G6920" s="193">
        <v>2.4</v>
      </c>
      <c r="H6920" s="193">
        <v>75.599999999999994</v>
      </c>
    </row>
    <row r="6921" spans="2:8" x14ac:dyDescent="0.25">
      <c r="B6921" s="271">
        <v>44118.666666666664</v>
      </c>
      <c r="C6921" s="244" t="s">
        <v>271</v>
      </c>
      <c r="D6921" s="244">
        <v>0</v>
      </c>
      <c r="E6921" s="244">
        <v>12.3</v>
      </c>
      <c r="F6921" s="244">
        <v>48.5</v>
      </c>
      <c r="G6921" s="193">
        <v>2.1</v>
      </c>
      <c r="H6921" s="193">
        <v>78.2</v>
      </c>
    </row>
    <row r="6922" spans="2:8" x14ac:dyDescent="0.25">
      <c r="B6922" s="271">
        <v>44118.708333333336</v>
      </c>
      <c r="C6922" s="244" t="s">
        <v>271</v>
      </c>
      <c r="D6922" s="244">
        <v>0</v>
      </c>
      <c r="E6922" s="244">
        <v>11.1</v>
      </c>
      <c r="F6922" s="244">
        <v>53.3</v>
      </c>
      <c r="G6922" s="193">
        <v>1.7</v>
      </c>
      <c r="H6922" s="193">
        <v>61.1</v>
      </c>
    </row>
    <row r="6923" spans="2:8" x14ac:dyDescent="0.25">
      <c r="B6923" s="271">
        <v>44118.75</v>
      </c>
      <c r="C6923" s="244" t="s">
        <v>271</v>
      </c>
      <c r="D6923" s="244">
        <v>0</v>
      </c>
      <c r="E6923" s="244">
        <v>9.6999999999999993</v>
      </c>
      <c r="F6923" s="244">
        <v>60.9</v>
      </c>
      <c r="G6923" s="193">
        <v>1.7</v>
      </c>
      <c r="H6923" s="193">
        <v>34.200000000000003</v>
      </c>
    </row>
    <row r="6924" spans="2:8" x14ac:dyDescent="0.25">
      <c r="B6924" s="271">
        <v>44118.791666666664</v>
      </c>
      <c r="C6924" s="244" t="s">
        <v>271</v>
      </c>
      <c r="D6924" s="244">
        <v>0</v>
      </c>
      <c r="E6924" s="244">
        <v>8.9</v>
      </c>
      <c r="F6924" s="244">
        <v>64</v>
      </c>
      <c r="G6924" s="193">
        <v>2</v>
      </c>
      <c r="H6924" s="193">
        <v>92.5</v>
      </c>
    </row>
    <row r="6925" spans="2:8" x14ac:dyDescent="0.25">
      <c r="B6925" s="271">
        <v>44118.833333333336</v>
      </c>
      <c r="C6925" s="244" t="s">
        <v>271</v>
      </c>
      <c r="D6925" s="244">
        <v>0</v>
      </c>
      <c r="E6925" s="244">
        <v>8.6</v>
      </c>
      <c r="F6925" s="244">
        <v>65.7</v>
      </c>
      <c r="G6925" s="193">
        <v>1.1000000000000001</v>
      </c>
      <c r="H6925" s="193">
        <v>46.5</v>
      </c>
    </row>
    <row r="6926" spans="2:8" x14ac:dyDescent="0.25">
      <c r="B6926" s="271">
        <v>44118.875</v>
      </c>
      <c r="C6926" s="244" t="s">
        <v>271</v>
      </c>
      <c r="D6926" s="244">
        <v>0</v>
      </c>
      <c r="E6926" s="244">
        <v>8.5</v>
      </c>
      <c r="F6926" s="244">
        <v>66.599999999999994</v>
      </c>
      <c r="G6926" s="193">
        <v>0.9</v>
      </c>
      <c r="H6926" s="193">
        <v>100.6</v>
      </c>
    </row>
    <row r="6927" spans="2:8" x14ac:dyDescent="0.25">
      <c r="B6927" s="271">
        <v>44118.916666666664</v>
      </c>
      <c r="C6927" s="244" t="s">
        <v>271</v>
      </c>
      <c r="D6927" s="244">
        <v>0</v>
      </c>
      <c r="E6927" s="244">
        <v>8.6</v>
      </c>
      <c r="F6927" s="244">
        <v>65.099999999999994</v>
      </c>
      <c r="G6927" s="193">
        <v>1</v>
      </c>
      <c r="H6927" s="193">
        <v>54.2</v>
      </c>
    </row>
    <row r="6928" spans="2:8" x14ac:dyDescent="0.25">
      <c r="B6928" s="271">
        <v>44118.958333333336</v>
      </c>
      <c r="C6928" s="244" t="s">
        <v>271</v>
      </c>
      <c r="D6928" s="244">
        <v>0</v>
      </c>
      <c r="E6928" s="244">
        <v>8.4</v>
      </c>
      <c r="F6928" s="244">
        <v>66.900000000000006</v>
      </c>
      <c r="G6928" s="193">
        <v>0.8</v>
      </c>
      <c r="H6928" s="193">
        <v>45.8</v>
      </c>
    </row>
    <row r="6929" spans="2:8" x14ac:dyDescent="0.25">
      <c r="B6929" s="271">
        <v>44119</v>
      </c>
      <c r="C6929" s="244" t="s">
        <v>271</v>
      </c>
      <c r="D6929" s="244">
        <v>0</v>
      </c>
      <c r="E6929" s="244">
        <v>8.4</v>
      </c>
      <c r="F6929" s="244">
        <v>66.400000000000006</v>
      </c>
      <c r="G6929" s="193">
        <v>0.7</v>
      </c>
      <c r="H6929" s="193">
        <v>288.2</v>
      </c>
    </row>
    <row r="6930" spans="2:8" x14ac:dyDescent="0.25">
      <c r="B6930" s="271">
        <v>44119.041666666664</v>
      </c>
      <c r="C6930" s="244" t="s">
        <v>271</v>
      </c>
      <c r="D6930" s="244">
        <v>0</v>
      </c>
      <c r="E6930" s="244">
        <v>8.1999999999999993</v>
      </c>
      <c r="F6930" s="244">
        <v>67.7</v>
      </c>
      <c r="G6930" s="193">
        <v>0.9</v>
      </c>
      <c r="H6930" s="193">
        <v>8.1</v>
      </c>
    </row>
    <row r="6931" spans="2:8" x14ac:dyDescent="0.25">
      <c r="B6931" s="271">
        <v>44119.083333333336</v>
      </c>
      <c r="C6931" s="244" t="s">
        <v>271</v>
      </c>
      <c r="D6931" s="244">
        <v>0</v>
      </c>
      <c r="E6931" s="244">
        <v>7.7</v>
      </c>
      <c r="F6931" s="244">
        <v>70</v>
      </c>
      <c r="G6931" s="193">
        <v>0.4</v>
      </c>
      <c r="H6931" s="193">
        <v>37.6</v>
      </c>
    </row>
    <row r="6932" spans="2:8" x14ac:dyDescent="0.25">
      <c r="B6932" s="271">
        <v>44119.125</v>
      </c>
      <c r="C6932" s="244" t="s">
        <v>271</v>
      </c>
      <c r="D6932" s="244">
        <v>0</v>
      </c>
      <c r="E6932" s="244">
        <v>8</v>
      </c>
      <c r="F6932" s="244">
        <v>66.8</v>
      </c>
      <c r="G6932" s="193">
        <v>0.4</v>
      </c>
      <c r="H6932" s="193">
        <v>354.9</v>
      </c>
    </row>
    <row r="6933" spans="2:8" x14ac:dyDescent="0.25">
      <c r="B6933" s="271">
        <v>44119.166666666664</v>
      </c>
      <c r="C6933" s="244" t="s">
        <v>271</v>
      </c>
      <c r="D6933" s="244">
        <v>0</v>
      </c>
      <c r="E6933" s="244">
        <v>8</v>
      </c>
      <c r="F6933" s="244">
        <v>67</v>
      </c>
      <c r="G6933" s="193">
        <v>0.8</v>
      </c>
      <c r="H6933" s="193">
        <v>102</v>
      </c>
    </row>
    <row r="6934" spans="2:8" x14ac:dyDescent="0.25">
      <c r="B6934" s="271">
        <v>44119.208333333336</v>
      </c>
      <c r="C6934" s="244" t="s">
        <v>271</v>
      </c>
      <c r="D6934" s="244">
        <v>0</v>
      </c>
      <c r="E6934" s="244">
        <v>7.7</v>
      </c>
      <c r="F6934" s="244">
        <v>69.2</v>
      </c>
      <c r="G6934" s="193">
        <v>1</v>
      </c>
      <c r="H6934" s="193">
        <v>109.8</v>
      </c>
    </row>
    <row r="6935" spans="2:8" x14ac:dyDescent="0.25">
      <c r="B6935" s="271">
        <v>44119.25</v>
      </c>
      <c r="C6935" s="244" t="s">
        <v>271</v>
      </c>
      <c r="D6935" s="244">
        <v>0</v>
      </c>
      <c r="E6935" s="244">
        <v>7.7</v>
      </c>
      <c r="F6935" s="244">
        <v>70.3</v>
      </c>
      <c r="G6935" s="193">
        <v>0.5</v>
      </c>
      <c r="H6935" s="193">
        <v>157.80000000000001</v>
      </c>
    </row>
    <row r="6936" spans="2:8" x14ac:dyDescent="0.25">
      <c r="B6936" s="271">
        <v>44119.291666666664</v>
      </c>
      <c r="C6936" s="244" t="s">
        <v>271</v>
      </c>
      <c r="D6936" s="244">
        <v>0</v>
      </c>
      <c r="E6936" s="244">
        <v>8.1999999999999993</v>
      </c>
      <c r="F6936" s="244">
        <v>66.3</v>
      </c>
      <c r="G6936" s="193">
        <v>0.9</v>
      </c>
      <c r="H6936" s="193">
        <v>18.7</v>
      </c>
    </row>
    <row r="6937" spans="2:8" x14ac:dyDescent="0.25">
      <c r="B6937" s="271">
        <v>44119.333333333336</v>
      </c>
      <c r="C6937" s="244" t="s">
        <v>271</v>
      </c>
      <c r="D6937" s="244">
        <v>0</v>
      </c>
      <c r="E6937" s="244">
        <v>8.6999999999999993</v>
      </c>
      <c r="F6937" s="244">
        <v>64</v>
      </c>
      <c r="G6937" s="193">
        <v>1.7</v>
      </c>
      <c r="H6937" s="193">
        <v>127.1</v>
      </c>
    </row>
    <row r="6938" spans="2:8" x14ac:dyDescent="0.25">
      <c r="B6938" s="271">
        <v>44119.375</v>
      </c>
      <c r="C6938" s="244" t="s">
        <v>271</v>
      </c>
      <c r="D6938" s="244">
        <v>0</v>
      </c>
      <c r="E6938" s="244">
        <v>9.8000000000000007</v>
      </c>
      <c r="F6938" s="244">
        <v>58.9</v>
      </c>
      <c r="G6938" s="193">
        <v>1.5</v>
      </c>
      <c r="H6938" s="193">
        <v>86.2</v>
      </c>
    </row>
    <row r="6939" spans="2:8" x14ac:dyDescent="0.25">
      <c r="B6939" s="271">
        <v>44119.416666666664</v>
      </c>
      <c r="C6939" s="244" t="s">
        <v>271</v>
      </c>
      <c r="D6939" s="244">
        <v>0</v>
      </c>
      <c r="E6939" s="244">
        <v>12</v>
      </c>
      <c r="F6939" s="244">
        <v>48.5</v>
      </c>
      <c r="G6939" s="193">
        <v>1.7</v>
      </c>
      <c r="H6939" s="193">
        <v>64.2</v>
      </c>
    </row>
    <row r="6940" spans="2:8" x14ac:dyDescent="0.25">
      <c r="B6940" s="271">
        <v>44119.458333333336</v>
      </c>
      <c r="C6940" s="244" t="s">
        <v>271</v>
      </c>
      <c r="D6940" s="244">
        <v>0</v>
      </c>
      <c r="E6940" s="244">
        <v>10.9</v>
      </c>
      <c r="F6940" s="244">
        <v>53.3</v>
      </c>
      <c r="G6940" s="193">
        <v>2.9</v>
      </c>
      <c r="H6940" s="193">
        <v>63.3</v>
      </c>
    </row>
    <row r="6941" spans="2:8" x14ac:dyDescent="0.25">
      <c r="B6941" s="271">
        <v>44119.5</v>
      </c>
      <c r="C6941" s="244" t="s">
        <v>271</v>
      </c>
      <c r="D6941" s="244">
        <v>0</v>
      </c>
      <c r="E6941" s="244">
        <v>12.7</v>
      </c>
      <c r="F6941" s="244">
        <v>47</v>
      </c>
      <c r="G6941" s="193">
        <v>2.7</v>
      </c>
      <c r="H6941" s="193">
        <v>61.7</v>
      </c>
    </row>
    <row r="6942" spans="2:8" x14ac:dyDescent="0.25">
      <c r="B6942" s="271">
        <v>44119.541666666664</v>
      </c>
      <c r="C6942" s="244" t="s">
        <v>271</v>
      </c>
      <c r="D6942" s="244">
        <v>0</v>
      </c>
      <c r="E6942" s="244">
        <v>13.6</v>
      </c>
      <c r="F6942" s="244">
        <v>44.1</v>
      </c>
      <c r="G6942" s="193">
        <v>2.6</v>
      </c>
      <c r="H6942" s="193">
        <v>97</v>
      </c>
    </row>
    <row r="6943" spans="2:8" x14ac:dyDescent="0.25">
      <c r="B6943" s="271">
        <v>44119.583333333336</v>
      </c>
      <c r="C6943" s="244" t="s">
        <v>271</v>
      </c>
      <c r="D6943" s="244">
        <v>0</v>
      </c>
      <c r="E6943" s="244">
        <v>14.3</v>
      </c>
      <c r="F6943" s="244">
        <v>41.4</v>
      </c>
      <c r="G6943" s="193">
        <v>2.4</v>
      </c>
      <c r="H6943" s="193">
        <v>71.900000000000006</v>
      </c>
    </row>
    <row r="6944" spans="2:8" x14ac:dyDescent="0.25">
      <c r="B6944" s="271">
        <v>44119.625</v>
      </c>
      <c r="C6944" s="244" t="s">
        <v>271</v>
      </c>
      <c r="D6944" s="244">
        <v>0</v>
      </c>
      <c r="E6944" s="244">
        <v>14.2</v>
      </c>
      <c r="F6944" s="244">
        <v>39.1</v>
      </c>
      <c r="G6944" s="193">
        <v>2.4</v>
      </c>
      <c r="H6944" s="193">
        <v>111.6</v>
      </c>
    </row>
    <row r="6945" spans="2:8" x14ac:dyDescent="0.25">
      <c r="B6945" s="271">
        <v>44119.666666666664</v>
      </c>
      <c r="C6945" s="244" t="s">
        <v>271</v>
      </c>
      <c r="D6945" s="244">
        <v>0</v>
      </c>
      <c r="E6945" s="244">
        <v>13.6</v>
      </c>
      <c r="F6945" s="244">
        <v>41.5</v>
      </c>
      <c r="G6945" s="193">
        <v>1.8</v>
      </c>
      <c r="H6945" s="193">
        <v>77.599999999999994</v>
      </c>
    </row>
    <row r="6946" spans="2:8" x14ac:dyDescent="0.25">
      <c r="B6946" s="271">
        <v>44119.708333333336</v>
      </c>
      <c r="C6946" s="244" t="s">
        <v>271</v>
      </c>
      <c r="D6946" s="244">
        <v>0</v>
      </c>
      <c r="E6946" s="244">
        <v>10.7</v>
      </c>
      <c r="F6946" s="244">
        <v>58.4</v>
      </c>
      <c r="G6946" s="193">
        <v>2.9</v>
      </c>
      <c r="H6946" s="193">
        <v>44.9</v>
      </c>
    </row>
    <row r="6947" spans="2:8" x14ac:dyDescent="0.25">
      <c r="B6947" s="271">
        <v>44119.75</v>
      </c>
      <c r="C6947" s="244" t="s">
        <v>271</v>
      </c>
      <c r="D6947" s="244">
        <v>0</v>
      </c>
      <c r="E6947" s="244">
        <v>9.1</v>
      </c>
      <c r="F6947" s="244">
        <v>63.4</v>
      </c>
      <c r="G6947" s="193">
        <v>1.9</v>
      </c>
      <c r="H6947" s="193">
        <v>35</v>
      </c>
    </row>
    <row r="6948" spans="2:8" x14ac:dyDescent="0.25">
      <c r="B6948" s="271">
        <v>44119.791666666664</v>
      </c>
      <c r="C6948" s="244" t="s">
        <v>271</v>
      </c>
      <c r="D6948" s="244">
        <v>0</v>
      </c>
      <c r="E6948" s="244">
        <v>9.1999999999999993</v>
      </c>
      <c r="F6948" s="244">
        <v>62.4</v>
      </c>
      <c r="G6948" s="193">
        <v>1.8</v>
      </c>
      <c r="H6948" s="193">
        <v>270</v>
      </c>
    </row>
    <row r="6949" spans="2:8" x14ac:dyDescent="0.25">
      <c r="B6949" s="271">
        <v>44119.833333333336</v>
      </c>
      <c r="C6949" s="244" t="s">
        <v>271</v>
      </c>
      <c r="D6949" s="244">
        <v>0</v>
      </c>
      <c r="E6949" s="244">
        <v>8.9</v>
      </c>
      <c r="F6949" s="244">
        <v>62.9</v>
      </c>
      <c r="G6949" s="193">
        <v>0.8</v>
      </c>
      <c r="H6949" s="193">
        <v>312.5</v>
      </c>
    </row>
    <row r="6950" spans="2:8" x14ac:dyDescent="0.25">
      <c r="B6950" s="271">
        <v>44119.875</v>
      </c>
      <c r="C6950" s="244" t="s">
        <v>271</v>
      </c>
      <c r="D6950" s="244">
        <v>0</v>
      </c>
      <c r="E6950" s="244">
        <v>7.9</v>
      </c>
      <c r="F6950" s="244">
        <v>63.1</v>
      </c>
      <c r="G6950" s="193">
        <v>2.2999999999999998</v>
      </c>
      <c r="H6950" s="193">
        <v>24.1</v>
      </c>
    </row>
    <row r="6951" spans="2:8" x14ac:dyDescent="0.25">
      <c r="B6951" s="271">
        <v>44119.916666666664</v>
      </c>
      <c r="C6951" s="244" t="s">
        <v>271</v>
      </c>
      <c r="D6951" s="244">
        <v>0</v>
      </c>
      <c r="E6951" s="244">
        <v>7.8</v>
      </c>
      <c r="F6951" s="244">
        <v>64</v>
      </c>
      <c r="G6951" s="193">
        <v>1.2</v>
      </c>
      <c r="H6951" s="193">
        <v>332.7</v>
      </c>
    </row>
    <row r="6952" spans="2:8" x14ac:dyDescent="0.25">
      <c r="B6952" s="271">
        <v>44119.958333333336</v>
      </c>
      <c r="C6952" s="244" t="s">
        <v>271</v>
      </c>
      <c r="D6952" s="244">
        <v>0</v>
      </c>
      <c r="E6952" s="244">
        <v>7.5</v>
      </c>
      <c r="F6952" s="244">
        <v>65.900000000000006</v>
      </c>
      <c r="G6952" s="193">
        <v>1.8</v>
      </c>
      <c r="H6952" s="193">
        <v>287.5</v>
      </c>
    </row>
    <row r="6953" spans="2:8" x14ac:dyDescent="0.25">
      <c r="B6953" s="271">
        <v>44120</v>
      </c>
      <c r="C6953" s="244" t="s">
        <v>271</v>
      </c>
      <c r="D6953" s="244">
        <v>0</v>
      </c>
      <c r="E6953" s="244">
        <v>6.9</v>
      </c>
      <c r="F6953" s="244">
        <v>68.099999999999994</v>
      </c>
      <c r="G6953" s="193">
        <v>1.9</v>
      </c>
      <c r="H6953" s="193">
        <v>277.10000000000002</v>
      </c>
    </row>
    <row r="6954" spans="2:8" x14ac:dyDescent="0.25">
      <c r="B6954" s="271">
        <v>44120.041666666664</v>
      </c>
      <c r="C6954" s="244" t="s">
        <v>271</v>
      </c>
      <c r="D6954" s="244">
        <v>0</v>
      </c>
      <c r="E6954" s="244">
        <v>6.7</v>
      </c>
      <c r="F6954" s="244">
        <v>68.8</v>
      </c>
      <c r="G6954" s="193">
        <v>2</v>
      </c>
      <c r="H6954" s="193">
        <v>280.89999999999998</v>
      </c>
    </row>
    <row r="6955" spans="2:8" x14ac:dyDescent="0.25">
      <c r="B6955" s="271">
        <v>44120.083333333336</v>
      </c>
      <c r="C6955" s="244" t="s">
        <v>271</v>
      </c>
      <c r="D6955" s="244">
        <v>0</v>
      </c>
      <c r="E6955" s="244">
        <v>6.8</v>
      </c>
      <c r="F6955" s="244">
        <v>68.7</v>
      </c>
      <c r="G6955" s="193">
        <v>1.6</v>
      </c>
      <c r="H6955" s="193">
        <v>295.7</v>
      </c>
    </row>
    <row r="6956" spans="2:8" x14ac:dyDescent="0.25">
      <c r="B6956" s="271">
        <v>44120.125</v>
      </c>
      <c r="C6956" s="244" t="s">
        <v>271</v>
      </c>
      <c r="D6956" s="244">
        <v>0</v>
      </c>
      <c r="E6956" s="244">
        <v>7.2</v>
      </c>
      <c r="F6956" s="244">
        <v>67</v>
      </c>
      <c r="G6956" s="193">
        <v>1.3</v>
      </c>
      <c r="H6956" s="193">
        <v>77.2</v>
      </c>
    </row>
    <row r="6957" spans="2:8" x14ac:dyDescent="0.25">
      <c r="B6957" s="271">
        <v>44120.166666666664</v>
      </c>
      <c r="C6957" s="244" t="s">
        <v>271</v>
      </c>
      <c r="D6957" s="244">
        <v>0</v>
      </c>
      <c r="E6957" s="244">
        <v>7</v>
      </c>
      <c r="F6957" s="244">
        <v>67.5</v>
      </c>
      <c r="G6957" s="193">
        <v>1.4</v>
      </c>
      <c r="H6957" s="193">
        <v>274.3</v>
      </c>
    </row>
    <row r="6958" spans="2:8" x14ac:dyDescent="0.25">
      <c r="B6958" s="271">
        <v>44120.208333333336</v>
      </c>
      <c r="C6958" s="244" t="s">
        <v>271</v>
      </c>
      <c r="D6958" s="244">
        <v>0</v>
      </c>
      <c r="E6958" s="244">
        <v>6.6</v>
      </c>
      <c r="F6958" s="244">
        <v>68.900000000000006</v>
      </c>
      <c r="G6958" s="193">
        <v>1.1000000000000001</v>
      </c>
      <c r="H6958" s="193">
        <v>310.8</v>
      </c>
    </row>
    <row r="6959" spans="2:8" x14ac:dyDescent="0.25">
      <c r="B6959" s="271">
        <v>44120.25</v>
      </c>
      <c r="C6959" s="244" t="s">
        <v>271</v>
      </c>
      <c r="D6959" s="244">
        <v>0</v>
      </c>
      <c r="E6959" s="244">
        <v>5.8</v>
      </c>
      <c r="F6959" s="244">
        <v>68.599999999999994</v>
      </c>
      <c r="G6959" s="193">
        <v>1.8</v>
      </c>
      <c r="H6959" s="193">
        <v>357.2</v>
      </c>
    </row>
    <row r="6960" spans="2:8" x14ac:dyDescent="0.25">
      <c r="B6960" s="271">
        <v>44120.291666666664</v>
      </c>
      <c r="C6960" s="244" t="s">
        <v>271</v>
      </c>
      <c r="D6960" s="244">
        <v>0</v>
      </c>
      <c r="E6960" s="244">
        <v>8</v>
      </c>
      <c r="F6960" s="244">
        <v>63</v>
      </c>
      <c r="G6960" s="193">
        <v>0.6</v>
      </c>
      <c r="H6960" s="193">
        <v>359.8</v>
      </c>
    </row>
    <row r="6961" spans="2:8" x14ac:dyDescent="0.25">
      <c r="B6961" s="271">
        <v>44120.333333333336</v>
      </c>
      <c r="C6961" s="244" t="s">
        <v>271</v>
      </c>
      <c r="D6961" s="244">
        <v>0</v>
      </c>
      <c r="E6961" s="244">
        <v>10</v>
      </c>
      <c r="F6961" s="244">
        <v>55.5</v>
      </c>
      <c r="G6961" s="193">
        <v>0.8</v>
      </c>
      <c r="H6961" s="193">
        <v>143.1</v>
      </c>
    </row>
    <row r="6962" spans="2:8" x14ac:dyDescent="0.25">
      <c r="B6962" s="271">
        <v>44120.375</v>
      </c>
      <c r="C6962" s="244" t="s">
        <v>271</v>
      </c>
      <c r="D6962" s="244">
        <v>0</v>
      </c>
      <c r="E6962" s="244">
        <v>12.7</v>
      </c>
      <c r="F6962" s="244">
        <v>44.5</v>
      </c>
      <c r="G6962" s="193">
        <v>1.6</v>
      </c>
      <c r="H6962" s="193">
        <v>81.7</v>
      </c>
    </row>
    <row r="6963" spans="2:8" x14ac:dyDescent="0.25">
      <c r="B6963" s="271">
        <v>44120.416666666664</v>
      </c>
      <c r="C6963" s="244" t="s">
        <v>271</v>
      </c>
      <c r="D6963" s="244">
        <v>0</v>
      </c>
      <c r="E6963" s="244">
        <v>14.3</v>
      </c>
      <c r="F6963" s="244">
        <v>38.700000000000003</v>
      </c>
      <c r="G6963" s="193">
        <v>2.1</v>
      </c>
      <c r="H6963" s="193">
        <v>88.3</v>
      </c>
    </row>
    <row r="6964" spans="2:8" x14ac:dyDescent="0.25">
      <c r="B6964" s="271">
        <v>44120.458333333336</v>
      </c>
      <c r="C6964" s="244" t="s">
        <v>271</v>
      </c>
      <c r="D6964" s="244">
        <v>0</v>
      </c>
      <c r="E6964" s="244">
        <v>14.7</v>
      </c>
      <c r="F6964" s="244">
        <v>40</v>
      </c>
      <c r="G6964" s="193">
        <v>3.1</v>
      </c>
      <c r="H6964" s="193">
        <v>119.7</v>
      </c>
    </row>
    <row r="6965" spans="2:8" x14ac:dyDescent="0.25">
      <c r="B6965" s="271">
        <v>44120.5</v>
      </c>
      <c r="C6965" s="244" t="s">
        <v>271</v>
      </c>
      <c r="D6965" s="244">
        <v>0</v>
      </c>
      <c r="E6965" s="244">
        <v>14.9</v>
      </c>
      <c r="F6965" s="244">
        <v>37.9</v>
      </c>
      <c r="G6965" s="193">
        <v>3.4</v>
      </c>
      <c r="H6965" s="193">
        <v>121.7</v>
      </c>
    </row>
    <row r="6966" spans="2:8" x14ac:dyDescent="0.25">
      <c r="B6966" s="271">
        <v>44120.541666666664</v>
      </c>
      <c r="C6966" s="244" t="s">
        <v>271</v>
      </c>
      <c r="D6966" s="244">
        <v>0</v>
      </c>
      <c r="E6966" s="244">
        <v>15.5</v>
      </c>
      <c r="F6966" s="244">
        <v>38.5</v>
      </c>
      <c r="G6966" s="193">
        <v>3.1</v>
      </c>
      <c r="H6966" s="193">
        <v>101.9</v>
      </c>
    </row>
    <row r="6967" spans="2:8" x14ac:dyDescent="0.25">
      <c r="B6967" s="271">
        <v>44120.583333333336</v>
      </c>
      <c r="C6967" s="244" t="s">
        <v>271</v>
      </c>
      <c r="D6967" s="244">
        <v>0</v>
      </c>
      <c r="E6967" s="244">
        <v>14.3</v>
      </c>
      <c r="F6967" s="244">
        <v>44.9</v>
      </c>
      <c r="G6967" s="193">
        <v>3.1</v>
      </c>
      <c r="H6967" s="193">
        <v>83.9</v>
      </c>
    </row>
    <row r="6968" spans="2:8" x14ac:dyDescent="0.25">
      <c r="B6968" s="271">
        <v>44120.625</v>
      </c>
      <c r="C6968" s="244" t="s">
        <v>271</v>
      </c>
      <c r="D6968" s="244">
        <v>0</v>
      </c>
      <c r="E6968" s="244">
        <v>12.4</v>
      </c>
      <c r="F6968" s="244">
        <v>53.4</v>
      </c>
      <c r="G6968" s="193">
        <v>2.5</v>
      </c>
      <c r="H6968" s="193">
        <v>67.2</v>
      </c>
    </row>
    <row r="6969" spans="2:8" x14ac:dyDescent="0.25">
      <c r="B6969" s="271">
        <v>44120.666666666664</v>
      </c>
      <c r="C6969" s="244" t="s">
        <v>271</v>
      </c>
      <c r="D6969" s="244">
        <v>0</v>
      </c>
      <c r="E6969" s="244">
        <v>10.6</v>
      </c>
      <c r="F6969" s="244">
        <v>59.2</v>
      </c>
      <c r="G6969" s="193">
        <v>1.8</v>
      </c>
      <c r="H6969" s="193">
        <v>53.1</v>
      </c>
    </row>
    <row r="6970" spans="2:8" x14ac:dyDescent="0.25">
      <c r="B6970" s="271">
        <v>44120.708333333336</v>
      </c>
      <c r="C6970" s="244" t="s">
        <v>271</v>
      </c>
      <c r="D6970" s="244">
        <v>0</v>
      </c>
      <c r="E6970" s="244">
        <v>9.9</v>
      </c>
      <c r="F6970" s="244">
        <v>59.1</v>
      </c>
      <c r="G6970" s="193">
        <v>2</v>
      </c>
      <c r="H6970" s="193">
        <v>102.7</v>
      </c>
    </row>
    <row r="6971" spans="2:8" x14ac:dyDescent="0.25">
      <c r="B6971" s="271">
        <v>44120.75</v>
      </c>
      <c r="C6971" s="244" t="s">
        <v>271</v>
      </c>
      <c r="D6971" s="244">
        <v>0</v>
      </c>
      <c r="E6971" s="244">
        <v>9.4</v>
      </c>
      <c r="F6971" s="244">
        <v>60.7</v>
      </c>
      <c r="G6971" s="193">
        <v>1.2</v>
      </c>
      <c r="H6971" s="193">
        <v>24.7</v>
      </c>
    </row>
    <row r="6972" spans="2:8" x14ac:dyDescent="0.25">
      <c r="B6972" s="271">
        <v>44120.791666666664</v>
      </c>
      <c r="C6972" s="244" t="s">
        <v>271</v>
      </c>
      <c r="D6972" s="244">
        <v>0</v>
      </c>
      <c r="E6972" s="244">
        <v>9.1999999999999993</v>
      </c>
      <c r="F6972" s="244">
        <v>63.2</v>
      </c>
      <c r="G6972" s="193">
        <v>0.9</v>
      </c>
      <c r="H6972" s="193">
        <v>92.6</v>
      </c>
    </row>
    <row r="6973" spans="2:8" x14ac:dyDescent="0.25">
      <c r="B6973" s="271">
        <v>44120.833333333336</v>
      </c>
      <c r="C6973" s="244" t="s">
        <v>271</v>
      </c>
      <c r="D6973" s="244">
        <v>0</v>
      </c>
      <c r="E6973" s="244">
        <v>9.1</v>
      </c>
      <c r="F6973" s="244">
        <v>64.7</v>
      </c>
      <c r="G6973" s="193">
        <v>1.1000000000000001</v>
      </c>
      <c r="H6973" s="193">
        <v>44.7</v>
      </c>
    </row>
    <row r="6974" spans="2:8" x14ac:dyDescent="0.25">
      <c r="B6974" s="271">
        <v>44120.875</v>
      </c>
      <c r="C6974" s="244" t="s">
        <v>271</v>
      </c>
      <c r="D6974" s="244">
        <v>0</v>
      </c>
      <c r="E6974" s="244">
        <v>9.1999999999999993</v>
      </c>
      <c r="F6974" s="244">
        <v>62.7</v>
      </c>
      <c r="G6974" s="193">
        <v>1.1000000000000001</v>
      </c>
      <c r="H6974" s="193">
        <v>73.3</v>
      </c>
    </row>
    <row r="6975" spans="2:8" x14ac:dyDescent="0.25">
      <c r="B6975" s="271">
        <v>44120.916666666664</v>
      </c>
      <c r="C6975" s="244" t="s">
        <v>271</v>
      </c>
      <c r="D6975" s="244">
        <v>0</v>
      </c>
      <c r="E6975" s="244">
        <v>9.1999999999999993</v>
      </c>
      <c r="F6975" s="244">
        <v>62.3</v>
      </c>
      <c r="G6975" s="193">
        <v>1.3</v>
      </c>
      <c r="H6975" s="193">
        <v>124.1</v>
      </c>
    </row>
    <row r="6976" spans="2:8" x14ac:dyDescent="0.25">
      <c r="B6976" s="271">
        <v>44120.958333333336</v>
      </c>
      <c r="C6976" s="244" t="s">
        <v>271</v>
      </c>
      <c r="D6976" s="244">
        <v>0</v>
      </c>
      <c r="E6976" s="244">
        <v>9.3000000000000007</v>
      </c>
      <c r="F6976" s="244">
        <v>61.3</v>
      </c>
      <c r="G6976" s="193">
        <v>1.2</v>
      </c>
      <c r="H6976" s="193">
        <v>291.7</v>
      </c>
    </row>
    <row r="6977" spans="2:8" x14ac:dyDescent="0.25">
      <c r="B6977" s="271">
        <v>44121</v>
      </c>
      <c r="C6977" s="244" t="s">
        <v>271</v>
      </c>
      <c r="D6977" s="244">
        <v>0</v>
      </c>
      <c r="E6977" s="244">
        <v>9</v>
      </c>
      <c r="F6977" s="244">
        <v>62.6</v>
      </c>
      <c r="G6977" s="193">
        <v>1</v>
      </c>
      <c r="H6977" s="193">
        <v>303.89999999999998</v>
      </c>
    </row>
    <row r="6978" spans="2:8" x14ac:dyDescent="0.25">
      <c r="B6978" s="271">
        <v>44121.041666666664</v>
      </c>
      <c r="C6978" s="244" t="s">
        <v>271</v>
      </c>
      <c r="D6978" s="244">
        <v>0</v>
      </c>
      <c r="E6978" s="244">
        <v>8</v>
      </c>
      <c r="F6978" s="244">
        <v>65.900000000000006</v>
      </c>
      <c r="G6978" s="193">
        <v>1.7</v>
      </c>
      <c r="H6978" s="193">
        <v>279.5</v>
      </c>
    </row>
    <row r="6979" spans="2:8" x14ac:dyDescent="0.25">
      <c r="B6979" s="271">
        <v>44121.083333333336</v>
      </c>
      <c r="C6979" s="244" t="s">
        <v>271</v>
      </c>
      <c r="D6979" s="244">
        <v>0</v>
      </c>
      <c r="E6979" s="244">
        <v>7.2</v>
      </c>
      <c r="F6979" s="244">
        <v>65.900000000000006</v>
      </c>
      <c r="G6979" s="193">
        <v>1.8</v>
      </c>
      <c r="H6979" s="193">
        <v>11.5</v>
      </c>
    </row>
    <row r="6980" spans="2:8" x14ac:dyDescent="0.25">
      <c r="B6980" s="271">
        <v>44121.125</v>
      </c>
      <c r="C6980" s="244" t="s">
        <v>271</v>
      </c>
      <c r="D6980" s="244">
        <v>0</v>
      </c>
      <c r="E6980" s="244">
        <v>6.6</v>
      </c>
      <c r="F6980" s="244">
        <v>68</v>
      </c>
      <c r="G6980" s="193">
        <v>1.6</v>
      </c>
      <c r="H6980" s="193">
        <v>292.2</v>
      </c>
    </row>
    <row r="6981" spans="2:8" x14ac:dyDescent="0.25">
      <c r="B6981" s="271">
        <v>44121.166666666664</v>
      </c>
      <c r="C6981" s="244" t="s">
        <v>271</v>
      </c>
      <c r="D6981" s="244">
        <v>0</v>
      </c>
      <c r="E6981" s="244">
        <v>6.7</v>
      </c>
      <c r="F6981" s="244">
        <v>67.8</v>
      </c>
      <c r="G6981" s="193">
        <v>1.9</v>
      </c>
      <c r="H6981" s="193">
        <v>275</v>
      </c>
    </row>
    <row r="6982" spans="2:8" x14ac:dyDescent="0.25">
      <c r="B6982" s="271">
        <v>44121.208333333336</v>
      </c>
      <c r="C6982" s="244" t="s">
        <v>271</v>
      </c>
      <c r="D6982" s="244">
        <v>0</v>
      </c>
      <c r="E6982" s="244">
        <v>6.5</v>
      </c>
      <c r="F6982" s="244">
        <v>68.3</v>
      </c>
      <c r="G6982" s="193">
        <v>1.6</v>
      </c>
      <c r="H6982" s="193">
        <v>276.89999999999998</v>
      </c>
    </row>
    <row r="6983" spans="2:8" x14ac:dyDescent="0.25">
      <c r="B6983" s="271">
        <v>44121.25</v>
      </c>
      <c r="C6983" s="244" t="s">
        <v>271</v>
      </c>
      <c r="D6983" s="244">
        <v>0</v>
      </c>
      <c r="E6983" s="244">
        <v>6.8</v>
      </c>
      <c r="F6983" s="244">
        <v>67.400000000000006</v>
      </c>
      <c r="G6983" s="193">
        <v>0.9</v>
      </c>
      <c r="H6983" s="193">
        <v>275.39999999999998</v>
      </c>
    </row>
    <row r="6984" spans="2:8" x14ac:dyDescent="0.25">
      <c r="B6984" s="271">
        <v>44121.291666666664</v>
      </c>
      <c r="C6984" s="244" t="s">
        <v>271</v>
      </c>
      <c r="D6984" s="244">
        <v>0</v>
      </c>
      <c r="E6984" s="244">
        <v>7.9</v>
      </c>
      <c r="F6984" s="244">
        <v>63.7</v>
      </c>
      <c r="G6984" s="193">
        <v>0.9</v>
      </c>
      <c r="H6984" s="193">
        <v>278.8</v>
      </c>
    </row>
    <row r="6985" spans="2:8" x14ac:dyDescent="0.25">
      <c r="B6985" s="271">
        <v>44121.333333333336</v>
      </c>
      <c r="C6985" s="244" t="s">
        <v>271</v>
      </c>
      <c r="D6985" s="244">
        <v>0</v>
      </c>
      <c r="E6985" s="244">
        <v>10.199999999999999</v>
      </c>
      <c r="F6985" s="244">
        <v>55.9</v>
      </c>
      <c r="G6985" s="193">
        <v>0.5</v>
      </c>
      <c r="H6985" s="193">
        <v>182.2</v>
      </c>
    </row>
    <row r="6986" spans="2:8" x14ac:dyDescent="0.25">
      <c r="B6986" s="271">
        <v>44121.375</v>
      </c>
      <c r="C6986" s="244" t="s">
        <v>271</v>
      </c>
      <c r="D6986" s="244">
        <v>0</v>
      </c>
      <c r="E6986" s="244">
        <v>12.3</v>
      </c>
      <c r="F6986" s="244">
        <v>49.7</v>
      </c>
      <c r="G6986" s="193">
        <v>1.4</v>
      </c>
      <c r="H6986" s="193">
        <v>175.1</v>
      </c>
    </row>
    <row r="6987" spans="2:8" x14ac:dyDescent="0.25">
      <c r="B6987" s="271">
        <v>44121.416666666664</v>
      </c>
      <c r="C6987" s="244" t="s">
        <v>271</v>
      </c>
      <c r="D6987" s="244">
        <v>0</v>
      </c>
      <c r="E6987" s="244">
        <v>15.2</v>
      </c>
      <c r="F6987" s="244">
        <v>38.299999999999997</v>
      </c>
      <c r="G6987" s="193">
        <v>1.8</v>
      </c>
      <c r="H6987" s="193">
        <v>113.9</v>
      </c>
    </row>
    <row r="6988" spans="2:8" x14ac:dyDescent="0.25">
      <c r="B6988" s="271">
        <v>44121.458333333336</v>
      </c>
      <c r="C6988" s="244" t="s">
        <v>271</v>
      </c>
      <c r="D6988" s="244">
        <v>0</v>
      </c>
      <c r="E6988" s="244">
        <v>15.9</v>
      </c>
      <c r="F6988" s="244">
        <v>35.6</v>
      </c>
      <c r="G6988" s="193">
        <v>2.9</v>
      </c>
      <c r="H6988" s="193">
        <v>113</v>
      </c>
    </row>
    <row r="6989" spans="2:8" x14ac:dyDescent="0.25">
      <c r="B6989" s="271">
        <v>44121.5</v>
      </c>
      <c r="C6989" s="244" t="s">
        <v>271</v>
      </c>
      <c r="D6989" s="244">
        <v>0</v>
      </c>
      <c r="E6989" s="244">
        <v>16.399999999999999</v>
      </c>
      <c r="F6989" s="244">
        <v>35.4</v>
      </c>
      <c r="G6989" s="193">
        <v>2.7</v>
      </c>
      <c r="H6989" s="193">
        <v>60.3</v>
      </c>
    </row>
    <row r="6990" spans="2:8" x14ac:dyDescent="0.25">
      <c r="B6990" s="271">
        <v>44121.541666666664</v>
      </c>
      <c r="C6990" s="244" t="s">
        <v>271</v>
      </c>
      <c r="D6990" s="244">
        <v>0</v>
      </c>
      <c r="E6990" s="244">
        <v>16.2</v>
      </c>
      <c r="F6990" s="244">
        <v>36</v>
      </c>
      <c r="G6990" s="193">
        <v>2.9</v>
      </c>
      <c r="H6990" s="193">
        <v>63.2</v>
      </c>
    </row>
    <row r="6991" spans="2:8" x14ac:dyDescent="0.25">
      <c r="B6991" s="271">
        <v>44121.583333333336</v>
      </c>
      <c r="C6991" s="244" t="s">
        <v>271</v>
      </c>
      <c r="D6991" s="244">
        <v>0</v>
      </c>
      <c r="E6991" s="244">
        <v>15.2</v>
      </c>
      <c r="F6991" s="244">
        <v>40.6</v>
      </c>
      <c r="G6991" s="193">
        <v>2.8</v>
      </c>
      <c r="H6991" s="193">
        <v>91.2</v>
      </c>
    </row>
    <row r="6992" spans="2:8" x14ac:dyDescent="0.25">
      <c r="B6992" s="271">
        <v>44121.625</v>
      </c>
      <c r="C6992" s="244" t="s">
        <v>271</v>
      </c>
      <c r="D6992" s="244">
        <v>0</v>
      </c>
      <c r="E6992" s="244">
        <v>13.3</v>
      </c>
      <c r="F6992" s="244">
        <v>46.9</v>
      </c>
      <c r="G6992" s="193">
        <v>1.9</v>
      </c>
      <c r="H6992" s="193">
        <v>76.5</v>
      </c>
    </row>
    <row r="6993" spans="2:8" x14ac:dyDescent="0.25">
      <c r="B6993" s="271">
        <v>44121.666666666664</v>
      </c>
      <c r="C6993" s="244" t="s">
        <v>271</v>
      </c>
      <c r="D6993" s="244">
        <v>0</v>
      </c>
      <c r="E6993" s="244">
        <v>12.1</v>
      </c>
      <c r="F6993" s="244">
        <v>53.6</v>
      </c>
      <c r="G6993" s="193">
        <v>1.8</v>
      </c>
      <c r="H6993" s="193">
        <v>64.8</v>
      </c>
    </row>
    <row r="6994" spans="2:8" x14ac:dyDescent="0.25">
      <c r="B6994" s="271">
        <v>44121.708333333336</v>
      </c>
      <c r="C6994" s="244" t="s">
        <v>271</v>
      </c>
      <c r="D6994" s="244">
        <v>0</v>
      </c>
      <c r="E6994" s="244">
        <v>11.2</v>
      </c>
      <c r="F6994" s="244">
        <v>57</v>
      </c>
      <c r="G6994" s="193">
        <v>1.6</v>
      </c>
      <c r="H6994" s="193">
        <v>36.9</v>
      </c>
    </row>
    <row r="6995" spans="2:8" x14ac:dyDescent="0.25">
      <c r="B6995" s="271">
        <v>44121.75</v>
      </c>
      <c r="C6995" s="244" t="s">
        <v>271</v>
      </c>
      <c r="D6995" s="244">
        <v>0</v>
      </c>
      <c r="E6995" s="244">
        <v>9.6999999999999993</v>
      </c>
      <c r="F6995" s="244">
        <v>66.8</v>
      </c>
      <c r="G6995" s="193">
        <v>1.7</v>
      </c>
      <c r="H6995" s="193">
        <v>273.89999999999998</v>
      </c>
    </row>
    <row r="6996" spans="2:8" x14ac:dyDescent="0.25">
      <c r="B6996" s="271">
        <v>44121.791666666664</v>
      </c>
      <c r="C6996" s="244" t="s">
        <v>271</v>
      </c>
      <c r="D6996" s="244">
        <v>0.3</v>
      </c>
      <c r="E6996" s="244">
        <v>8</v>
      </c>
      <c r="F6996" s="244">
        <v>76.2</v>
      </c>
      <c r="G6996" s="193">
        <v>0.6</v>
      </c>
      <c r="H6996" s="193">
        <v>212.6</v>
      </c>
    </row>
    <row r="6997" spans="2:8" x14ac:dyDescent="0.25">
      <c r="B6997" s="271">
        <v>44121.833333333336</v>
      </c>
      <c r="C6997" s="244" t="s">
        <v>271</v>
      </c>
      <c r="D6997" s="244">
        <v>0</v>
      </c>
      <c r="E6997" s="244">
        <v>7.8</v>
      </c>
      <c r="F6997" s="244">
        <v>77.2</v>
      </c>
      <c r="G6997" s="193">
        <v>0.8</v>
      </c>
      <c r="H6997" s="193">
        <v>277.2</v>
      </c>
    </row>
    <row r="6998" spans="2:8" x14ac:dyDescent="0.25">
      <c r="B6998" s="271">
        <v>44121.875</v>
      </c>
      <c r="C6998" s="244" t="s">
        <v>271</v>
      </c>
      <c r="D6998" s="244">
        <v>0</v>
      </c>
      <c r="E6998" s="244">
        <v>7.6</v>
      </c>
      <c r="F6998" s="244">
        <v>75.599999999999994</v>
      </c>
      <c r="G6998" s="193">
        <v>0.4</v>
      </c>
      <c r="H6998" s="193">
        <v>299.89999999999998</v>
      </c>
    </row>
    <row r="6999" spans="2:8" x14ac:dyDescent="0.25">
      <c r="B6999" s="271">
        <v>44121.916666666664</v>
      </c>
      <c r="C6999" s="244" t="s">
        <v>271</v>
      </c>
      <c r="D6999" s="244">
        <v>0</v>
      </c>
      <c r="E6999" s="244">
        <v>7.3</v>
      </c>
      <c r="F6999" s="244">
        <v>78.3</v>
      </c>
      <c r="G6999" s="193">
        <v>1.6</v>
      </c>
      <c r="H6999" s="193">
        <v>303.60000000000002</v>
      </c>
    </row>
    <row r="7000" spans="2:8" x14ac:dyDescent="0.25">
      <c r="B7000" s="271">
        <v>44121.958333333336</v>
      </c>
      <c r="C7000" s="244" t="s">
        <v>271</v>
      </c>
      <c r="D7000" s="244">
        <v>0</v>
      </c>
      <c r="E7000" s="244">
        <v>6.5</v>
      </c>
      <c r="F7000" s="244">
        <v>80</v>
      </c>
      <c r="G7000" s="193">
        <v>1</v>
      </c>
      <c r="H7000" s="193">
        <v>273.39999999999998</v>
      </c>
    </row>
    <row r="7001" spans="2:8" x14ac:dyDescent="0.25">
      <c r="B7001" s="271">
        <v>44122</v>
      </c>
      <c r="C7001" s="244" t="s">
        <v>271</v>
      </c>
      <c r="D7001" s="244">
        <v>0</v>
      </c>
      <c r="E7001" s="244">
        <v>6.4</v>
      </c>
      <c r="F7001" s="244">
        <v>78.400000000000006</v>
      </c>
      <c r="G7001" s="193">
        <v>1.4</v>
      </c>
      <c r="H7001" s="193">
        <v>277.39999999999998</v>
      </c>
    </row>
    <row r="7002" spans="2:8" x14ac:dyDescent="0.25">
      <c r="B7002" s="271">
        <v>44122.041666666664</v>
      </c>
      <c r="C7002" s="244" t="s">
        <v>271</v>
      </c>
      <c r="D7002" s="244">
        <v>0</v>
      </c>
      <c r="E7002" s="244">
        <v>6.2</v>
      </c>
      <c r="F7002" s="244">
        <v>78.8</v>
      </c>
      <c r="G7002" s="193">
        <v>0.8</v>
      </c>
      <c r="H7002" s="193">
        <v>284.10000000000002</v>
      </c>
    </row>
    <row r="7003" spans="2:8" x14ac:dyDescent="0.25">
      <c r="B7003" s="271">
        <v>44122.083333333336</v>
      </c>
      <c r="C7003" s="244" t="s">
        <v>271</v>
      </c>
      <c r="D7003" s="244">
        <v>0</v>
      </c>
      <c r="E7003" s="244">
        <v>6.3</v>
      </c>
      <c r="F7003" s="244">
        <v>78.5</v>
      </c>
      <c r="G7003" s="193">
        <v>1.3</v>
      </c>
      <c r="H7003" s="193">
        <v>280.7</v>
      </c>
    </row>
    <row r="7004" spans="2:8" x14ac:dyDescent="0.25">
      <c r="B7004" s="271">
        <v>44122.125</v>
      </c>
      <c r="C7004" s="244" t="s">
        <v>271</v>
      </c>
      <c r="D7004" s="244">
        <v>0</v>
      </c>
      <c r="E7004" s="244">
        <v>6.1</v>
      </c>
      <c r="F7004" s="244">
        <v>79.3</v>
      </c>
      <c r="G7004" s="193">
        <v>1.2</v>
      </c>
      <c r="H7004" s="193">
        <v>272.8</v>
      </c>
    </row>
    <row r="7005" spans="2:8" x14ac:dyDescent="0.25">
      <c r="B7005" s="271">
        <v>44122.166666666664</v>
      </c>
      <c r="C7005" s="244" t="s">
        <v>271</v>
      </c>
      <c r="D7005" s="244">
        <v>0</v>
      </c>
      <c r="E7005" s="244">
        <v>6.3</v>
      </c>
      <c r="F7005" s="244">
        <v>78.400000000000006</v>
      </c>
      <c r="G7005" s="193">
        <v>1.2</v>
      </c>
      <c r="H7005" s="193">
        <v>277.8</v>
      </c>
    </row>
    <row r="7006" spans="2:8" x14ac:dyDescent="0.25">
      <c r="B7006" s="271">
        <v>44122.208333333336</v>
      </c>
      <c r="C7006" s="244" t="s">
        <v>271</v>
      </c>
      <c r="D7006" s="244">
        <v>0</v>
      </c>
      <c r="E7006" s="244">
        <v>6.4</v>
      </c>
      <c r="F7006" s="244">
        <v>77.2</v>
      </c>
      <c r="G7006" s="193">
        <v>1.8</v>
      </c>
      <c r="H7006" s="193">
        <v>275.2</v>
      </c>
    </row>
    <row r="7007" spans="2:8" x14ac:dyDescent="0.25">
      <c r="B7007" s="271">
        <v>44122.25</v>
      </c>
      <c r="C7007" s="244" t="s">
        <v>271</v>
      </c>
      <c r="D7007" s="244">
        <v>0</v>
      </c>
      <c r="E7007" s="244">
        <v>6.3</v>
      </c>
      <c r="F7007" s="244">
        <v>75.099999999999994</v>
      </c>
      <c r="G7007" s="193">
        <v>2</v>
      </c>
      <c r="H7007" s="193">
        <v>280.39999999999998</v>
      </c>
    </row>
    <row r="7008" spans="2:8" x14ac:dyDescent="0.25">
      <c r="B7008" s="271">
        <v>44122.291666666664</v>
      </c>
      <c r="C7008" s="244" t="s">
        <v>271</v>
      </c>
      <c r="D7008" s="244">
        <v>0</v>
      </c>
      <c r="E7008" s="244">
        <v>6.9</v>
      </c>
      <c r="F7008" s="244">
        <v>72.7</v>
      </c>
      <c r="G7008" s="193">
        <v>0.6</v>
      </c>
      <c r="H7008" s="193">
        <v>267.89999999999998</v>
      </c>
    </row>
    <row r="7009" spans="2:8" x14ac:dyDescent="0.25">
      <c r="B7009" s="271">
        <v>44122.333333333336</v>
      </c>
      <c r="C7009" s="244" t="s">
        <v>271</v>
      </c>
      <c r="D7009" s="244">
        <v>0</v>
      </c>
      <c r="E7009" s="244">
        <v>8.4</v>
      </c>
      <c r="F7009" s="244">
        <v>66.3</v>
      </c>
      <c r="G7009" s="193">
        <v>0.4</v>
      </c>
      <c r="H7009" s="193">
        <v>229.4</v>
      </c>
    </row>
    <row r="7010" spans="2:8" x14ac:dyDescent="0.25">
      <c r="B7010" s="271">
        <v>44122.375</v>
      </c>
      <c r="C7010" s="244" t="s">
        <v>271</v>
      </c>
      <c r="D7010" s="244">
        <v>0</v>
      </c>
      <c r="E7010" s="244">
        <v>10.8</v>
      </c>
      <c r="F7010" s="244">
        <v>57.7</v>
      </c>
      <c r="G7010" s="193">
        <v>0.6</v>
      </c>
      <c r="H7010" s="193">
        <v>128.69999999999999</v>
      </c>
    </row>
    <row r="7011" spans="2:8" x14ac:dyDescent="0.25">
      <c r="B7011" s="271">
        <v>44122.416666666664</v>
      </c>
      <c r="C7011" s="244" t="s">
        <v>271</v>
      </c>
      <c r="D7011" s="244">
        <v>0</v>
      </c>
      <c r="E7011" s="244">
        <v>14</v>
      </c>
      <c r="F7011" s="244">
        <v>43.5</v>
      </c>
      <c r="G7011" s="193">
        <v>1.2</v>
      </c>
      <c r="H7011" s="193">
        <v>33.200000000000003</v>
      </c>
    </row>
    <row r="7012" spans="2:8" x14ac:dyDescent="0.25">
      <c r="B7012" s="271">
        <v>44122.458333333336</v>
      </c>
      <c r="C7012" s="244" t="s">
        <v>271</v>
      </c>
      <c r="D7012" s="244">
        <v>0</v>
      </c>
      <c r="E7012" s="244">
        <v>16</v>
      </c>
      <c r="F7012" s="244">
        <v>35.1</v>
      </c>
      <c r="G7012" s="193">
        <v>1.8</v>
      </c>
      <c r="H7012" s="193">
        <v>48</v>
      </c>
    </row>
    <row r="7013" spans="2:8" x14ac:dyDescent="0.25">
      <c r="B7013" s="271">
        <v>44122.5</v>
      </c>
      <c r="C7013" s="244" t="s">
        <v>271</v>
      </c>
      <c r="D7013" s="244">
        <v>0</v>
      </c>
      <c r="E7013" s="244">
        <v>16.899999999999999</v>
      </c>
      <c r="F7013" s="244">
        <v>31.2</v>
      </c>
      <c r="G7013" s="193">
        <v>1.8</v>
      </c>
      <c r="H7013" s="193">
        <v>28.7</v>
      </c>
    </row>
    <row r="7014" spans="2:8" x14ac:dyDescent="0.25">
      <c r="B7014" s="271">
        <v>44122.541666666664</v>
      </c>
      <c r="C7014" s="244" t="s">
        <v>271</v>
      </c>
      <c r="D7014" s="244">
        <v>0</v>
      </c>
      <c r="E7014" s="244">
        <v>17.399999999999999</v>
      </c>
      <c r="F7014" s="244">
        <v>29</v>
      </c>
      <c r="G7014" s="193">
        <v>2.4</v>
      </c>
      <c r="H7014" s="193">
        <v>173.5</v>
      </c>
    </row>
    <row r="7015" spans="2:8" x14ac:dyDescent="0.25">
      <c r="B7015" s="271">
        <v>44122.583333333336</v>
      </c>
      <c r="C7015" s="244" t="s">
        <v>271</v>
      </c>
      <c r="D7015" s="244">
        <v>0</v>
      </c>
      <c r="E7015" s="244">
        <v>17.100000000000001</v>
      </c>
      <c r="F7015" s="244">
        <v>29.8</v>
      </c>
      <c r="G7015" s="193">
        <v>1.9</v>
      </c>
      <c r="H7015" s="193">
        <v>164.3</v>
      </c>
    </row>
    <row r="7016" spans="2:8" x14ac:dyDescent="0.25">
      <c r="B7016" s="271">
        <v>44122.625</v>
      </c>
      <c r="C7016" s="244" t="s">
        <v>271</v>
      </c>
      <c r="D7016" s="244">
        <v>0</v>
      </c>
      <c r="E7016" s="244">
        <v>14.6</v>
      </c>
      <c r="F7016" s="244">
        <v>42.5</v>
      </c>
      <c r="G7016" s="193">
        <v>2.5</v>
      </c>
      <c r="H7016" s="193">
        <v>130.9</v>
      </c>
    </row>
    <row r="7017" spans="2:8" x14ac:dyDescent="0.25">
      <c r="B7017" s="271">
        <v>44122.666666666664</v>
      </c>
      <c r="C7017" s="244" t="s">
        <v>271</v>
      </c>
      <c r="D7017" s="244">
        <v>0</v>
      </c>
      <c r="E7017" s="244">
        <v>10.7</v>
      </c>
      <c r="F7017" s="244">
        <v>60.8</v>
      </c>
      <c r="G7017" s="193">
        <v>2.9</v>
      </c>
      <c r="H7017" s="193">
        <v>65.3</v>
      </c>
    </row>
    <row r="7018" spans="2:8" x14ac:dyDescent="0.25">
      <c r="B7018" s="271">
        <v>44122.708333333336</v>
      </c>
      <c r="C7018" s="244" t="s">
        <v>271</v>
      </c>
      <c r="D7018" s="244">
        <v>0</v>
      </c>
      <c r="E7018" s="244">
        <v>10.6</v>
      </c>
      <c r="F7018" s="244">
        <v>62.2</v>
      </c>
      <c r="G7018" s="193">
        <v>2.2000000000000002</v>
      </c>
      <c r="H7018" s="193">
        <v>49.9</v>
      </c>
    </row>
    <row r="7019" spans="2:8" x14ac:dyDescent="0.25">
      <c r="B7019" s="271">
        <v>44122.75</v>
      </c>
      <c r="C7019" s="244" t="s">
        <v>271</v>
      </c>
      <c r="D7019" s="244">
        <v>0</v>
      </c>
      <c r="E7019" s="244">
        <v>9.4</v>
      </c>
      <c r="F7019" s="244">
        <v>72.3</v>
      </c>
      <c r="G7019" s="193">
        <v>1.7</v>
      </c>
      <c r="H7019" s="193">
        <v>280.10000000000002</v>
      </c>
    </row>
    <row r="7020" spans="2:8" x14ac:dyDescent="0.25">
      <c r="B7020" s="271">
        <v>44122.791666666664</v>
      </c>
      <c r="C7020" s="244" t="s">
        <v>271</v>
      </c>
      <c r="D7020" s="244">
        <v>0</v>
      </c>
      <c r="E7020" s="244">
        <v>9.4</v>
      </c>
      <c r="F7020" s="244">
        <v>69.3</v>
      </c>
      <c r="G7020" s="193">
        <v>1</v>
      </c>
      <c r="H7020" s="193">
        <v>318.10000000000002</v>
      </c>
    </row>
    <row r="7021" spans="2:8" x14ac:dyDescent="0.25">
      <c r="B7021" s="271">
        <v>44122.833333333336</v>
      </c>
      <c r="C7021" s="244" t="s">
        <v>271</v>
      </c>
      <c r="D7021" s="244">
        <v>0</v>
      </c>
      <c r="E7021" s="244">
        <v>9.1</v>
      </c>
      <c r="F7021" s="244">
        <v>68.8</v>
      </c>
      <c r="G7021" s="193">
        <v>0.4</v>
      </c>
      <c r="H7021" s="193">
        <v>66.7</v>
      </c>
    </row>
    <row r="7022" spans="2:8" x14ac:dyDescent="0.25">
      <c r="B7022" s="271">
        <v>44122.875</v>
      </c>
      <c r="C7022" s="244" t="s">
        <v>271</v>
      </c>
      <c r="D7022" s="244">
        <v>0</v>
      </c>
      <c r="E7022" s="244">
        <v>8.4</v>
      </c>
      <c r="F7022" s="244">
        <v>69.900000000000006</v>
      </c>
      <c r="G7022" s="193">
        <v>1.2</v>
      </c>
      <c r="H7022" s="193">
        <v>57</v>
      </c>
    </row>
    <row r="7023" spans="2:8" x14ac:dyDescent="0.25">
      <c r="B7023" s="271">
        <v>44122.916666666664</v>
      </c>
      <c r="C7023" s="244" t="s">
        <v>271</v>
      </c>
      <c r="D7023" s="244">
        <v>0</v>
      </c>
      <c r="E7023" s="244">
        <v>7.6</v>
      </c>
      <c r="F7023" s="244">
        <v>73.2</v>
      </c>
      <c r="G7023" s="193">
        <v>1.5</v>
      </c>
      <c r="H7023" s="193">
        <v>276.10000000000002</v>
      </c>
    </row>
    <row r="7024" spans="2:8" x14ac:dyDescent="0.25">
      <c r="B7024" s="271">
        <v>44122.958333333336</v>
      </c>
      <c r="C7024" s="244" t="s">
        <v>271</v>
      </c>
      <c r="D7024" s="244">
        <v>0</v>
      </c>
      <c r="E7024" s="244">
        <v>6.7</v>
      </c>
      <c r="F7024" s="244">
        <v>75.3</v>
      </c>
      <c r="G7024" s="193">
        <v>1.5</v>
      </c>
      <c r="H7024" s="193">
        <v>275.5</v>
      </c>
    </row>
    <row r="7025" spans="2:8" x14ac:dyDescent="0.25">
      <c r="B7025" s="271">
        <v>44123</v>
      </c>
      <c r="C7025" s="244" t="s">
        <v>271</v>
      </c>
      <c r="D7025" s="244">
        <v>0</v>
      </c>
      <c r="E7025" s="244">
        <v>5.9</v>
      </c>
      <c r="F7025" s="244">
        <v>73.3</v>
      </c>
      <c r="G7025" s="193">
        <v>1.3</v>
      </c>
      <c r="H7025" s="193">
        <v>283.89999999999998</v>
      </c>
    </row>
    <row r="7026" spans="2:8" x14ac:dyDescent="0.25">
      <c r="B7026" s="271">
        <v>44123.041666666664</v>
      </c>
      <c r="C7026" s="244" t="s">
        <v>271</v>
      </c>
      <c r="D7026" s="244">
        <v>0</v>
      </c>
      <c r="E7026" s="244">
        <v>5.4</v>
      </c>
      <c r="F7026" s="244">
        <v>70.5</v>
      </c>
      <c r="G7026" s="193">
        <v>1.5</v>
      </c>
      <c r="H7026" s="193">
        <v>276.89999999999998</v>
      </c>
    </row>
    <row r="7027" spans="2:8" x14ac:dyDescent="0.25">
      <c r="B7027" s="271">
        <v>44123.083333333336</v>
      </c>
      <c r="C7027" s="244" t="s">
        <v>271</v>
      </c>
      <c r="D7027" s="244">
        <v>0</v>
      </c>
      <c r="E7027" s="244">
        <v>5.2</v>
      </c>
      <c r="F7027" s="244">
        <v>70.5</v>
      </c>
      <c r="G7027" s="193">
        <v>1.7</v>
      </c>
      <c r="H7027" s="193">
        <v>281.39999999999998</v>
      </c>
    </row>
    <row r="7028" spans="2:8" x14ac:dyDescent="0.25">
      <c r="B7028" s="271">
        <v>44123.125</v>
      </c>
      <c r="C7028" s="244" t="s">
        <v>271</v>
      </c>
      <c r="D7028" s="244">
        <v>0</v>
      </c>
      <c r="E7028" s="244">
        <v>5</v>
      </c>
      <c r="F7028" s="244">
        <v>67.900000000000006</v>
      </c>
      <c r="G7028" s="193">
        <v>1.8</v>
      </c>
      <c r="H7028" s="193">
        <v>275.5</v>
      </c>
    </row>
    <row r="7029" spans="2:8" x14ac:dyDescent="0.25">
      <c r="B7029" s="271">
        <v>44123.166666666664</v>
      </c>
      <c r="C7029" s="244" t="s">
        <v>271</v>
      </c>
      <c r="D7029" s="244">
        <v>0</v>
      </c>
      <c r="E7029" s="244">
        <v>5.0999999999999996</v>
      </c>
      <c r="F7029" s="244">
        <v>69</v>
      </c>
      <c r="G7029" s="193">
        <v>2</v>
      </c>
      <c r="H7029" s="193">
        <v>277.8</v>
      </c>
    </row>
    <row r="7030" spans="2:8" x14ac:dyDescent="0.25">
      <c r="B7030" s="271">
        <v>44123.208333333336</v>
      </c>
      <c r="C7030" s="244" t="s">
        <v>271</v>
      </c>
      <c r="D7030" s="244">
        <v>0</v>
      </c>
      <c r="E7030" s="244">
        <v>4.8</v>
      </c>
      <c r="F7030" s="244">
        <v>72</v>
      </c>
      <c r="G7030" s="193">
        <v>1.8</v>
      </c>
      <c r="H7030" s="193">
        <v>291</v>
      </c>
    </row>
    <row r="7031" spans="2:8" x14ac:dyDescent="0.25">
      <c r="B7031" s="271">
        <v>44123.25</v>
      </c>
      <c r="C7031" s="244" t="s">
        <v>271</v>
      </c>
      <c r="D7031" s="244">
        <v>0</v>
      </c>
      <c r="E7031" s="244">
        <v>4.5999999999999996</v>
      </c>
      <c r="F7031" s="244">
        <v>72.400000000000006</v>
      </c>
      <c r="G7031" s="193">
        <v>2.2000000000000002</v>
      </c>
      <c r="H7031" s="193">
        <v>279.10000000000002</v>
      </c>
    </row>
    <row r="7032" spans="2:8" x14ac:dyDescent="0.25">
      <c r="B7032" s="271">
        <v>44123.291666666664</v>
      </c>
      <c r="C7032" s="244" t="s">
        <v>271</v>
      </c>
      <c r="D7032" s="244">
        <v>0</v>
      </c>
      <c r="E7032" s="244">
        <v>5.5</v>
      </c>
      <c r="F7032" s="244">
        <v>68.400000000000006</v>
      </c>
      <c r="G7032" s="193">
        <v>1.1000000000000001</v>
      </c>
      <c r="H7032" s="193">
        <v>274.39999999999998</v>
      </c>
    </row>
    <row r="7033" spans="2:8" x14ac:dyDescent="0.25">
      <c r="B7033" s="271">
        <v>44123.333333333336</v>
      </c>
      <c r="C7033" s="244" t="s">
        <v>271</v>
      </c>
      <c r="D7033" s="244">
        <v>0</v>
      </c>
      <c r="E7033" s="244">
        <v>8.1999999999999993</v>
      </c>
      <c r="F7033" s="244">
        <v>58</v>
      </c>
      <c r="G7033" s="193">
        <v>0.6</v>
      </c>
      <c r="H7033" s="193">
        <v>169.2</v>
      </c>
    </row>
    <row r="7034" spans="2:8" x14ac:dyDescent="0.25">
      <c r="B7034" s="271">
        <v>44123.375</v>
      </c>
      <c r="C7034" s="244" t="s">
        <v>271</v>
      </c>
      <c r="D7034" s="244">
        <v>0</v>
      </c>
      <c r="E7034" s="244">
        <v>10.7</v>
      </c>
      <c r="F7034" s="244">
        <v>45.7</v>
      </c>
      <c r="G7034" s="193">
        <v>1.4</v>
      </c>
      <c r="H7034" s="193">
        <v>135.6</v>
      </c>
    </row>
    <row r="7035" spans="2:8" x14ac:dyDescent="0.25">
      <c r="B7035" s="271">
        <v>44123.416666666664</v>
      </c>
      <c r="C7035" s="244" t="s">
        <v>271</v>
      </c>
      <c r="D7035" s="244">
        <v>0</v>
      </c>
      <c r="E7035" s="244">
        <v>13.9</v>
      </c>
      <c r="F7035" s="244">
        <v>28.4</v>
      </c>
      <c r="G7035" s="193">
        <v>1.3</v>
      </c>
      <c r="H7035" s="193">
        <v>152.5</v>
      </c>
    </row>
    <row r="7036" spans="2:8" x14ac:dyDescent="0.25">
      <c r="B7036" s="271">
        <v>44123.458333333336</v>
      </c>
      <c r="C7036" s="244" t="s">
        <v>271</v>
      </c>
      <c r="D7036" s="244">
        <v>0</v>
      </c>
      <c r="E7036" s="244">
        <v>16</v>
      </c>
      <c r="F7036" s="244">
        <v>24.9</v>
      </c>
      <c r="G7036" s="193">
        <v>1.5</v>
      </c>
      <c r="H7036" s="193">
        <v>140.69999999999999</v>
      </c>
    </row>
    <row r="7037" spans="2:8" x14ac:dyDescent="0.25">
      <c r="B7037" s="271">
        <v>44123.5</v>
      </c>
      <c r="C7037" s="244" t="s">
        <v>271</v>
      </c>
      <c r="D7037" s="244">
        <v>0</v>
      </c>
      <c r="E7037" s="244">
        <v>17</v>
      </c>
      <c r="F7037" s="244">
        <v>23.6</v>
      </c>
      <c r="G7037" s="193">
        <v>1.8</v>
      </c>
      <c r="H7037" s="193">
        <v>63.3</v>
      </c>
    </row>
    <row r="7038" spans="2:8" x14ac:dyDescent="0.25">
      <c r="B7038" s="271">
        <v>44123.541666666664</v>
      </c>
      <c r="C7038" s="244" t="s">
        <v>271</v>
      </c>
      <c r="D7038" s="244">
        <v>0</v>
      </c>
      <c r="E7038" s="244">
        <v>18.100000000000001</v>
      </c>
      <c r="F7038" s="244">
        <v>21.3</v>
      </c>
      <c r="G7038" s="193">
        <v>1.8</v>
      </c>
      <c r="H7038" s="193">
        <v>68.900000000000006</v>
      </c>
    </row>
    <row r="7039" spans="2:8" x14ac:dyDescent="0.25">
      <c r="B7039" s="271">
        <v>44123.583333333336</v>
      </c>
      <c r="C7039" s="244" t="s">
        <v>271</v>
      </c>
      <c r="D7039" s="244">
        <v>0</v>
      </c>
      <c r="E7039" s="244">
        <v>17.600000000000001</v>
      </c>
      <c r="F7039" s="244">
        <v>28.7</v>
      </c>
      <c r="G7039" s="193">
        <v>2.5</v>
      </c>
      <c r="H7039" s="193">
        <v>62.9</v>
      </c>
    </row>
    <row r="7040" spans="2:8" x14ac:dyDescent="0.25">
      <c r="B7040" s="271">
        <v>44123.625</v>
      </c>
      <c r="C7040" s="244" t="s">
        <v>271</v>
      </c>
      <c r="D7040" s="244">
        <v>0</v>
      </c>
      <c r="E7040" s="244">
        <v>16.2</v>
      </c>
      <c r="F7040" s="244">
        <v>34.700000000000003</v>
      </c>
      <c r="G7040" s="193">
        <v>2.6</v>
      </c>
      <c r="H7040" s="193">
        <v>84.2</v>
      </c>
    </row>
    <row r="7041" spans="2:8" x14ac:dyDescent="0.25">
      <c r="B7041" s="271">
        <v>44123.666666666664</v>
      </c>
      <c r="C7041" s="244" t="s">
        <v>271</v>
      </c>
      <c r="D7041" s="244">
        <v>0</v>
      </c>
      <c r="E7041" s="244">
        <v>14.6</v>
      </c>
      <c r="F7041" s="244">
        <v>42.1</v>
      </c>
      <c r="G7041" s="193">
        <v>2.4</v>
      </c>
      <c r="H7041" s="193">
        <v>70.599999999999994</v>
      </c>
    </row>
    <row r="7042" spans="2:8" x14ac:dyDescent="0.25">
      <c r="B7042" s="271">
        <v>44123.708333333336</v>
      </c>
      <c r="C7042" s="244" t="s">
        <v>271</v>
      </c>
      <c r="D7042" s="244">
        <v>0</v>
      </c>
      <c r="E7042" s="244">
        <v>12.6</v>
      </c>
      <c r="F7042" s="244">
        <v>50.8</v>
      </c>
      <c r="G7042" s="193">
        <v>2.2999999999999998</v>
      </c>
      <c r="H7042" s="193">
        <v>80.099999999999994</v>
      </c>
    </row>
    <row r="7043" spans="2:8" x14ac:dyDescent="0.25">
      <c r="B7043" s="271">
        <v>44123.75</v>
      </c>
      <c r="C7043" s="244" t="s">
        <v>271</v>
      </c>
      <c r="D7043" s="244">
        <v>0</v>
      </c>
      <c r="E7043" s="244">
        <v>11</v>
      </c>
      <c r="F7043" s="244">
        <v>56.2</v>
      </c>
      <c r="G7043" s="193">
        <v>2.4</v>
      </c>
      <c r="H7043" s="193">
        <v>59.4</v>
      </c>
    </row>
    <row r="7044" spans="2:8" x14ac:dyDescent="0.25">
      <c r="B7044" s="271">
        <v>44123.791666666664</v>
      </c>
      <c r="C7044" s="244" t="s">
        <v>271</v>
      </c>
      <c r="D7044" s="244">
        <v>0</v>
      </c>
      <c r="E7044" s="244">
        <v>10.4</v>
      </c>
      <c r="F7044" s="244">
        <v>60.2</v>
      </c>
      <c r="G7044" s="193">
        <v>1.7</v>
      </c>
      <c r="H7044" s="193">
        <v>64.7</v>
      </c>
    </row>
    <row r="7045" spans="2:8" x14ac:dyDescent="0.25">
      <c r="B7045" s="271">
        <v>44123.833333333336</v>
      </c>
      <c r="C7045" s="244" t="s">
        <v>271</v>
      </c>
      <c r="D7045" s="244">
        <v>0</v>
      </c>
      <c r="E7045" s="244">
        <v>10.1</v>
      </c>
      <c r="F7045" s="244">
        <v>62.6</v>
      </c>
      <c r="G7045" s="193">
        <v>1.3</v>
      </c>
      <c r="H7045" s="193">
        <v>17.399999999999999</v>
      </c>
    </row>
    <row r="7046" spans="2:8" x14ac:dyDescent="0.25">
      <c r="B7046" s="271">
        <v>44123.875</v>
      </c>
      <c r="C7046" s="244" t="s">
        <v>271</v>
      </c>
      <c r="D7046" s="244">
        <v>0</v>
      </c>
      <c r="E7046" s="244">
        <v>10</v>
      </c>
      <c r="F7046" s="244">
        <v>64.3</v>
      </c>
      <c r="G7046" s="193">
        <v>1.6</v>
      </c>
      <c r="H7046" s="193">
        <v>280.89999999999998</v>
      </c>
    </row>
    <row r="7047" spans="2:8" x14ac:dyDescent="0.25">
      <c r="B7047" s="271">
        <v>44123.916666666664</v>
      </c>
      <c r="C7047" s="244" t="s">
        <v>271</v>
      </c>
      <c r="D7047" s="244">
        <v>0</v>
      </c>
      <c r="E7047" s="244">
        <v>9.8000000000000007</v>
      </c>
      <c r="F7047" s="244">
        <v>64.2</v>
      </c>
      <c r="G7047" s="193">
        <v>1.4</v>
      </c>
      <c r="H7047" s="193">
        <v>102.7</v>
      </c>
    </row>
    <row r="7048" spans="2:8" x14ac:dyDescent="0.25">
      <c r="B7048" s="271">
        <v>44123.958333333336</v>
      </c>
      <c r="C7048" s="244" t="s">
        <v>271</v>
      </c>
      <c r="D7048" s="244">
        <v>0</v>
      </c>
      <c r="E7048" s="244">
        <v>9.1999999999999993</v>
      </c>
      <c r="F7048" s="244">
        <v>66.400000000000006</v>
      </c>
      <c r="G7048" s="193">
        <v>1.2</v>
      </c>
      <c r="H7048" s="193">
        <v>47.2</v>
      </c>
    </row>
    <row r="7049" spans="2:8" x14ac:dyDescent="0.25">
      <c r="B7049" s="271">
        <v>44124</v>
      </c>
      <c r="C7049" s="244" t="s">
        <v>271</v>
      </c>
      <c r="D7049" s="244">
        <v>0</v>
      </c>
      <c r="E7049" s="244">
        <v>8.4</v>
      </c>
      <c r="F7049" s="244">
        <v>61.7</v>
      </c>
      <c r="G7049" s="193">
        <v>1.6</v>
      </c>
      <c r="H7049" s="193">
        <v>286.7</v>
      </c>
    </row>
    <row r="7050" spans="2:8" x14ac:dyDescent="0.25">
      <c r="B7050" s="271">
        <v>44124.041666666664</v>
      </c>
      <c r="C7050" s="244" t="s">
        <v>271</v>
      </c>
      <c r="D7050" s="244">
        <v>0</v>
      </c>
      <c r="E7050" s="244">
        <v>7.9</v>
      </c>
      <c r="F7050" s="244">
        <v>56.7</v>
      </c>
      <c r="G7050" s="193">
        <v>1.4</v>
      </c>
      <c r="H7050" s="193">
        <v>303</v>
      </c>
    </row>
    <row r="7051" spans="2:8" x14ac:dyDescent="0.25">
      <c r="B7051" s="271">
        <v>44124.083333333336</v>
      </c>
      <c r="C7051" s="244" t="s">
        <v>271</v>
      </c>
      <c r="D7051" s="244">
        <v>0</v>
      </c>
      <c r="E7051" s="244">
        <v>7.4</v>
      </c>
      <c r="F7051" s="244">
        <v>55.9</v>
      </c>
      <c r="G7051" s="193">
        <v>1.5</v>
      </c>
      <c r="H7051" s="193">
        <v>312.7</v>
      </c>
    </row>
    <row r="7052" spans="2:8" x14ac:dyDescent="0.25">
      <c r="B7052" s="271">
        <v>44124.125</v>
      </c>
      <c r="C7052" s="244" t="s">
        <v>271</v>
      </c>
      <c r="D7052" s="244">
        <v>0</v>
      </c>
      <c r="E7052" s="244">
        <v>6.6</v>
      </c>
      <c r="F7052" s="244">
        <v>58.4</v>
      </c>
      <c r="G7052" s="193">
        <v>1.4</v>
      </c>
      <c r="H7052" s="193">
        <v>296.2</v>
      </c>
    </row>
    <row r="7053" spans="2:8" x14ac:dyDescent="0.25">
      <c r="B7053" s="271">
        <v>44124.166666666664</v>
      </c>
      <c r="C7053" s="244" t="s">
        <v>271</v>
      </c>
      <c r="D7053" s="244">
        <v>0</v>
      </c>
      <c r="E7053" s="244">
        <v>6.9</v>
      </c>
      <c r="F7053" s="244">
        <v>60.2</v>
      </c>
      <c r="G7053" s="193">
        <v>0.9</v>
      </c>
      <c r="H7053" s="193">
        <v>290.8</v>
      </c>
    </row>
    <row r="7054" spans="2:8" x14ac:dyDescent="0.25">
      <c r="B7054" s="271">
        <v>44124.208333333336</v>
      </c>
      <c r="C7054" s="244" t="s">
        <v>271</v>
      </c>
      <c r="D7054" s="244">
        <v>0</v>
      </c>
      <c r="E7054" s="244">
        <v>7.1</v>
      </c>
      <c r="F7054" s="244">
        <v>62.1</v>
      </c>
      <c r="G7054" s="193">
        <v>0.7</v>
      </c>
      <c r="H7054" s="193">
        <v>256</v>
      </c>
    </row>
    <row r="7055" spans="2:8" x14ac:dyDescent="0.25">
      <c r="B7055" s="271">
        <v>44124.25</v>
      </c>
      <c r="C7055" s="244" t="s">
        <v>271</v>
      </c>
      <c r="D7055" s="244">
        <v>0</v>
      </c>
      <c r="E7055" s="244">
        <v>7</v>
      </c>
      <c r="F7055" s="244">
        <v>63.6</v>
      </c>
      <c r="G7055" s="193">
        <v>0.9</v>
      </c>
      <c r="H7055" s="193">
        <v>199.9</v>
      </c>
    </row>
    <row r="7056" spans="2:8" x14ac:dyDescent="0.25">
      <c r="B7056" s="271">
        <v>44124.291666666664</v>
      </c>
      <c r="C7056" s="244" t="s">
        <v>271</v>
      </c>
      <c r="D7056" s="244">
        <v>0</v>
      </c>
      <c r="E7056" s="244">
        <v>7.7</v>
      </c>
      <c r="F7056" s="244">
        <v>61.5</v>
      </c>
      <c r="G7056" s="193">
        <v>1</v>
      </c>
      <c r="H7056" s="193">
        <v>177.3</v>
      </c>
    </row>
    <row r="7057" spans="2:8" x14ac:dyDescent="0.25">
      <c r="B7057" s="271">
        <v>44124.333333333336</v>
      </c>
      <c r="C7057" s="244" t="s">
        <v>271</v>
      </c>
      <c r="D7057" s="244">
        <v>0</v>
      </c>
      <c r="E7057" s="244">
        <v>9</v>
      </c>
      <c r="F7057" s="244">
        <v>59.1</v>
      </c>
      <c r="G7057" s="193">
        <v>0.5</v>
      </c>
      <c r="H7057" s="193">
        <v>151.30000000000001</v>
      </c>
    </row>
    <row r="7058" spans="2:8" x14ac:dyDescent="0.25">
      <c r="B7058" s="271">
        <v>44124.375</v>
      </c>
      <c r="C7058" s="244" t="s">
        <v>271</v>
      </c>
      <c r="D7058" s="244">
        <v>0</v>
      </c>
      <c r="E7058" s="244">
        <v>10.7</v>
      </c>
      <c r="F7058" s="244">
        <v>56.9</v>
      </c>
      <c r="G7058" s="193">
        <v>1.5</v>
      </c>
      <c r="H7058" s="193">
        <v>145.80000000000001</v>
      </c>
    </row>
    <row r="7059" spans="2:8" x14ac:dyDescent="0.25">
      <c r="B7059" s="271">
        <v>44124.416666666664</v>
      </c>
      <c r="C7059" s="244" t="s">
        <v>271</v>
      </c>
      <c r="D7059" s="244">
        <v>0</v>
      </c>
      <c r="E7059" s="244">
        <v>12.9</v>
      </c>
      <c r="F7059" s="244">
        <v>49.9</v>
      </c>
      <c r="G7059" s="193">
        <v>1.8</v>
      </c>
      <c r="H7059" s="193">
        <v>42</v>
      </c>
    </row>
    <row r="7060" spans="2:8" x14ac:dyDescent="0.25">
      <c r="B7060" s="271">
        <v>44124.458333333336</v>
      </c>
      <c r="C7060" s="244" t="s">
        <v>271</v>
      </c>
      <c r="D7060" s="244">
        <v>0</v>
      </c>
      <c r="E7060" s="244">
        <v>14.9</v>
      </c>
      <c r="F7060" s="244">
        <v>43.6</v>
      </c>
      <c r="G7060" s="193">
        <v>2.2999999999999998</v>
      </c>
      <c r="H7060" s="193">
        <v>77.099999999999994</v>
      </c>
    </row>
    <row r="7061" spans="2:8" x14ac:dyDescent="0.25">
      <c r="B7061" s="271">
        <v>44124.5</v>
      </c>
      <c r="C7061" s="244" t="s">
        <v>271</v>
      </c>
      <c r="D7061" s="244">
        <v>0</v>
      </c>
      <c r="E7061" s="244">
        <v>15.9</v>
      </c>
      <c r="F7061" s="244">
        <v>40.5</v>
      </c>
      <c r="G7061" s="193">
        <v>2.8</v>
      </c>
      <c r="H7061" s="193">
        <v>81</v>
      </c>
    </row>
    <row r="7062" spans="2:8" x14ac:dyDescent="0.25">
      <c r="B7062" s="271">
        <v>44124.541666666664</v>
      </c>
      <c r="C7062" s="244" t="s">
        <v>271</v>
      </c>
      <c r="D7062" s="244">
        <v>0</v>
      </c>
      <c r="E7062" s="244">
        <v>16</v>
      </c>
      <c r="F7062" s="244">
        <v>41.7</v>
      </c>
      <c r="G7062" s="193">
        <v>3.2</v>
      </c>
      <c r="H7062" s="193">
        <v>105.4</v>
      </c>
    </row>
    <row r="7063" spans="2:8" x14ac:dyDescent="0.25">
      <c r="B7063" s="271">
        <v>44124.583333333336</v>
      </c>
      <c r="C7063" s="244" t="s">
        <v>271</v>
      </c>
      <c r="D7063" s="244">
        <v>0</v>
      </c>
      <c r="E7063" s="244">
        <v>15.5</v>
      </c>
      <c r="F7063" s="244">
        <v>43.8</v>
      </c>
      <c r="G7063" s="193">
        <v>3.1</v>
      </c>
      <c r="H7063" s="193">
        <v>98.5</v>
      </c>
    </row>
    <row r="7064" spans="2:8" x14ac:dyDescent="0.25">
      <c r="B7064" s="271">
        <v>44124.625</v>
      </c>
      <c r="C7064" s="244" t="s">
        <v>271</v>
      </c>
      <c r="D7064" s="244">
        <v>0</v>
      </c>
      <c r="E7064" s="244">
        <v>13.6</v>
      </c>
      <c r="F7064" s="244">
        <v>50</v>
      </c>
      <c r="G7064" s="193">
        <v>2.9</v>
      </c>
      <c r="H7064" s="193">
        <v>70.8</v>
      </c>
    </row>
    <row r="7065" spans="2:8" x14ac:dyDescent="0.25">
      <c r="B7065" s="271">
        <v>44124.666666666664</v>
      </c>
      <c r="C7065" s="244" t="s">
        <v>271</v>
      </c>
      <c r="D7065" s="244">
        <v>0</v>
      </c>
      <c r="E7065" s="244">
        <v>11.8</v>
      </c>
      <c r="F7065" s="244">
        <v>56</v>
      </c>
      <c r="G7065" s="193">
        <v>2.4</v>
      </c>
      <c r="H7065" s="193">
        <v>87.6</v>
      </c>
    </row>
    <row r="7066" spans="2:8" x14ac:dyDescent="0.25">
      <c r="B7066" s="271">
        <v>44124.708333333336</v>
      </c>
      <c r="C7066" s="244" t="s">
        <v>271</v>
      </c>
      <c r="D7066" s="244">
        <v>0</v>
      </c>
      <c r="E7066" s="244">
        <v>10.4</v>
      </c>
      <c r="F7066" s="244">
        <v>62.7</v>
      </c>
      <c r="G7066" s="193">
        <v>2.4</v>
      </c>
      <c r="H7066" s="193">
        <v>70.5</v>
      </c>
    </row>
    <row r="7067" spans="2:8" x14ac:dyDescent="0.25">
      <c r="B7067" s="271">
        <v>44124.75</v>
      </c>
      <c r="C7067" s="244" t="s">
        <v>271</v>
      </c>
      <c r="D7067" s="244">
        <v>0</v>
      </c>
      <c r="E7067" s="244">
        <v>9.6999999999999993</v>
      </c>
      <c r="F7067" s="244">
        <v>64.900000000000006</v>
      </c>
      <c r="G7067" s="193">
        <v>2.2000000000000002</v>
      </c>
      <c r="H7067" s="193">
        <v>51.7</v>
      </c>
    </row>
    <row r="7068" spans="2:8" x14ac:dyDescent="0.25">
      <c r="B7068" s="271">
        <v>44124.791666666664</v>
      </c>
      <c r="C7068" s="244" t="s">
        <v>271</v>
      </c>
      <c r="D7068" s="244">
        <v>0</v>
      </c>
      <c r="E7068" s="244">
        <v>9.4</v>
      </c>
      <c r="F7068" s="244">
        <v>65</v>
      </c>
      <c r="G7068" s="193">
        <v>1.6</v>
      </c>
      <c r="H7068" s="193">
        <v>74.099999999999994</v>
      </c>
    </row>
    <row r="7069" spans="2:8" x14ac:dyDescent="0.25">
      <c r="B7069" s="271">
        <v>44124.833333333336</v>
      </c>
      <c r="C7069" s="244" t="s">
        <v>271</v>
      </c>
      <c r="D7069" s="244">
        <v>0</v>
      </c>
      <c r="E7069" s="244">
        <v>9.1</v>
      </c>
      <c r="F7069" s="244">
        <v>67.099999999999994</v>
      </c>
      <c r="G7069" s="193">
        <v>1</v>
      </c>
      <c r="H7069" s="193">
        <v>54.7</v>
      </c>
    </row>
    <row r="7070" spans="2:8" x14ac:dyDescent="0.25">
      <c r="B7070" s="271">
        <v>44124.875</v>
      </c>
      <c r="C7070" s="244" t="s">
        <v>271</v>
      </c>
      <c r="D7070" s="244">
        <v>0</v>
      </c>
      <c r="E7070" s="244">
        <v>8.9</v>
      </c>
      <c r="F7070" s="244">
        <v>65.3</v>
      </c>
      <c r="G7070" s="193">
        <v>1.8</v>
      </c>
      <c r="H7070" s="193">
        <v>33.799999999999997</v>
      </c>
    </row>
    <row r="7071" spans="2:8" x14ac:dyDescent="0.25">
      <c r="B7071" s="271">
        <v>44124.916666666664</v>
      </c>
      <c r="C7071" s="244" t="s">
        <v>271</v>
      </c>
      <c r="D7071" s="244">
        <v>0</v>
      </c>
      <c r="E7071" s="244">
        <v>8.5</v>
      </c>
      <c r="F7071" s="244">
        <v>67.099999999999994</v>
      </c>
      <c r="G7071" s="193">
        <v>1.5</v>
      </c>
      <c r="H7071" s="193">
        <v>37.799999999999997</v>
      </c>
    </row>
    <row r="7072" spans="2:8" x14ac:dyDescent="0.25">
      <c r="B7072" s="271">
        <v>44124.958333333336</v>
      </c>
      <c r="C7072" s="244" t="s">
        <v>271</v>
      </c>
      <c r="D7072" s="244">
        <v>0</v>
      </c>
      <c r="E7072" s="244">
        <v>8.5</v>
      </c>
      <c r="F7072" s="244">
        <v>67.599999999999994</v>
      </c>
      <c r="G7072" s="193">
        <v>1.7</v>
      </c>
      <c r="H7072" s="193">
        <v>32.299999999999997</v>
      </c>
    </row>
    <row r="7073" spans="2:8" x14ac:dyDescent="0.25">
      <c r="B7073" s="271">
        <v>44125</v>
      </c>
      <c r="C7073" s="244" t="s">
        <v>271</v>
      </c>
      <c r="D7073" s="244">
        <v>0</v>
      </c>
      <c r="E7073" s="244">
        <v>8.1999999999999993</v>
      </c>
      <c r="F7073" s="244">
        <v>68.099999999999994</v>
      </c>
      <c r="G7073" s="193">
        <v>1.5</v>
      </c>
      <c r="H7073" s="193">
        <v>31</v>
      </c>
    </row>
    <row r="7074" spans="2:8" x14ac:dyDescent="0.25">
      <c r="B7074" s="271">
        <v>44125.041666666664</v>
      </c>
      <c r="C7074" s="244" t="s">
        <v>271</v>
      </c>
      <c r="D7074" s="244">
        <v>0</v>
      </c>
      <c r="E7074" s="244">
        <v>8</v>
      </c>
      <c r="F7074" s="244">
        <v>68.400000000000006</v>
      </c>
      <c r="G7074" s="193">
        <v>1.9</v>
      </c>
      <c r="H7074" s="193">
        <v>33.200000000000003</v>
      </c>
    </row>
    <row r="7075" spans="2:8" x14ac:dyDescent="0.25">
      <c r="B7075" s="271">
        <v>44125.083333333336</v>
      </c>
      <c r="C7075" s="244" t="s">
        <v>271</v>
      </c>
      <c r="D7075" s="244">
        <v>0</v>
      </c>
      <c r="E7075" s="244">
        <v>7.9</v>
      </c>
      <c r="F7075" s="244">
        <v>68.099999999999994</v>
      </c>
      <c r="G7075" s="193">
        <v>1.2</v>
      </c>
      <c r="H7075" s="193">
        <v>24.9</v>
      </c>
    </row>
    <row r="7076" spans="2:8" x14ac:dyDescent="0.25">
      <c r="B7076" s="271">
        <v>44125.125</v>
      </c>
      <c r="C7076" s="244" t="s">
        <v>271</v>
      </c>
      <c r="D7076" s="244">
        <v>0</v>
      </c>
      <c r="E7076" s="244">
        <v>7.8</v>
      </c>
      <c r="F7076" s="244">
        <v>67</v>
      </c>
      <c r="G7076" s="193">
        <v>1</v>
      </c>
      <c r="H7076" s="193">
        <v>17.2</v>
      </c>
    </row>
    <row r="7077" spans="2:8" x14ac:dyDescent="0.25">
      <c r="B7077" s="271">
        <v>44125.166666666664</v>
      </c>
      <c r="C7077" s="244" t="s">
        <v>271</v>
      </c>
      <c r="D7077" s="244">
        <v>0</v>
      </c>
      <c r="E7077" s="244">
        <v>8</v>
      </c>
      <c r="F7077" s="244">
        <v>66.2</v>
      </c>
      <c r="G7077" s="193">
        <v>1.1000000000000001</v>
      </c>
      <c r="H7077" s="193">
        <v>29.1</v>
      </c>
    </row>
    <row r="7078" spans="2:8" x14ac:dyDescent="0.25">
      <c r="B7078" s="271">
        <v>44125.208333333336</v>
      </c>
      <c r="C7078" s="244" t="s">
        <v>271</v>
      </c>
      <c r="D7078" s="244">
        <v>0</v>
      </c>
      <c r="E7078" s="244">
        <v>7.7</v>
      </c>
      <c r="F7078" s="244">
        <v>68.2</v>
      </c>
      <c r="G7078" s="193">
        <v>1.2</v>
      </c>
      <c r="H7078" s="193">
        <v>49.6</v>
      </c>
    </row>
    <row r="7079" spans="2:8" x14ac:dyDescent="0.25">
      <c r="B7079" s="271">
        <v>44125.25</v>
      </c>
      <c r="C7079" s="244" t="s">
        <v>271</v>
      </c>
      <c r="D7079" s="244">
        <v>0</v>
      </c>
      <c r="E7079" s="244">
        <v>7.8</v>
      </c>
      <c r="F7079" s="244">
        <v>68.099999999999994</v>
      </c>
      <c r="G7079" s="193">
        <v>1.3</v>
      </c>
      <c r="H7079" s="193">
        <v>25.9</v>
      </c>
    </row>
    <row r="7080" spans="2:8" x14ac:dyDescent="0.25">
      <c r="B7080" s="271">
        <v>44125.291666666664</v>
      </c>
      <c r="C7080" s="244" t="s">
        <v>271</v>
      </c>
      <c r="D7080" s="244">
        <v>0</v>
      </c>
      <c r="E7080" s="244">
        <v>8.9</v>
      </c>
      <c r="F7080" s="244">
        <v>62.5</v>
      </c>
      <c r="G7080" s="193">
        <v>1.4</v>
      </c>
      <c r="H7080" s="193">
        <v>39.799999999999997</v>
      </c>
    </row>
    <row r="7081" spans="2:8" x14ac:dyDescent="0.25">
      <c r="B7081" s="271">
        <v>44125.333333333336</v>
      </c>
      <c r="C7081" s="244" t="s">
        <v>271</v>
      </c>
      <c r="D7081" s="244">
        <v>0</v>
      </c>
      <c r="E7081" s="244">
        <v>9.6</v>
      </c>
      <c r="F7081" s="244">
        <v>59</v>
      </c>
      <c r="G7081" s="193">
        <v>1.8</v>
      </c>
      <c r="H7081" s="193">
        <v>107.3</v>
      </c>
    </row>
    <row r="7082" spans="2:8" x14ac:dyDescent="0.25">
      <c r="B7082" s="271">
        <v>44125.375</v>
      </c>
      <c r="C7082" s="244" t="s">
        <v>271</v>
      </c>
      <c r="D7082" s="244">
        <v>0</v>
      </c>
      <c r="E7082" s="244">
        <v>9.6999999999999993</v>
      </c>
      <c r="F7082" s="244">
        <v>61.1</v>
      </c>
      <c r="G7082" s="193">
        <v>2</v>
      </c>
      <c r="H7082" s="193">
        <v>35.5</v>
      </c>
    </row>
    <row r="7083" spans="2:8" x14ac:dyDescent="0.25">
      <c r="B7083" s="271">
        <v>44125.416666666664</v>
      </c>
      <c r="C7083" s="244" t="s">
        <v>271</v>
      </c>
      <c r="D7083" s="244">
        <v>0</v>
      </c>
      <c r="E7083" s="244">
        <v>10.5</v>
      </c>
      <c r="F7083" s="244">
        <v>58.7</v>
      </c>
      <c r="G7083" s="193">
        <v>2.5</v>
      </c>
      <c r="H7083" s="193">
        <v>49.3</v>
      </c>
    </row>
    <row r="7084" spans="2:8" x14ac:dyDescent="0.25">
      <c r="B7084" s="271">
        <v>44125.458333333336</v>
      </c>
      <c r="C7084" s="244" t="s">
        <v>271</v>
      </c>
      <c r="D7084" s="244">
        <v>0</v>
      </c>
      <c r="E7084" s="244">
        <v>11.2</v>
      </c>
      <c r="F7084" s="244">
        <v>55.8</v>
      </c>
      <c r="G7084" s="193">
        <v>2.7</v>
      </c>
      <c r="H7084" s="193">
        <v>31.9</v>
      </c>
    </row>
    <row r="7085" spans="2:8" x14ac:dyDescent="0.25">
      <c r="B7085" s="271">
        <v>44125.5</v>
      </c>
      <c r="C7085" s="244" t="s">
        <v>271</v>
      </c>
      <c r="D7085" s="244">
        <v>0</v>
      </c>
      <c r="E7085" s="244">
        <v>11.9</v>
      </c>
      <c r="F7085" s="244">
        <v>52.7</v>
      </c>
      <c r="G7085" s="193">
        <v>2.9</v>
      </c>
      <c r="H7085" s="193">
        <v>44.7</v>
      </c>
    </row>
    <row r="7086" spans="2:8" x14ac:dyDescent="0.25">
      <c r="B7086" s="271">
        <v>44125.541666666664</v>
      </c>
      <c r="C7086" s="244" t="s">
        <v>271</v>
      </c>
      <c r="D7086" s="244">
        <v>0</v>
      </c>
      <c r="E7086" s="244">
        <v>13.1</v>
      </c>
      <c r="F7086" s="244">
        <v>48.8</v>
      </c>
      <c r="G7086" s="193">
        <v>2.2999999999999998</v>
      </c>
      <c r="H7086" s="193">
        <v>39.299999999999997</v>
      </c>
    </row>
    <row r="7087" spans="2:8" x14ac:dyDescent="0.25">
      <c r="B7087" s="271">
        <v>44125.583333333336</v>
      </c>
      <c r="C7087" s="244" t="s">
        <v>271</v>
      </c>
      <c r="D7087" s="244">
        <v>0</v>
      </c>
      <c r="E7087" s="244">
        <v>13.2</v>
      </c>
      <c r="F7087" s="244">
        <v>48</v>
      </c>
      <c r="G7087" s="193">
        <v>2.6</v>
      </c>
      <c r="H7087" s="193">
        <v>45.8</v>
      </c>
    </row>
    <row r="7088" spans="2:8" x14ac:dyDescent="0.25">
      <c r="B7088" s="271">
        <v>44125.625</v>
      </c>
      <c r="C7088" s="244" t="s">
        <v>271</v>
      </c>
      <c r="D7088" s="244">
        <v>0</v>
      </c>
      <c r="E7088" s="244">
        <v>12.4</v>
      </c>
      <c r="F7088" s="244">
        <v>50.6</v>
      </c>
      <c r="G7088" s="193">
        <v>2.7</v>
      </c>
      <c r="H7088" s="193">
        <v>96</v>
      </c>
    </row>
    <row r="7089" spans="2:8" x14ac:dyDescent="0.25">
      <c r="B7089" s="271">
        <v>44125.666666666664</v>
      </c>
      <c r="C7089" s="244" t="s">
        <v>271</v>
      </c>
      <c r="D7089" s="244">
        <v>0</v>
      </c>
      <c r="E7089" s="244">
        <v>12.8</v>
      </c>
      <c r="F7089" s="244">
        <v>46.8</v>
      </c>
      <c r="G7089" s="193">
        <v>2.2000000000000002</v>
      </c>
      <c r="H7089" s="193">
        <v>61.1</v>
      </c>
    </row>
    <row r="7090" spans="2:8" x14ac:dyDescent="0.25">
      <c r="B7090" s="271">
        <v>44125.708333333336</v>
      </c>
      <c r="C7090" s="244" t="s">
        <v>271</v>
      </c>
      <c r="D7090" s="244">
        <v>0</v>
      </c>
      <c r="E7090" s="244">
        <v>11.1</v>
      </c>
      <c r="F7090" s="244">
        <v>56.1</v>
      </c>
      <c r="G7090" s="193">
        <v>2.1</v>
      </c>
      <c r="H7090" s="193">
        <v>44.7</v>
      </c>
    </row>
    <row r="7091" spans="2:8" x14ac:dyDescent="0.25">
      <c r="B7091" s="271">
        <v>44125.75</v>
      </c>
      <c r="C7091" s="244" t="s">
        <v>271</v>
      </c>
      <c r="D7091" s="244">
        <v>0</v>
      </c>
      <c r="E7091" s="244">
        <v>9.6999999999999993</v>
      </c>
      <c r="F7091" s="244">
        <v>63.6</v>
      </c>
      <c r="G7091" s="193">
        <v>1.7</v>
      </c>
      <c r="H7091" s="193">
        <v>37.799999999999997</v>
      </c>
    </row>
    <row r="7092" spans="2:8" x14ac:dyDescent="0.25">
      <c r="B7092" s="271">
        <v>44125.791666666664</v>
      </c>
      <c r="C7092" s="244" t="s">
        <v>271</v>
      </c>
      <c r="D7092" s="244">
        <v>0</v>
      </c>
      <c r="E7092" s="244">
        <v>9.4</v>
      </c>
      <c r="F7092" s="244">
        <v>64.3</v>
      </c>
      <c r="G7092" s="193">
        <v>1.4</v>
      </c>
      <c r="H7092" s="193">
        <v>17.899999999999999</v>
      </c>
    </row>
    <row r="7093" spans="2:8" x14ac:dyDescent="0.25">
      <c r="B7093" s="271">
        <v>44125.833333333336</v>
      </c>
      <c r="C7093" s="244" t="s">
        <v>271</v>
      </c>
      <c r="D7093" s="244">
        <v>0</v>
      </c>
      <c r="E7093" s="244">
        <v>8.9</v>
      </c>
      <c r="F7093" s="244">
        <v>65.5</v>
      </c>
      <c r="G7093" s="193">
        <v>1.3</v>
      </c>
      <c r="H7093" s="193">
        <v>335.4</v>
      </c>
    </row>
    <row r="7094" spans="2:8" x14ac:dyDescent="0.25">
      <c r="B7094" s="271">
        <v>44125.875</v>
      </c>
      <c r="C7094" s="244" t="s">
        <v>271</v>
      </c>
      <c r="D7094" s="244">
        <v>0</v>
      </c>
      <c r="E7094" s="244">
        <v>8.5</v>
      </c>
      <c r="F7094" s="244">
        <v>67.3</v>
      </c>
      <c r="G7094" s="193">
        <v>1.4</v>
      </c>
      <c r="H7094" s="193">
        <v>279.89999999999998</v>
      </c>
    </row>
    <row r="7095" spans="2:8" x14ac:dyDescent="0.25">
      <c r="B7095" s="271">
        <v>44125.916666666664</v>
      </c>
      <c r="C7095" s="244" t="s">
        <v>271</v>
      </c>
      <c r="D7095" s="244">
        <v>0</v>
      </c>
      <c r="E7095" s="244">
        <v>8.6</v>
      </c>
      <c r="F7095" s="244">
        <v>67.5</v>
      </c>
      <c r="G7095" s="193">
        <v>1.7</v>
      </c>
      <c r="H7095" s="193">
        <v>283.2</v>
      </c>
    </row>
    <row r="7096" spans="2:8" x14ac:dyDescent="0.25">
      <c r="B7096" s="271">
        <v>44125.958333333336</v>
      </c>
      <c r="C7096" s="244" t="s">
        <v>271</v>
      </c>
      <c r="D7096" s="244">
        <v>0</v>
      </c>
      <c r="E7096" s="244">
        <v>8.6999999999999993</v>
      </c>
      <c r="F7096" s="244">
        <v>67.8</v>
      </c>
      <c r="G7096" s="193">
        <v>1.1000000000000001</v>
      </c>
      <c r="H7096" s="193">
        <v>284.3</v>
      </c>
    </row>
    <row r="7097" spans="2:8" x14ac:dyDescent="0.25">
      <c r="B7097" s="271">
        <v>44126</v>
      </c>
      <c r="C7097" s="244" t="s">
        <v>271</v>
      </c>
      <c r="D7097" s="244">
        <v>0</v>
      </c>
      <c r="E7097" s="244">
        <v>8.8000000000000007</v>
      </c>
      <c r="F7097" s="244">
        <v>67.2</v>
      </c>
      <c r="G7097" s="193">
        <v>0.6</v>
      </c>
      <c r="H7097" s="193">
        <v>316.10000000000002</v>
      </c>
    </row>
    <row r="7098" spans="2:8" x14ac:dyDescent="0.25">
      <c r="B7098" s="271">
        <v>44126.041666666664</v>
      </c>
      <c r="C7098" s="244" t="s">
        <v>271</v>
      </c>
      <c r="D7098" s="244">
        <v>0</v>
      </c>
      <c r="E7098" s="244">
        <v>8.6999999999999993</v>
      </c>
      <c r="F7098" s="244">
        <v>67.599999999999994</v>
      </c>
      <c r="G7098" s="193">
        <v>0.7</v>
      </c>
      <c r="H7098" s="193">
        <v>52.1</v>
      </c>
    </row>
    <row r="7099" spans="2:8" x14ac:dyDescent="0.25">
      <c r="B7099" s="271">
        <v>44126.083333333336</v>
      </c>
      <c r="C7099" s="244" t="s">
        <v>271</v>
      </c>
      <c r="D7099" s="244">
        <v>0</v>
      </c>
      <c r="E7099" s="244">
        <v>8.6</v>
      </c>
      <c r="F7099" s="244">
        <v>68.2</v>
      </c>
      <c r="G7099" s="193">
        <v>0.8</v>
      </c>
      <c r="H7099" s="193">
        <v>57</v>
      </c>
    </row>
    <row r="7100" spans="2:8" x14ac:dyDescent="0.25">
      <c r="B7100" s="271">
        <v>44126.125</v>
      </c>
      <c r="C7100" s="244" t="s">
        <v>271</v>
      </c>
      <c r="D7100" s="244">
        <v>0</v>
      </c>
      <c r="E7100" s="244">
        <v>8.1999999999999993</v>
      </c>
      <c r="F7100" s="244">
        <v>70.7</v>
      </c>
      <c r="G7100" s="193">
        <v>1.2</v>
      </c>
      <c r="H7100" s="193">
        <v>126.4</v>
      </c>
    </row>
    <row r="7101" spans="2:8" x14ac:dyDescent="0.25">
      <c r="B7101" s="271">
        <v>44126.166666666664</v>
      </c>
      <c r="C7101" s="244" t="s">
        <v>271</v>
      </c>
      <c r="D7101" s="244">
        <v>0</v>
      </c>
      <c r="E7101" s="244">
        <v>7.8</v>
      </c>
      <c r="F7101" s="244">
        <v>74.7</v>
      </c>
      <c r="G7101" s="193">
        <v>1.2</v>
      </c>
      <c r="H7101" s="193">
        <v>92.4</v>
      </c>
    </row>
    <row r="7102" spans="2:8" x14ac:dyDescent="0.25">
      <c r="B7102" s="271">
        <v>44126.208333333336</v>
      </c>
      <c r="C7102" s="244" t="s">
        <v>271</v>
      </c>
      <c r="D7102" s="244">
        <v>0</v>
      </c>
      <c r="E7102" s="244">
        <v>7.6</v>
      </c>
      <c r="F7102" s="244">
        <v>74.599999999999994</v>
      </c>
      <c r="G7102" s="193">
        <v>1</v>
      </c>
      <c r="H7102" s="193">
        <v>302.3</v>
      </c>
    </row>
    <row r="7103" spans="2:8" x14ac:dyDescent="0.25">
      <c r="B7103" s="271">
        <v>44126.25</v>
      </c>
      <c r="C7103" s="244" t="s">
        <v>271</v>
      </c>
      <c r="D7103" s="244">
        <v>0</v>
      </c>
      <c r="E7103" s="244">
        <v>7.3</v>
      </c>
      <c r="F7103" s="244">
        <v>74</v>
      </c>
      <c r="G7103" s="193">
        <v>2</v>
      </c>
      <c r="H7103" s="193">
        <v>274.89999999999998</v>
      </c>
    </row>
    <row r="7104" spans="2:8" x14ac:dyDescent="0.25">
      <c r="B7104" s="271">
        <v>44126.291666666664</v>
      </c>
      <c r="C7104" s="244" t="s">
        <v>271</v>
      </c>
      <c r="D7104" s="244">
        <v>0</v>
      </c>
      <c r="E7104" s="244">
        <v>7.7</v>
      </c>
      <c r="F7104" s="244">
        <v>72.099999999999994</v>
      </c>
      <c r="G7104" s="193">
        <v>2.6</v>
      </c>
      <c r="H7104" s="193">
        <v>278.10000000000002</v>
      </c>
    </row>
    <row r="7105" spans="2:8" x14ac:dyDescent="0.25">
      <c r="B7105" s="271">
        <v>44126.333333333336</v>
      </c>
      <c r="C7105" s="244" t="s">
        <v>271</v>
      </c>
      <c r="D7105" s="244">
        <v>0</v>
      </c>
      <c r="E7105" s="244">
        <v>9.4</v>
      </c>
      <c r="F7105" s="244">
        <v>65.2</v>
      </c>
      <c r="G7105" s="193">
        <v>0.9</v>
      </c>
      <c r="H7105" s="193">
        <v>276.3</v>
      </c>
    </row>
    <row r="7106" spans="2:8" x14ac:dyDescent="0.25">
      <c r="B7106" s="271">
        <v>44126.375</v>
      </c>
      <c r="C7106" s="244" t="s">
        <v>271</v>
      </c>
      <c r="D7106" s="244">
        <v>0</v>
      </c>
      <c r="E7106" s="244">
        <v>11.9</v>
      </c>
      <c r="F7106" s="244">
        <v>54.3</v>
      </c>
      <c r="G7106" s="193">
        <v>1.4</v>
      </c>
      <c r="H7106" s="193">
        <v>253.4</v>
      </c>
    </row>
    <row r="7107" spans="2:8" x14ac:dyDescent="0.25">
      <c r="B7107" s="271">
        <v>44126.416666666664</v>
      </c>
      <c r="C7107" s="244" t="s">
        <v>271</v>
      </c>
      <c r="D7107" s="244">
        <v>0</v>
      </c>
      <c r="E7107" s="244">
        <v>12.1</v>
      </c>
      <c r="F7107" s="244">
        <v>49.5</v>
      </c>
      <c r="G7107" s="193">
        <v>2.7</v>
      </c>
      <c r="H7107" s="193">
        <v>42.7</v>
      </c>
    </row>
    <row r="7108" spans="2:8" x14ac:dyDescent="0.25">
      <c r="B7108" s="271">
        <v>44126.458333333336</v>
      </c>
      <c r="C7108" s="244" t="s">
        <v>271</v>
      </c>
      <c r="D7108" s="244">
        <v>0</v>
      </c>
      <c r="E7108" s="244">
        <v>14</v>
      </c>
      <c r="F7108" s="244">
        <v>43.5</v>
      </c>
      <c r="G7108" s="193">
        <v>1.4</v>
      </c>
      <c r="H7108" s="193">
        <v>177.8</v>
      </c>
    </row>
    <row r="7109" spans="2:8" x14ac:dyDescent="0.25">
      <c r="B7109" s="271">
        <v>44126.5</v>
      </c>
      <c r="C7109" s="244" t="s">
        <v>271</v>
      </c>
      <c r="D7109" s="244">
        <v>0</v>
      </c>
      <c r="E7109" s="244">
        <v>14.9</v>
      </c>
      <c r="F7109" s="244">
        <v>40.5</v>
      </c>
      <c r="G7109" s="193">
        <v>2.1</v>
      </c>
      <c r="H7109" s="193">
        <v>133.4</v>
      </c>
    </row>
    <row r="7110" spans="2:8" x14ac:dyDescent="0.25">
      <c r="B7110" s="271">
        <v>44126.541666666664</v>
      </c>
      <c r="C7110" s="244" t="s">
        <v>271</v>
      </c>
      <c r="D7110" s="244">
        <v>0</v>
      </c>
      <c r="E7110" s="244">
        <v>13.3</v>
      </c>
      <c r="F7110" s="244">
        <v>45.5</v>
      </c>
      <c r="G7110" s="193">
        <v>3.5</v>
      </c>
      <c r="H7110" s="193">
        <v>287</v>
      </c>
    </row>
    <row r="7111" spans="2:8" x14ac:dyDescent="0.25">
      <c r="B7111" s="271">
        <v>44126.583333333336</v>
      </c>
      <c r="C7111" s="244" t="s">
        <v>271</v>
      </c>
      <c r="D7111" s="244">
        <v>0</v>
      </c>
      <c r="E7111" s="244">
        <v>14.4</v>
      </c>
      <c r="F7111" s="244">
        <v>44.3</v>
      </c>
      <c r="G7111" s="193">
        <v>2.6</v>
      </c>
      <c r="H7111" s="193">
        <v>6.8</v>
      </c>
    </row>
    <row r="7112" spans="2:8" x14ac:dyDescent="0.25">
      <c r="B7112" s="271">
        <v>44126.625</v>
      </c>
      <c r="C7112" s="244" t="s">
        <v>271</v>
      </c>
      <c r="D7112" s="244">
        <v>0</v>
      </c>
      <c r="E7112" s="244">
        <v>14.1</v>
      </c>
      <c r="F7112" s="244">
        <v>45.7</v>
      </c>
      <c r="G7112" s="193">
        <v>2.4</v>
      </c>
      <c r="H7112" s="193">
        <v>349.4</v>
      </c>
    </row>
    <row r="7113" spans="2:8" x14ac:dyDescent="0.25">
      <c r="B7113" s="271">
        <v>44126.666666666664</v>
      </c>
      <c r="C7113" s="244" t="s">
        <v>271</v>
      </c>
      <c r="D7113" s="244">
        <v>0</v>
      </c>
      <c r="E7113" s="244">
        <v>12.9</v>
      </c>
      <c r="F7113" s="244">
        <v>50.3</v>
      </c>
      <c r="G7113" s="193">
        <v>1.8</v>
      </c>
      <c r="H7113" s="193">
        <v>7.9</v>
      </c>
    </row>
    <row r="7114" spans="2:8" x14ac:dyDescent="0.25">
      <c r="B7114" s="271">
        <v>44126.708333333336</v>
      </c>
      <c r="C7114" s="244" t="s">
        <v>271</v>
      </c>
      <c r="D7114" s="244">
        <v>0</v>
      </c>
      <c r="E7114" s="244">
        <v>12.1</v>
      </c>
      <c r="F7114" s="244">
        <v>52.2</v>
      </c>
      <c r="G7114" s="193">
        <v>1.6</v>
      </c>
      <c r="H7114" s="193">
        <v>40.6</v>
      </c>
    </row>
    <row r="7115" spans="2:8" x14ac:dyDescent="0.25">
      <c r="B7115" s="271">
        <v>44126.75</v>
      </c>
      <c r="C7115" s="244" t="s">
        <v>271</v>
      </c>
      <c r="D7115" s="244">
        <v>0</v>
      </c>
      <c r="E7115" s="244">
        <v>11.4</v>
      </c>
      <c r="F7115" s="244">
        <v>55.3</v>
      </c>
      <c r="G7115" s="193">
        <v>1.6</v>
      </c>
      <c r="H7115" s="193">
        <v>45.4</v>
      </c>
    </row>
    <row r="7116" spans="2:8" x14ac:dyDescent="0.25">
      <c r="B7116" s="271">
        <v>44126.791666666664</v>
      </c>
      <c r="C7116" s="244" t="s">
        <v>271</v>
      </c>
      <c r="D7116" s="244">
        <v>0</v>
      </c>
      <c r="E7116" s="244">
        <v>11.1</v>
      </c>
      <c r="F7116" s="244">
        <v>55.8</v>
      </c>
      <c r="G7116" s="193">
        <v>1.4</v>
      </c>
      <c r="H7116" s="193">
        <v>198.4</v>
      </c>
    </row>
    <row r="7117" spans="2:8" x14ac:dyDescent="0.25">
      <c r="B7117" s="271">
        <v>44126.833333333336</v>
      </c>
      <c r="C7117" s="244" t="s">
        <v>271</v>
      </c>
      <c r="D7117" s="244">
        <v>0</v>
      </c>
      <c r="E7117" s="244">
        <v>10.6</v>
      </c>
      <c r="F7117" s="244">
        <v>57.4</v>
      </c>
      <c r="G7117" s="193">
        <v>1</v>
      </c>
      <c r="H7117" s="193">
        <v>212.7</v>
      </c>
    </row>
    <row r="7118" spans="2:8" x14ac:dyDescent="0.25">
      <c r="B7118" s="271">
        <v>44126.875</v>
      </c>
      <c r="C7118" s="244" t="s">
        <v>271</v>
      </c>
      <c r="D7118" s="244">
        <v>0</v>
      </c>
      <c r="E7118" s="244">
        <v>9.9</v>
      </c>
      <c r="F7118" s="244">
        <v>60</v>
      </c>
      <c r="G7118" s="193">
        <v>1.1000000000000001</v>
      </c>
      <c r="H7118" s="193">
        <v>275.39999999999998</v>
      </c>
    </row>
    <row r="7119" spans="2:8" x14ac:dyDescent="0.25">
      <c r="B7119" s="271">
        <v>44126.916666666664</v>
      </c>
      <c r="C7119" s="244" t="s">
        <v>271</v>
      </c>
      <c r="D7119" s="244">
        <v>0</v>
      </c>
      <c r="E7119" s="244">
        <v>9.3000000000000007</v>
      </c>
      <c r="F7119" s="244">
        <v>62.1</v>
      </c>
      <c r="G7119" s="193">
        <v>0.7</v>
      </c>
      <c r="H7119" s="193">
        <v>241.7</v>
      </c>
    </row>
    <row r="7120" spans="2:8" x14ac:dyDescent="0.25">
      <c r="B7120" s="271">
        <v>44126.958333333336</v>
      </c>
      <c r="C7120" s="244" t="s">
        <v>271</v>
      </c>
      <c r="D7120" s="244">
        <v>0</v>
      </c>
      <c r="E7120" s="244">
        <v>8.1999999999999993</v>
      </c>
      <c r="F7120" s="244">
        <v>66.599999999999994</v>
      </c>
      <c r="G7120" s="193">
        <v>1.3</v>
      </c>
      <c r="H7120" s="193">
        <v>335</v>
      </c>
    </row>
    <row r="7121" spans="2:8" x14ac:dyDescent="0.25">
      <c r="B7121" s="271">
        <v>44127</v>
      </c>
      <c r="C7121" s="244" t="s">
        <v>271</v>
      </c>
      <c r="D7121" s="244">
        <v>0</v>
      </c>
      <c r="E7121" s="244">
        <v>7.1</v>
      </c>
      <c r="F7121" s="244">
        <v>71.900000000000006</v>
      </c>
      <c r="G7121" s="193">
        <v>1.3</v>
      </c>
      <c r="H7121" s="193">
        <v>287.7</v>
      </c>
    </row>
    <row r="7122" spans="2:8" x14ac:dyDescent="0.25">
      <c r="B7122" s="271">
        <v>44127.041666666664</v>
      </c>
      <c r="C7122" s="244" t="s">
        <v>271</v>
      </c>
      <c r="D7122" s="244">
        <v>0</v>
      </c>
      <c r="E7122" s="244">
        <v>6.8</v>
      </c>
      <c r="F7122" s="244">
        <v>72.8</v>
      </c>
      <c r="G7122" s="193">
        <v>1.2</v>
      </c>
      <c r="H7122" s="193">
        <v>300.2</v>
      </c>
    </row>
    <row r="7123" spans="2:8" x14ac:dyDescent="0.25">
      <c r="B7123" s="271">
        <v>44127.083333333336</v>
      </c>
      <c r="C7123" s="244" t="s">
        <v>271</v>
      </c>
      <c r="D7123" s="244">
        <v>0</v>
      </c>
      <c r="E7123" s="244">
        <v>6.1</v>
      </c>
      <c r="F7123" s="244">
        <v>76.2</v>
      </c>
      <c r="G7123" s="193">
        <v>1.9</v>
      </c>
      <c r="H7123" s="193">
        <v>291.2</v>
      </c>
    </row>
    <row r="7124" spans="2:8" x14ac:dyDescent="0.25">
      <c r="B7124" s="271">
        <v>44127.125</v>
      </c>
      <c r="C7124" s="244" t="s">
        <v>271</v>
      </c>
      <c r="D7124" s="244">
        <v>0</v>
      </c>
      <c r="E7124" s="244">
        <v>5.9</v>
      </c>
      <c r="F7124" s="244">
        <v>74.400000000000006</v>
      </c>
      <c r="G7124" s="193">
        <v>1.3</v>
      </c>
      <c r="H7124" s="193">
        <v>286.7</v>
      </c>
    </row>
    <row r="7125" spans="2:8" x14ac:dyDescent="0.25">
      <c r="B7125" s="271">
        <v>44127.166666666664</v>
      </c>
      <c r="C7125" s="244" t="s">
        <v>271</v>
      </c>
      <c r="D7125" s="244">
        <v>0</v>
      </c>
      <c r="E7125" s="244">
        <v>6.2</v>
      </c>
      <c r="F7125" s="244">
        <v>72.7</v>
      </c>
      <c r="G7125" s="193">
        <v>0.7</v>
      </c>
      <c r="H7125" s="193">
        <v>311.3</v>
      </c>
    </row>
    <row r="7126" spans="2:8" x14ac:dyDescent="0.25">
      <c r="B7126" s="271">
        <v>44127.208333333336</v>
      </c>
      <c r="C7126" s="244" t="s">
        <v>271</v>
      </c>
      <c r="D7126" s="244">
        <v>0</v>
      </c>
      <c r="E7126" s="244">
        <v>5.9</v>
      </c>
      <c r="F7126" s="244">
        <v>74.3</v>
      </c>
      <c r="G7126" s="193">
        <v>1.3</v>
      </c>
      <c r="H7126" s="193">
        <v>145.30000000000001</v>
      </c>
    </row>
    <row r="7127" spans="2:8" x14ac:dyDescent="0.25">
      <c r="B7127" s="271">
        <v>44127.25</v>
      </c>
      <c r="C7127" s="244" t="s">
        <v>271</v>
      </c>
      <c r="D7127" s="244">
        <v>0</v>
      </c>
      <c r="E7127" s="244">
        <v>5.6</v>
      </c>
      <c r="F7127" s="244">
        <v>74.7</v>
      </c>
      <c r="G7127" s="193">
        <v>0.9</v>
      </c>
      <c r="H7127" s="193">
        <v>142.80000000000001</v>
      </c>
    </row>
    <row r="7128" spans="2:8" x14ac:dyDescent="0.25">
      <c r="B7128" s="271">
        <v>44127.291666666664</v>
      </c>
      <c r="C7128" s="244" t="s">
        <v>271</v>
      </c>
      <c r="D7128" s="244">
        <v>0</v>
      </c>
      <c r="E7128" s="244">
        <v>7.3</v>
      </c>
      <c r="F7128" s="244">
        <v>68.2</v>
      </c>
      <c r="G7128" s="193">
        <v>1.3</v>
      </c>
      <c r="H7128" s="193">
        <v>146.30000000000001</v>
      </c>
    </row>
    <row r="7129" spans="2:8" x14ac:dyDescent="0.25">
      <c r="B7129" s="271">
        <v>44127.333333333336</v>
      </c>
      <c r="C7129" s="244" t="s">
        <v>271</v>
      </c>
      <c r="D7129" s="244">
        <v>0</v>
      </c>
      <c r="E7129" s="244">
        <v>9.6</v>
      </c>
      <c r="F7129" s="244">
        <v>59.3</v>
      </c>
      <c r="G7129" s="193">
        <v>1.5</v>
      </c>
      <c r="H7129" s="193">
        <v>148.69999999999999</v>
      </c>
    </row>
    <row r="7130" spans="2:8" x14ac:dyDescent="0.25">
      <c r="B7130" s="271">
        <v>44127.375</v>
      </c>
      <c r="C7130" s="244" t="s">
        <v>271</v>
      </c>
      <c r="D7130" s="244">
        <v>0</v>
      </c>
      <c r="E7130" s="244">
        <v>12.3</v>
      </c>
      <c r="F7130" s="244">
        <v>49.8</v>
      </c>
      <c r="G7130" s="193">
        <v>1.2</v>
      </c>
      <c r="H7130" s="193">
        <v>141.9</v>
      </c>
    </row>
    <row r="7131" spans="2:8" x14ac:dyDescent="0.25">
      <c r="B7131" s="271">
        <v>44127.416666666664</v>
      </c>
      <c r="C7131" s="244" t="s">
        <v>271</v>
      </c>
      <c r="D7131" s="244">
        <v>0</v>
      </c>
      <c r="E7131" s="244">
        <v>13.9</v>
      </c>
      <c r="F7131" s="244">
        <v>44.9</v>
      </c>
      <c r="G7131" s="193">
        <v>0.7</v>
      </c>
      <c r="H7131" s="193">
        <v>132.30000000000001</v>
      </c>
    </row>
    <row r="7132" spans="2:8" x14ac:dyDescent="0.25">
      <c r="B7132" s="271">
        <v>44127.458333333336</v>
      </c>
      <c r="C7132" s="244" t="s">
        <v>271</v>
      </c>
      <c r="D7132" s="244">
        <v>0</v>
      </c>
      <c r="E7132" s="244">
        <v>15.1</v>
      </c>
      <c r="F7132" s="244">
        <v>38.5</v>
      </c>
      <c r="G7132" s="193">
        <v>1.8</v>
      </c>
      <c r="H7132" s="193">
        <v>200.9</v>
      </c>
    </row>
    <row r="7133" spans="2:8" x14ac:dyDescent="0.25">
      <c r="B7133" s="271">
        <v>44127.5</v>
      </c>
      <c r="C7133" s="244" t="s">
        <v>271</v>
      </c>
      <c r="D7133" s="244">
        <v>0</v>
      </c>
      <c r="E7133" s="244">
        <v>15.9</v>
      </c>
      <c r="F7133" s="244">
        <v>35.700000000000003</v>
      </c>
      <c r="G7133" s="193">
        <v>1.6</v>
      </c>
      <c r="H7133" s="193">
        <v>179.6</v>
      </c>
    </row>
    <row r="7134" spans="2:8" x14ac:dyDescent="0.25">
      <c r="B7134" s="271">
        <v>44127.541666666664</v>
      </c>
      <c r="C7134" s="244" t="s">
        <v>271</v>
      </c>
      <c r="D7134" s="244">
        <v>0</v>
      </c>
      <c r="E7134" s="244">
        <v>13.8</v>
      </c>
      <c r="F7134" s="244">
        <v>51.5</v>
      </c>
      <c r="G7134" s="193">
        <v>1.9</v>
      </c>
      <c r="H7134" s="193">
        <v>143.5</v>
      </c>
    </row>
    <row r="7135" spans="2:8" x14ac:dyDescent="0.25">
      <c r="B7135" s="271">
        <v>44127.583333333336</v>
      </c>
      <c r="C7135" s="244" t="s">
        <v>271</v>
      </c>
      <c r="D7135" s="244">
        <v>0</v>
      </c>
      <c r="E7135" s="244">
        <v>13.7</v>
      </c>
      <c r="F7135" s="244">
        <v>49.1</v>
      </c>
      <c r="G7135" s="193">
        <v>1.9</v>
      </c>
      <c r="H7135" s="193">
        <v>356.7</v>
      </c>
    </row>
    <row r="7136" spans="2:8" x14ac:dyDescent="0.25">
      <c r="B7136" s="271">
        <v>44127.625</v>
      </c>
      <c r="C7136" s="244" t="s">
        <v>271</v>
      </c>
      <c r="D7136" s="244">
        <v>0</v>
      </c>
      <c r="E7136" s="244">
        <v>10.3</v>
      </c>
      <c r="F7136" s="244">
        <v>64.2</v>
      </c>
      <c r="G7136" s="193">
        <v>2.1</v>
      </c>
      <c r="H7136" s="193">
        <v>278.89999999999998</v>
      </c>
    </row>
    <row r="7137" spans="2:8" x14ac:dyDescent="0.25">
      <c r="B7137" s="271">
        <v>44127.666666666664</v>
      </c>
      <c r="C7137" s="244" t="s">
        <v>271</v>
      </c>
      <c r="D7137" s="244">
        <v>0</v>
      </c>
      <c r="E7137" s="244">
        <v>9.6999999999999993</v>
      </c>
      <c r="F7137" s="244">
        <v>68.5</v>
      </c>
      <c r="G7137" s="193">
        <v>1.9</v>
      </c>
      <c r="H7137" s="193">
        <v>283.39999999999998</v>
      </c>
    </row>
    <row r="7138" spans="2:8" x14ac:dyDescent="0.25">
      <c r="B7138" s="271">
        <v>44127.708333333336</v>
      </c>
      <c r="C7138" s="244" t="s">
        <v>271</v>
      </c>
      <c r="D7138" s="244">
        <v>0</v>
      </c>
      <c r="E7138" s="244">
        <v>10.1</v>
      </c>
      <c r="F7138" s="244">
        <v>64.7</v>
      </c>
      <c r="G7138" s="193">
        <v>1.9</v>
      </c>
      <c r="H7138" s="193">
        <v>276</v>
      </c>
    </row>
    <row r="7139" spans="2:8" x14ac:dyDescent="0.25">
      <c r="B7139" s="271">
        <v>44127.75</v>
      </c>
      <c r="C7139" s="244" t="s">
        <v>271</v>
      </c>
      <c r="D7139" s="244">
        <v>0</v>
      </c>
      <c r="E7139" s="244">
        <v>9.8000000000000007</v>
      </c>
      <c r="F7139" s="244">
        <v>64.8</v>
      </c>
      <c r="G7139" s="193">
        <v>2.8</v>
      </c>
      <c r="H7139" s="193">
        <v>280.89999999999998</v>
      </c>
    </row>
    <row r="7140" spans="2:8" x14ac:dyDescent="0.25">
      <c r="B7140" s="271">
        <v>44127.791666666664</v>
      </c>
      <c r="C7140" s="244" t="s">
        <v>271</v>
      </c>
      <c r="D7140" s="244">
        <v>0</v>
      </c>
      <c r="E7140" s="244">
        <v>9</v>
      </c>
      <c r="F7140" s="244">
        <v>67.3</v>
      </c>
      <c r="G7140" s="193">
        <v>2</v>
      </c>
      <c r="H7140" s="193">
        <v>268.39999999999998</v>
      </c>
    </row>
    <row r="7141" spans="2:8" x14ac:dyDescent="0.25">
      <c r="B7141" s="271">
        <v>44127.833333333336</v>
      </c>
      <c r="C7141" s="244" t="s">
        <v>271</v>
      </c>
      <c r="D7141" s="244">
        <v>0</v>
      </c>
      <c r="E7141" s="244">
        <v>7.4</v>
      </c>
      <c r="F7141" s="244">
        <v>69.8</v>
      </c>
      <c r="G7141" s="193">
        <v>1.7</v>
      </c>
      <c r="H7141" s="193">
        <v>214.5</v>
      </c>
    </row>
    <row r="7142" spans="2:8" x14ac:dyDescent="0.25">
      <c r="B7142" s="271">
        <v>44127.875</v>
      </c>
      <c r="C7142" s="244" t="s">
        <v>271</v>
      </c>
      <c r="D7142" s="244">
        <v>0</v>
      </c>
      <c r="E7142" s="244">
        <v>6.2</v>
      </c>
      <c r="F7142" s="244">
        <v>79</v>
      </c>
      <c r="G7142" s="193">
        <v>1.3</v>
      </c>
      <c r="H7142" s="193">
        <v>208.6</v>
      </c>
    </row>
    <row r="7143" spans="2:8" x14ac:dyDescent="0.25">
      <c r="B7143" s="271">
        <v>44127.916666666664</v>
      </c>
      <c r="C7143" s="244" t="s">
        <v>271</v>
      </c>
      <c r="D7143" s="244">
        <v>0</v>
      </c>
      <c r="E7143" s="244">
        <v>6.1</v>
      </c>
      <c r="F7143" s="244">
        <v>79</v>
      </c>
      <c r="G7143" s="193">
        <v>0.8</v>
      </c>
      <c r="H7143" s="193">
        <v>324.60000000000002</v>
      </c>
    </row>
    <row r="7144" spans="2:8" x14ac:dyDescent="0.25">
      <c r="B7144" s="271">
        <v>44127.958333333336</v>
      </c>
      <c r="C7144" s="244" t="s">
        <v>271</v>
      </c>
      <c r="D7144" s="244">
        <v>0</v>
      </c>
      <c r="E7144" s="244">
        <v>6.4</v>
      </c>
      <c r="F7144" s="244">
        <v>75.2</v>
      </c>
      <c r="G7144" s="193">
        <v>0.7</v>
      </c>
      <c r="H7144" s="193">
        <v>273.5</v>
      </c>
    </row>
    <row r="7145" spans="2:8" x14ac:dyDescent="0.25">
      <c r="B7145" s="271">
        <v>44128</v>
      </c>
      <c r="C7145" s="244" t="s">
        <v>271</v>
      </c>
      <c r="D7145" s="244">
        <v>0</v>
      </c>
      <c r="E7145" s="244">
        <v>6.5</v>
      </c>
      <c r="F7145" s="244">
        <v>74.7</v>
      </c>
      <c r="G7145" s="193">
        <v>0.5</v>
      </c>
      <c r="H7145" s="193">
        <v>253.5</v>
      </c>
    </row>
    <row r="7146" spans="2:8" x14ac:dyDescent="0.25">
      <c r="B7146" s="271">
        <v>44128.041666666664</v>
      </c>
      <c r="C7146" s="244" t="s">
        <v>271</v>
      </c>
      <c r="D7146" s="244">
        <v>0</v>
      </c>
      <c r="E7146" s="244">
        <v>6.6</v>
      </c>
      <c r="F7146" s="244">
        <v>75.900000000000006</v>
      </c>
      <c r="G7146" s="193">
        <v>0.7</v>
      </c>
      <c r="H7146" s="193">
        <v>216.6</v>
      </c>
    </row>
    <row r="7147" spans="2:8" x14ac:dyDescent="0.25">
      <c r="B7147" s="271">
        <v>44128.083333333336</v>
      </c>
      <c r="C7147" s="244" t="s">
        <v>271</v>
      </c>
      <c r="D7147" s="244">
        <v>0</v>
      </c>
      <c r="E7147" s="244">
        <v>6.5</v>
      </c>
      <c r="F7147" s="244">
        <v>77.599999999999994</v>
      </c>
      <c r="G7147" s="193">
        <v>1.1000000000000001</v>
      </c>
      <c r="H7147" s="193">
        <v>206.3</v>
      </c>
    </row>
    <row r="7148" spans="2:8" x14ac:dyDescent="0.25">
      <c r="B7148" s="271">
        <v>44128.125</v>
      </c>
      <c r="C7148" s="244" t="s">
        <v>271</v>
      </c>
      <c r="D7148" s="244">
        <v>0</v>
      </c>
      <c r="E7148" s="244">
        <v>6.1</v>
      </c>
      <c r="F7148" s="244">
        <v>76</v>
      </c>
      <c r="G7148" s="193">
        <v>0.9</v>
      </c>
      <c r="H7148" s="193">
        <v>209.4</v>
      </c>
    </row>
    <row r="7149" spans="2:8" x14ac:dyDescent="0.25">
      <c r="B7149" s="271">
        <v>44128.166666666664</v>
      </c>
      <c r="C7149" s="244" t="s">
        <v>271</v>
      </c>
      <c r="D7149" s="244">
        <v>0</v>
      </c>
      <c r="E7149" s="244">
        <v>5.7</v>
      </c>
      <c r="F7149" s="244">
        <v>76.900000000000006</v>
      </c>
      <c r="G7149" s="193">
        <v>0.9</v>
      </c>
      <c r="H7149" s="193">
        <v>208.9</v>
      </c>
    </row>
    <row r="7150" spans="2:8" x14ac:dyDescent="0.25">
      <c r="B7150" s="271">
        <v>44128.208333333336</v>
      </c>
      <c r="C7150" s="244" t="s">
        <v>271</v>
      </c>
      <c r="D7150" s="244">
        <v>0</v>
      </c>
      <c r="E7150" s="244">
        <v>5.2</v>
      </c>
      <c r="F7150" s="244">
        <v>77.400000000000006</v>
      </c>
      <c r="G7150" s="193">
        <v>0.8</v>
      </c>
      <c r="H7150" s="193">
        <v>207.9</v>
      </c>
    </row>
    <row r="7151" spans="2:8" x14ac:dyDescent="0.25">
      <c r="B7151" s="271">
        <v>44128.25</v>
      </c>
      <c r="C7151" s="244" t="s">
        <v>271</v>
      </c>
      <c r="D7151" s="244">
        <v>0</v>
      </c>
      <c r="E7151" s="244">
        <v>5.0999999999999996</v>
      </c>
      <c r="F7151" s="244">
        <v>77.2</v>
      </c>
      <c r="G7151" s="193">
        <v>0.9</v>
      </c>
      <c r="H7151" s="193">
        <v>191.2</v>
      </c>
    </row>
    <row r="7152" spans="2:8" x14ac:dyDescent="0.25">
      <c r="B7152" s="271">
        <v>44128.291666666664</v>
      </c>
      <c r="C7152" s="244" t="s">
        <v>271</v>
      </c>
      <c r="D7152" s="244">
        <v>0</v>
      </c>
      <c r="E7152" s="244">
        <v>6</v>
      </c>
      <c r="F7152" s="244">
        <v>72.400000000000006</v>
      </c>
      <c r="G7152" s="193">
        <v>0.8</v>
      </c>
      <c r="H7152" s="193">
        <v>154.6</v>
      </c>
    </row>
    <row r="7153" spans="2:8" x14ac:dyDescent="0.25">
      <c r="B7153" s="271">
        <v>44128.333333333336</v>
      </c>
      <c r="C7153" s="244" t="s">
        <v>271</v>
      </c>
      <c r="D7153" s="244">
        <v>0</v>
      </c>
      <c r="E7153" s="244">
        <v>8.1999999999999993</v>
      </c>
      <c r="F7153" s="244">
        <v>63</v>
      </c>
      <c r="G7153" s="193">
        <v>0.8</v>
      </c>
      <c r="H7153" s="193">
        <v>82.9</v>
      </c>
    </row>
    <row r="7154" spans="2:8" x14ac:dyDescent="0.25">
      <c r="B7154" s="271">
        <v>44128.375</v>
      </c>
      <c r="C7154" s="244" t="s">
        <v>271</v>
      </c>
      <c r="D7154" s="244">
        <v>0</v>
      </c>
      <c r="E7154" s="244">
        <v>11.1</v>
      </c>
      <c r="F7154" s="244">
        <v>51</v>
      </c>
      <c r="G7154" s="193">
        <v>1.2</v>
      </c>
      <c r="H7154" s="193">
        <v>167.5</v>
      </c>
    </row>
    <row r="7155" spans="2:8" x14ac:dyDescent="0.25">
      <c r="B7155" s="271">
        <v>44128.416666666664</v>
      </c>
      <c r="C7155" s="244" t="s">
        <v>271</v>
      </c>
      <c r="D7155" s="244">
        <v>0</v>
      </c>
      <c r="E7155" s="244">
        <v>13.9</v>
      </c>
      <c r="F7155" s="244">
        <v>40.6</v>
      </c>
      <c r="G7155" s="193">
        <v>1.5</v>
      </c>
      <c r="H7155" s="193">
        <v>211.5</v>
      </c>
    </row>
    <row r="7156" spans="2:8" x14ac:dyDescent="0.25">
      <c r="B7156" s="271">
        <v>44128.458333333336</v>
      </c>
      <c r="C7156" s="244" t="s">
        <v>271</v>
      </c>
      <c r="D7156" s="244">
        <v>0</v>
      </c>
      <c r="E7156" s="244">
        <v>15.6</v>
      </c>
      <c r="F7156" s="244">
        <v>36.6</v>
      </c>
      <c r="G7156" s="193">
        <v>1.6</v>
      </c>
      <c r="H7156" s="193">
        <v>175.3</v>
      </c>
    </row>
    <row r="7157" spans="2:8" x14ac:dyDescent="0.25">
      <c r="B7157" s="271">
        <v>44128.5</v>
      </c>
      <c r="C7157" s="244" t="s">
        <v>271</v>
      </c>
      <c r="D7157" s="244">
        <v>0</v>
      </c>
      <c r="E7157" s="244">
        <v>16.600000000000001</v>
      </c>
      <c r="F7157" s="244">
        <v>31.6</v>
      </c>
      <c r="G7157" s="193">
        <v>1</v>
      </c>
      <c r="H7157" s="193">
        <v>246.8</v>
      </c>
    </row>
    <row r="7158" spans="2:8" x14ac:dyDescent="0.25">
      <c r="B7158" s="271">
        <v>44128.541666666664</v>
      </c>
      <c r="C7158" s="244" t="s">
        <v>271</v>
      </c>
      <c r="D7158" s="244">
        <v>0</v>
      </c>
      <c r="E7158" s="244">
        <v>18</v>
      </c>
      <c r="F7158" s="244">
        <v>28.5</v>
      </c>
      <c r="G7158" s="193">
        <v>1.2</v>
      </c>
      <c r="H7158" s="193">
        <v>156.6</v>
      </c>
    </row>
    <row r="7159" spans="2:8" x14ac:dyDescent="0.25">
      <c r="B7159" s="271">
        <v>44128.583333333336</v>
      </c>
      <c r="C7159" s="244" t="s">
        <v>271</v>
      </c>
      <c r="D7159" s="244">
        <v>0</v>
      </c>
      <c r="E7159" s="244">
        <v>17.100000000000001</v>
      </c>
      <c r="F7159" s="244">
        <v>29.8</v>
      </c>
      <c r="G7159" s="193">
        <v>1.8</v>
      </c>
      <c r="H7159" s="193">
        <v>171.5</v>
      </c>
    </row>
    <row r="7160" spans="2:8" x14ac:dyDescent="0.25">
      <c r="B7160" s="271">
        <v>44128.625</v>
      </c>
      <c r="C7160" s="244" t="s">
        <v>271</v>
      </c>
      <c r="D7160" s="244">
        <v>0</v>
      </c>
      <c r="E7160" s="244">
        <v>17.8</v>
      </c>
      <c r="F7160" s="244">
        <v>28.4</v>
      </c>
      <c r="G7160" s="193">
        <v>1.8</v>
      </c>
      <c r="H7160" s="193">
        <v>4.5</v>
      </c>
    </row>
    <row r="7161" spans="2:8" x14ac:dyDescent="0.25">
      <c r="B7161" s="271">
        <v>44128.666666666664</v>
      </c>
      <c r="C7161" s="244" t="s">
        <v>271</v>
      </c>
      <c r="D7161" s="244">
        <v>0</v>
      </c>
      <c r="E7161" s="244">
        <v>16.8</v>
      </c>
      <c r="F7161" s="244">
        <v>36.700000000000003</v>
      </c>
      <c r="G7161" s="193">
        <v>2.9</v>
      </c>
      <c r="H7161" s="193">
        <v>80.599999999999994</v>
      </c>
    </row>
    <row r="7162" spans="2:8" x14ac:dyDescent="0.25">
      <c r="B7162" s="271">
        <v>44128.708333333336</v>
      </c>
      <c r="C7162" s="244" t="s">
        <v>271</v>
      </c>
      <c r="D7162" s="244">
        <v>0</v>
      </c>
      <c r="E7162" s="244">
        <v>14.6</v>
      </c>
      <c r="F7162" s="244">
        <v>46</v>
      </c>
      <c r="G7162" s="193">
        <v>3</v>
      </c>
      <c r="H7162" s="193">
        <v>92.9</v>
      </c>
    </row>
    <row r="7163" spans="2:8" x14ac:dyDescent="0.25">
      <c r="B7163" s="271">
        <v>44128.75</v>
      </c>
      <c r="C7163" s="244" t="s">
        <v>271</v>
      </c>
      <c r="D7163" s="244">
        <v>0</v>
      </c>
      <c r="E7163" s="244">
        <v>12.1</v>
      </c>
      <c r="F7163" s="244">
        <v>56.1</v>
      </c>
      <c r="G7163" s="193">
        <v>2</v>
      </c>
      <c r="H7163" s="193">
        <v>79.599999999999994</v>
      </c>
    </row>
    <row r="7164" spans="2:8" x14ac:dyDescent="0.25">
      <c r="B7164" s="271">
        <v>44128.791666666664</v>
      </c>
      <c r="C7164" s="244" t="s">
        <v>271</v>
      </c>
      <c r="D7164" s="244">
        <v>0</v>
      </c>
      <c r="E7164" s="244">
        <v>11.2</v>
      </c>
      <c r="F7164" s="244">
        <v>60</v>
      </c>
      <c r="G7164" s="193">
        <v>2.1</v>
      </c>
      <c r="H7164" s="193">
        <v>64.099999999999994</v>
      </c>
    </row>
    <row r="7165" spans="2:8" x14ac:dyDescent="0.25">
      <c r="B7165" s="271">
        <v>44128.833333333336</v>
      </c>
      <c r="C7165" s="244" t="s">
        <v>271</v>
      </c>
      <c r="D7165" s="244">
        <v>0</v>
      </c>
      <c r="E7165" s="244">
        <v>11</v>
      </c>
      <c r="F7165" s="244">
        <v>58.9</v>
      </c>
      <c r="G7165" s="193">
        <v>1.3</v>
      </c>
      <c r="H7165" s="193">
        <v>48.7</v>
      </c>
    </row>
    <row r="7166" spans="2:8" x14ac:dyDescent="0.25">
      <c r="B7166" s="271">
        <v>44128.875</v>
      </c>
      <c r="C7166" s="244" t="s">
        <v>271</v>
      </c>
      <c r="D7166" s="244">
        <v>0</v>
      </c>
      <c r="E7166" s="244">
        <v>10.199999999999999</v>
      </c>
      <c r="F7166" s="244">
        <v>62.3</v>
      </c>
      <c r="G7166" s="193">
        <v>1.7</v>
      </c>
      <c r="H7166" s="193">
        <v>293.5</v>
      </c>
    </row>
    <row r="7167" spans="2:8" x14ac:dyDescent="0.25">
      <c r="B7167" s="271">
        <v>44128.916666666664</v>
      </c>
      <c r="C7167" s="244" t="s">
        <v>271</v>
      </c>
      <c r="D7167" s="244">
        <v>0</v>
      </c>
      <c r="E7167" s="244">
        <v>9.1999999999999993</v>
      </c>
      <c r="F7167" s="244">
        <v>63.2</v>
      </c>
      <c r="G7167" s="193">
        <v>1.2</v>
      </c>
      <c r="H7167" s="193">
        <v>329</v>
      </c>
    </row>
    <row r="7168" spans="2:8" x14ac:dyDescent="0.25">
      <c r="B7168" s="271">
        <v>44128.958333333336</v>
      </c>
      <c r="C7168" s="244" t="s">
        <v>271</v>
      </c>
      <c r="D7168" s="244">
        <v>0</v>
      </c>
      <c r="E7168" s="244">
        <v>8.1</v>
      </c>
      <c r="F7168" s="244">
        <v>67.3</v>
      </c>
      <c r="G7168" s="193">
        <v>1.5</v>
      </c>
      <c r="H7168" s="193">
        <v>291.39999999999998</v>
      </c>
    </row>
    <row r="7169" spans="2:8" x14ac:dyDescent="0.25">
      <c r="B7169" s="271">
        <v>44129</v>
      </c>
      <c r="C7169" s="244" t="s">
        <v>271</v>
      </c>
      <c r="D7169" s="244">
        <v>0</v>
      </c>
      <c r="E7169" s="244">
        <v>7.5</v>
      </c>
      <c r="F7169" s="244">
        <v>70.5</v>
      </c>
      <c r="G7169" s="193">
        <v>1.2</v>
      </c>
      <c r="H7169" s="193">
        <v>276.89999999999998</v>
      </c>
    </row>
    <row r="7170" spans="2:8" x14ac:dyDescent="0.25">
      <c r="B7170" s="271">
        <v>44129.041666666664</v>
      </c>
      <c r="C7170" s="244" t="s">
        <v>271</v>
      </c>
      <c r="D7170" s="244">
        <v>0</v>
      </c>
      <c r="E7170" s="244">
        <v>6.5</v>
      </c>
      <c r="F7170" s="244">
        <v>73.8</v>
      </c>
      <c r="G7170" s="193">
        <v>1.3</v>
      </c>
      <c r="H7170" s="193">
        <v>283.89999999999998</v>
      </c>
    </row>
    <row r="7171" spans="2:8" x14ac:dyDescent="0.25">
      <c r="B7171" s="271">
        <v>44129.083333333336</v>
      </c>
      <c r="C7171" s="244" t="s">
        <v>271</v>
      </c>
      <c r="D7171" s="244">
        <v>0</v>
      </c>
      <c r="E7171" s="244">
        <v>5.7</v>
      </c>
      <c r="F7171" s="244">
        <v>76.5</v>
      </c>
      <c r="G7171" s="193">
        <v>1.3</v>
      </c>
      <c r="H7171" s="193">
        <v>283.89999999999998</v>
      </c>
    </row>
    <row r="7172" spans="2:8" x14ac:dyDescent="0.25">
      <c r="B7172" s="271">
        <v>44129.125</v>
      </c>
      <c r="C7172" s="244" t="s">
        <v>271</v>
      </c>
      <c r="D7172" s="244">
        <v>0</v>
      </c>
      <c r="E7172" s="244">
        <v>5</v>
      </c>
      <c r="F7172" s="244">
        <v>77.8</v>
      </c>
      <c r="G7172" s="193">
        <v>1.7</v>
      </c>
      <c r="H7172" s="193">
        <v>277.89999999999998</v>
      </c>
    </row>
    <row r="7173" spans="2:8" x14ac:dyDescent="0.25">
      <c r="B7173" s="271">
        <v>44129.166666666664</v>
      </c>
      <c r="C7173" s="244" t="s">
        <v>271</v>
      </c>
      <c r="D7173" s="244">
        <v>0</v>
      </c>
      <c r="E7173" s="244">
        <v>4.4000000000000004</v>
      </c>
      <c r="F7173" s="244">
        <v>79.2</v>
      </c>
      <c r="G7173" s="193">
        <v>1.3</v>
      </c>
      <c r="H7173" s="193">
        <v>287.60000000000002</v>
      </c>
    </row>
    <row r="7174" spans="2:8" x14ac:dyDescent="0.25">
      <c r="B7174" s="271">
        <v>44129.208333333336</v>
      </c>
      <c r="C7174" s="244" t="s">
        <v>271</v>
      </c>
      <c r="D7174" s="244">
        <v>0</v>
      </c>
      <c r="E7174" s="244">
        <v>3.6</v>
      </c>
      <c r="F7174" s="244">
        <v>80.599999999999994</v>
      </c>
      <c r="G7174" s="193">
        <v>1.7</v>
      </c>
      <c r="H7174" s="193">
        <v>277.89999999999998</v>
      </c>
    </row>
    <row r="7175" spans="2:8" x14ac:dyDescent="0.25">
      <c r="B7175" s="271">
        <v>44129.25</v>
      </c>
      <c r="C7175" s="244" t="s">
        <v>271</v>
      </c>
      <c r="D7175" s="244">
        <v>0</v>
      </c>
      <c r="E7175" s="244">
        <v>3.5</v>
      </c>
      <c r="F7175" s="244">
        <v>80.400000000000006</v>
      </c>
      <c r="G7175" s="193">
        <v>1.4</v>
      </c>
      <c r="H7175" s="193">
        <v>276.3</v>
      </c>
    </row>
    <row r="7176" spans="2:8" x14ac:dyDescent="0.25">
      <c r="B7176" s="271">
        <v>44129.291666666664</v>
      </c>
      <c r="C7176" s="244" t="s">
        <v>271</v>
      </c>
      <c r="D7176" s="244">
        <v>0</v>
      </c>
      <c r="E7176" s="244">
        <v>5.7</v>
      </c>
      <c r="F7176" s="244">
        <v>73</v>
      </c>
      <c r="G7176" s="193">
        <v>0.7</v>
      </c>
      <c r="H7176" s="193">
        <v>193.6</v>
      </c>
    </row>
    <row r="7177" spans="2:8" x14ac:dyDescent="0.25">
      <c r="B7177" s="271">
        <v>44129.333333333336</v>
      </c>
      <c r="C7177" s="244" t="s">
        <v>271</v>
      </c>
      <c r="D7177" s="244">
        <v>0</v>
      </c>
      <c r="E7177" s="244">
        <v>8.6</v>
      </c>
      <c r="F7177" s="244">
        <v>64.400000000000006</v>
      </c>
      <c r="G7177" s="193">
        <v>1</v>
      </c>
      <c r="H7177" s="193">
        <v>151.5</v>
      </c>
    </row>
    <row r="7178" spans="2:8" x14ac:dyDescent="0.25">
      <c r="B7178" s="271">
        <v>44129.375</v>
      </c>
      <c r="C7178" s="244" t="s">
        <v>271</v>
      </c>
      <c r="D7178" s="244">
        <v>0</v>
      </c>
      <c r="E7178" s="244">
        <v>12.8</v>
      </c>
      <c r="F7178" s="244">
        <v>51.2</v>
      </c>
      <c r="G7178" s="193">
        <v>1.4</v>
      </c>
      <c r="H7178" s="193">
        <v>167</v>
      </c>
    </row>
    <row r="7179" spans="2:8" x14ac:dyDescent="0.25">
      <c r="B7179" s="271">
        <v>44129.416666666664</v>
      </c>
      <c r="C7179" s="244" t="s">
        <v>271</v>
      </c>
      <c r="D7179" s="244">
        <v>0</v>
      </c>
      <c r="E7179" s="244">
        <v>15.7</v>
      </c>
      <c r="F7179" s="244">
        <v>37.200000000000003</v>
      </c>
      <c r="G7179" s="193">
        <v>2.1</v>
      </c>
      <c r="H7179" s="193">
        <v>132.4</v>
      </c>
    </row>
    <row r="7180" spans="2:8" x14ac:dyDescent="0.25">
      <c r="B7180" s="271">
        <v>44129.458333333336</v>
      </c>
      <c r="C7180" s="244" t="s">
        <v>271</v>
      </c>
      <c r="D7180" s="244">
        <v>0</v>
      </c>
      <c r="E7180" s="244">
        <v>16.399999999999999</v>
      </c>
      <c r="F7180" s="244">
        <v>33.799999999999997</v>
      </c>
      <c r="G7180" s="193">
        <v>3.2</v>
      </c>
      <c r="H7180" s="193">
        <v>101.9</v>
      </c>
    </row>
    <row r="7181" spans="2:8" x14ac:dyDescent="0.25">
      <c r="B7181" s="271">
        <v>44129.5</v>
      </c>
      <c r="C7181" s="244" t="s">
        <v>271</v>
      </c>
      <c r="D7181" s="244">
        <v>0</v>
      </c>
      <c r="E7181" s="244">
        <v>16.899999999999999</v>
      </c>
      <c r="F7181" s="244">
        <v>33.299999999999997</v>
      </c>
      <c r="G7181" s="193">
        <v>3.1</v>
      </c>
      <c r="H7181" s="193">
        <v>93.6</v>
      </c>
    </row>
    <row r="7182" spans="2:8" x14ac:dyDescent="0.25">
      <c r="B7182" s="271">
        <v>44129.541666666664</v>
      </c>
      <c r="C7182" s="244" t="s">
        <v>271</v>
      </c>
      <c r="D7182" s="244">
        <v>0</v>
      </c>
      <c r="E7182" s="244">
        <v>17.2</v>
      </c>
      <c r="F7182" s="244">
        <v>34.5</v>
      </c>
      <c r="G7182" s="193">
        <v>2.6</v>
      </c>
      <c r="H7182" s="193">
        <v>120</v>
      </c>
    </row>
    <row r="7183" spans="2:8" x14ac:dyDescent="0.25">
      <c r="B7183" s="271">
        <v>44129.583333333336</v>
      </c>
      <c r="C7183" s="244" t="s">
        <v>271</v>
      </c>
      <c r="D7183" s="244">
        <v>0</v>
      </c>
      <c r="E7183" s="244">
        <v>14.2</v>
      </c>
      <c r="F7183" s="244">
        <v>45.2</v>
      </c>
      <c r="G7183" s="193">
        <v>2.8</v>
      </c>
      <c r="H7183" s="193">
        <v>198.7</v>
      </c>
    </row>
    <row r="7184" spans="2:8" x14ac:dyDescent="0.25">
      <c r="B7184" s="271">
        <v>44129.625</v>
      </c>
      <c r="C7184" s="244" t="s">
        <v>271</v>
      </c>
      <c r="D7184" s="244">
        <v>0</v>
      </c>
      <c r="E7184" s="244">
        <v>14</v>
      </c>
      <c r="F7184" s="244">
        <v>44.9</v>
      </c>
      <c r="G7184" s="193">
        <v>2.1</v>
      </c>
      <c r="H7184" s="193">
        <v>163.19999999999999</v>
      </c>
    </row>
    <row r="7185" spans="2:8" x14ac:dyDescent="0.25">
      <c r="B7185" s="271">
        <v>44129.666666666664</v>
      </c>
      <c r="C7185" s="244" t="s">
        <v>271</v>
      </c>
      <c r="D7185" s="244">
        <v>0</v>
      </c>
      <c r="E7185" s="244">
        <v>12.8</v>
      </c>
      <c r="F7185" s="244">
        <v>49.8</v>
      </c>
      <c r="G7185" s="193">
        <v>2.1</v>
      </c>
      <c r="H7185" s="193">
        <v>151.4</v>
      </c>
    </row>
    <row r="7186" spans="2:8" x14ac:dyDescent="0.25">
      <c r="B7186" s="271">
        <v>44129.708333333336</v>
      </c>
      <c r="C7186" s="244" t="s">
        <v>271</v>
      </c>
      <c r="D7186" s="244">
        <v>0</v>
      </c>
      <c r="E7186" s="244">
        <v>11.4</v>
      </c>
      <c r="F7186" s="244">
        <v>59.3</v>
      </c>
      <c r="G7186" s="193">
        <v>2.1</v>
      </c>
      <c r="H7186" s="193">
        <v>111.9</v>
      </c>
    </row>
    <row r="7187" spans="2:8" x14ac:dyDescent="0.25">
      <c r="B7187" s="271">
        <v>44129.75</v>
      </c>
      <c r="C7187" s="244" t="s">
        <v>271</v>
      </c>
      <c r="D7187" s="244">
        <v>0</v>
      </c>
      <c r="E7187" s="244">
        <v>9.6</v>
      </c>
      <c r="F7187" s="244">
        <v>70.8</v>
      </c>
      <c r="G7187" s="193">
        <v>1</v>
      </c>
      <c r="H7187" s="193">
        <v>201.7</v>
      </c>
    </row>
    <row r="7188" spans="2:8" x14ac:dyDescent="0.25">
      <c r="B7188" s="271">
        <v>44129.791666666664</v>
      </c>
      <c r="C7188" s="244" t="s">
        <v>271</v>
      </c>
      <c r="D7188" s="244">
        <v>0</v>
      </c>
      <c r="E7188" s="244">
        <v>8.9</v>
      </c>
      <c r="F7188" s="244">
        <v>77.400000000000006</v>
      </c>
      <c r="G7188" s="193">
        <v>1.2</v>
      </c>
      <c r="H7188" s="193">
        <v>277.5</v>
      </c>
    </row>
    <row r="7189" spans="2:8" x14ac:dyDescent="0.25">
      <c r="B7189" s="271">
        <v>44129.833333333336</v>
      </c>
      <c r="C7189" s="244" t="s">
        <v>271</v>
      </c>
      <c r="D7189" s="244">
        <v>0</v>
      </c>
      <c r="E7189" s="244">
        <v>8.5</v>
      </c>
      <c r="F7189" s="244">
        <v>80.400000000000006</v>
      </c>
      <c r="G7189" s="193">
        <v>2</v>
      </c>
      <c r="H7189" s="193">
        <v>274.3</v>
      </c>
    </row>
    <row r="7190" spans="2:8" x14ac:dyDescent="0.25">
      <c r="B7190" s="271">
        <v>44129.875</v>
      </c>
      <c r="C7190" s="244" t="s">
        <v>271</v>
      </c>
      <c r="D7190" s="244">
        <v>0</v>
      </c>
      <c r="E7190" s="244">
        <v>8.5</v>
      </c>
      <c r="F7190" s="244">
        <v>79.2</v>
      </c>
      <c r="G7190" s="193">
        <v>1.4</v>
      </c>
      <c r="H7190" s="193">
        <v>271.60000000000002</v>
      </c>
    </row>
    <row r="7191" spans="2:8" x14ac:dyDescent="0.25">
      <c r="B7191" s="271">
        <v>44129.916666666664</v>
      </c>
      <c r="C7191" s="244" t="s">
        <v>271</v>
      </c>
      <c r="D7191" s="244">
        <v>0</v>
      </c>
      <c r="E7191" s="244">
        <v>7.8</v>
      </c>
      <c r="F7191" s="244">
        <v>80.400000000000006</v>
      </c>
      <c r="G7191" s="193">
        <v>1.4</v>
      </c>
      <c r="H7191" s="193">
        <v>276.3</v>
      </c>
    </row>
    <row r="7192" spans="2:8" x14ac:dyDescent="0.25">
      <c r="B7192" s="271">
        <v>44129.958333333336</v>
      </c>
      <c r="C7192" s="244" t="s">
        <v>271</v>
      </c>
      <c r="D7192" s="244">
        <v>0</v>
      </c>
      <c r="E7192" s="244">
        <v>7</v>
      </c>
      <c r="F7192" s="244">
        <v>82.3</v>
      </c>
      <c r="G7192" s="193">
        <v>1.1000000000000001</v>
      </c>
      <c r="H7192" s="193">
        <v>268.5</v>
      </c>
    </row>
    <row r="7193" spans="2:8" x14ac:dyDescent="0.25">
      <c r="B7193" s="271">
        <v>44130</v>
      </c>
      <c r="C7193" s="244" t="s">
        <v>271</v>
      </c>
      <c r="D7193" s="244">
        <v>0</v>
      </c>
      <c r="E7193" s="244">
        <v>6.6</v>
      </c>
      <c r="F7193" s="244">
        <v>83.1</v>
      </c>
      <c r="G7193" s="193">
        <v>1</v>
      </c>
      <c r="H7193" s="193">
        <v>274.10000000000002</v>
      </c>
    </row>
    <row r="7194" spans="2:8" x14ac:dyDescent="0.25">
      <c r="B7194" s="271">
        <v>44130.041666666664</v>
      </c>
      <c r="C7194" s="244" t="s">
        <v>271</v>
      </c>
      <c r="D7194" s="244">
        <v>0</v>
      </c>
      <c r="E7194" s="244">
        <v>6.4</v>
      </c>
      <c r="F7194" s="244">
        <v>82.7</v>
      </c>
      <c r="G7194" s="193">
        <v>1.5</v>
      </c>
      <c r="H7194" s="193">
        <v>283</v>
      </c>
    </row>
    <row r="7195" spans="2:8" x14ac:dyDescent="0.25">
      <c r="B7195" s="271">
        <v>44130.083333333336</v>
      </c>
      <c r="C7195" s="244" t="s">
        <v>271</v>
      </c>
      <c r="D7195" s="244">
        <v>0</v>
      </c>
      <c r="E7195" s="244">
        <v>6.4</v>
      </c>
      <c r="F7195" s="244">
        <v>82</v>
      </c>
      <c r="G7195" s="193">
        <v>0.8</v>
      </c>
      <c r="H7195" s="193">
        <v>277.2</v>
      </c>
    </row>
    <row r="7196" spans="2:8" x14ac:dyDescent="0.25">
      <c r="B7196" s="271">
        <v>44130.125</v>
      </c>
      <c r="C7196" s="244" t="s">
        <v>271</v>
      </c>
      <c r="D7196" s="244">
        <v>0</v>
      </c>
      <c r="E7196" s="244">
        <v>6.4</v>
      </c>
      <c r="F7196" s="244">
        <v>81.3</v>
      </c>
      <c r="G7196" s="193">
        <v>1</v>
      </c>
      <c r="H7196" s="193">
        <v>280.39999999999998</v>
      </c>
    </row>
    <row r="7197" spans="2:8" x14ac:dyDescent="0.25">
      <c r="B7197" s="271">
        <v>44130.166666666664</v>
      </c>
      <c r="C7197" s="244" t="s">
        <v>271</v>
      </c>
      <c r="D7197" s="244">
        <v>0</v>
      </c>
      <c r="E7197" s="244">
        <v>6.3</v>
      </c>
      <c r="F7197" s="244">
        <v>81.099999999999994</v>
      </c>
      <c r="G7197" s="193">
        <v>2</v>
      </c>
      <c r="H7197" s="193">
        <v>286.89999999999998</v>
      </c>
    </row>
    <row r="7198" spans="2:8" x14ac:dyDescent="0.25">
      <c r="B7198" s="271">
        <v>44130.208333333336</v>
      </c>
      <c r="C7198" s="244" t="s">
        <v>271</v>
      </c>
      <c r="D7198" s="244">
        <v>0</v>
      </c>
      <c r="E7198" s="244">
        <v>6</v>
      </c>
      <c r="F7198" s="244">
        <v>81.7</v>
      </c>
      <c r="G7198" s="193">
        <v>2.4</v>
      </c>
      <c r="H7198" s="193">
        <v>277.60000000000002</v>
      </c>
    </row>
    <row r="7199" spans="2:8" x14ac:dyDescent="0.25">
      <c r="B7199" s="271">
        <v>44130.25</v>
      </c>
      <c r="C7199" s="244" t="s">
        <v>271</v>
      </c>
      <c r="D7199" s="244">
        <v>0</v>
      </c>
      <c r="E7199" s="244">
        <v>6</v>
      </c>
      <c r="F7199" s="244">
        <v>81.099999999999994</v>
      </c>
      <c r="G7199" s="193">
        <v>2.5</v>
      </c>
      <c r="H7199" s="193">
        <v>279.60000000000002</v>
      </c>
    </row>
    <row r="7200" spans="2:8" x14ac:dyDescent="0.25">
      <c r="B7200" s="271">
        <v>44130.291666666664</v>
      </c>
      <c r="C7200" s="244" t="s">
        <v>271</v>
      </c>
      <c r="D7200" s="244">
        <v>0</v>
      </c>
      <c r="E7200" s="244">
        <v>6.6</v>
      </c>
      <c r="F7200" s="244">
        <v>77.400000000000006</v>
      </c>
      <c r="G7200" s="193">
        <v>1.5</v>
      </c>
      <c r="H7200" s="193">
        <v>280.2</v>
      </c>
    </row>
    <row r="7201" spans="2:8" x14ac:dyDescent="0.25">
      <c r="B7201" s="271">
        <v>44130.333333333336</v>
      </c>
      <c r="C7201" s="244" t="s">
        <v>271</v>
      </c>
      <c r="D7201" s="244">
        <v>0</v>
      </c>
      <c r="E7201" s="244">
        <v>8.6</v>
      </c>
      <c r="F7201" s="244">
        <v>68.8</v>
      </c>
      <c r="G7201" s="193">
        <v>0.7</v>
      </c>
      <c r="H7201" s="193">
        <v>239.8</v>
      </c>
    </row>
    <row r="7202" spans="2:8" x14ac:dyDescent="0.25">
      <c r="B7202" s="271">
        <v>44130.375</v>
      </c>
      <c r="C7202" s="244" t="s">
        <v>271</v>
      </c>
      <c r="D7202" s="244">
        <v>0</v>
      </c>
      <c r="E7202" s="244">
        <v>11.5</v>
      </c>
      <c r="F7202" s="244">
        <v>57.7</v>
      </c>
      <c r="G7202" s="193">
        <v>0.8</v>
      </c>
      <c r="H7202" s="193">
        <v>254.7</v>
      </c>
    </row>
    <row r="7203" spans="2:8" x14ac:dyDescent="0.25">
      <c r="B7203" s="271">
        <v>44130.416666666664</v>
      </c>
      <c r="C7203" s="244" t="s">
        <v>271</v>
      </c>
      <c r="D7203" s="244">
        <v>0</v>
      </c>
      <c r="E7203" s="244">
        <v>14</v>
      </c>
      <c r="F7203" s="244">
        <v>48.4</v>
      </c>
      <c r="G7203" s="193">
        <v>0.8</v>
      </c>
      <c r="H7203" s="193">
        <v>70</v>
      </c>
    </row>
    <row r="7204" spans="2:8" x14ac:dyDescent="0.25">
      <c r="B7204" s="271">
        <v>44130.458333333336</v>
      </c>
      <c r="C7204" s="244" t="s">
        <v>271</v>
      </c>
      <c r="D7204" s="244">
        <v>0</v>
      </c>
      <c r="E7204" s="244">
        <v>17.399999999999999</v>
      </c>
      <c r="F7204" s="244">
        <v>33.1</v>
      </c>
      <c r="G7204" s="193">
        <v>1.1000000000000001</v>
      </c>
      <c r="H7204" s="193">
        <v>173.8</v>
      </c>
    </row>
    <row r="7205" spans="2:8" x14ac:dyDescent="0.25">
      <c r="B7205" s="271">
        <v>44130.5</v>
      </c>
      <c r="C7205" s="244" t="s">
        <v>271</v>
      </c>
      <c r="D7205" s="244">
        <v>0</v>
      </c>
      <c r="E7205" s="244">
        <v>18.2</v>
      </c>
      <c r="F7205" s="244">
        <v>30.9</v>
      </c>
      <c r="G7205" s="193">
        <v>1.7</v>
      </c>
      <c r="H7205" s="193">
        <v>164.5</v>
      </c>
    </row>
    <row r="7206" spans="2:8" x14ac:dyDescent="0.25">
      <c r="B7206" s="271">
        <v>44130.541666666664</v>
      </c>
      <c r="C7206" s="244" t="s">
        <v>271</v>
      </c>
      <c r="D7206" s="244">
        <v>0</v>
      </c>
      <c r="E7206" s="244">
        <v>18.3</v>
      </c>
      <c r="F7206" s="244">
        <v>33.6</v>
      </c>
      <c r="G7206" s="193">
        <v>3.1</v>
      </c>
      <c r="H7206" s="193">
        <v>109.4</v>
      </c>
    </row>
    <row r="7207" spans="2:8" x14ac:dyDescent="0.25">
      <c r="B7207" s="271">
        <v>44130.583333333336</v>
      </c>
      <c r="C7207" s="244" t="s">
        <v>271</v>
      </c>
      <c r="D7207" s="244">
        <v>0</v>
      </c>
      <c r="E7207" s="244">
        <v>18.3</v>
      </c>
      <c r="F7207" s="244">
        <v>32.9</v>
      </c>
      <c r="G7207" s="193">
        <v>2.9</v>
      </c>
      <c r="H7207" s="193">
        <v>91.4</v>
      </c>
    </row>
    <row r="7208" spans="2:8" x14ac:dyDescent="0.25">
      <c r="B7208" s="271">
        <v>44130.625</v>
      </c>
      <c r="C7208" s="244" t="s">
        <v>271</v>
      </c>
      <c r="D7208" s="244">
        <v>0</v>
      </c>
      <c r="E7208" s="244">
        <v>16.3</v>
      </c>
      <c r="F7208" s="244">
        <v>38.9</v>
      </c>
      <c r="G7208" s="193">
        <v>2.8</v>
      </c>
      <c r="H7208" s="193">
        <v>84.9</v>
      </c>
    </row>
    <row r="7209" spans="2:8" x14ac:dyDescent="0.25">
      <c r="B7209" s="271">
        <v>44130.666666666664</v>
      </c>
      <c r="C7209" s="244" t="s">
        <v>271</v>
      </c>
      <c r="D7209" s="244">
        <v>0</v>
      </c>
      <c r="E7209" s="244">
        <v>14.5</v>
      </c>
      <c r="F7209" s="244">
        <v>46</v>
      </c>
      <c r="G7209" s="193">
        <v>2.5</v>
      </c>
      <c r="H7209" s="193">
        <v>91.9</v>
      </c>
    </row>
    <row r="7210" spans="2:8" x14ac:dyDescent="0.25">
      <c r="B7210" s="271">
        <v>44130.708333333336</v>
      </c>
      <c r="C7210" s="244" t="s">
        <v>271</v>
      </c>
      <c r="D7210" s="244">
        <v>0</v>
      </c>
      <c r="E7210" s="244">
        <v>13.2</v>
      </c>
      <c r="F7210" s="244">
        <v>52.9</v>
      </c>
      <c r="G7210" s="193">
        <v>2.4</v>
      </c>
      <c r="H7210" s="193">
        <v>86.9</v>
      </c>
    </row>
    <row r="7211" spans="2:8" x14ac:dyDescent="0.25">
      <c r="B7211" s="271">
        <v>44130.75</v>
      </c>
      <c r="C7211" s="244" t="s">
        <v>271</v>
      </c>
      <c r="D7211" s="244">
        <v>0</v>
      </c>
      <c r="E7211" s="244">
        <v>12.2</v>
      </c>
      <c r="F7211" s="244">
        <v>56.1</v>
      </c>
      <c r="G7211" s="193">
        <v>2</v>
      </c>
      <c r="H7211" s="193">
        <v>97</v>
      </c>
    </row>
    <row r="7212" spans="2:8" x14ac:dyDescent="0.25">
      <c r="B7212" s="271">
        <v>44130.791666666664</v>
      </c>
      <c r="C7212" s="244" t="s">
        <v>271</v>
      </c>
      <c r="D7212" s="244">
        <v>0</v>
      </c>
      <c r="E7212" s="244">
        <v>11</v>
      </c>
      <c r="F7212" s="244">
        <v>60.4</v>
      </c>
      <c r="G7212" s="193">
        <v>1.7</v>
      </c>
      <c r="H7212" s="193">
        <v>160.69999999999999</v>
      </c>
    </row>
    <row r="7213" spans="2:8" x14ac:dyDescent="0.25">
      <c r="B7213" s="271">
        <v>44130.833333333336</v>
      </c>
      <c r="C7213" s="244" t="s">
        <v>271</v>
      </c>
      <c r="D7213" s="244">
        <v>0</v>
      </c>
      <c r="E7213" s="244">
        <v>10.5</v>
      </c>
      <c r="F7213" s="244">
        <v>58.6</v>
      </c>
      <c r="G7213" s="193">
        <v>1</v>
      </c>
      <c r="H7213" s="193">
        <v>9.4</v>
      </c>
    </row>
    <row r="7214" spans="2:8" x14ac:dyDescent="0.25">
      <c r="B7214" s="271">
        <v>44130.875</v>
      </c>
      <c r="C7214" s="244" t="s">
        <v>271</v>
      </c>
      <c r="D7214" s="244">
        <v>0</v>
      </c>
      <c r="E7214" s="244">
        <v>10.3</v>
      </c>
      <c r="F7214" s="244">
        <v>60.1</v>
      </c>
      <c r="G7214" s="193">
        <v>0.4</v>
      </c>
      <c r="H7214" s="193">
        <v>225.2</v>
      </c>
    </row>
    <row r="7215" spans="2:8" x14ac:dyDescent="0.25">
      <c r="B7215" s="271">
        <v>44130.916666666664</v>
      </c>
      <c r="C7215" s="244" t="s">
        <v>271</v>
      </c>
      <c r="D7215" s="244">
        <v>0</v>
      </c>
      <c r="E7215" s="244">
        <v>9.8000000000000007</v>
      </c>
      <c r="F7215" s="244">
        <v>63</v>
      </c>
      <c r="G7215" s="193">
        <v>0.8</v>
      </c>
      <c r="H7215" s="193">
        <v>346.2</v>
      </c>
    </row>
    <row r="7216" spans="2:8" x14ac:dyDescent="0.25">
      <c r="B7216" s="271">
        <v>44130.958333333336</v>
      </c>
      <c r="C7216" s="244" t="s">
        <v>271</v>
      </c>
      <c r="D7216" s="244">
        <v>0</v>
      </c>
      <c r="E7216" s="244">
        <v>9.1</v>
      </c>
      <c r="F7216" s="244">
        <v>64</v>
      </c>
      <c r="G7216" s="193">
        <v>0.9</v>
      </c>
      <c r="H7216" s="193">
        <v>14.6</v>
      </c>
    </row>
    <row r="7217" spans="2:8" x14ac:dyDescent="0.25">
      <c r="B7217" s="271">
        <v>44131</v>
      </c>
      <c r="C7217" s="244" t="s">
        <v>271</v>
      </c>
      <c r="D7217" s="244">
        <v>0</v>
      </c>
      <c r="E7217" s="244">
        <v>8.3000000000000007</v>
      </c>
      <c r="F7217" s="244">
        <v>64.3</v>
      </c>
      <c r="G7217" s="193">
        <v>1</v>
      </c>
      <c r="H7217" s="193">
        <v>34.200000000000003</v>
      </c>
    </row>
    <row r="7218" spans="2:8" x14ac:dyDescent="0.25">
      <c r="B7218" s="271">
        <v>44131.041666666664</v>
      </c>
      <c r="C7218" s="244" t="s">
        <v>271</v>
      </c>
      <c r="D7218" s="244">
        <v>0</v>
      </c>
      <c r="E7218" s="244">
        <v>7.3</v>
      </c>
      <c r="F7218" s="244">
        <v>71.2</v>
      </c>
      <c r="G7218" s="193">
        <v>1.2</v>
      </c>
      <c r="H7218" s="193">
        <v>286.10000000000002</v>
      </c>
    </row>
    <row r="7219" spans="2:8" x14ac:dyDescent="0.25">
      <c r="B7219" s="271">
        <v>44131.083333333336</v>
      </c>
      <c r="C7219" s="244" t="s">
        <v>271</v>
      </c>
      <c r="D7219" s="244">
        <v>0</v>
      </c>
      <c r="E7219" s="244">
        <v>6.6</v>
      </c>
      <c r="F7219" s="244">
        <v>70.2</v>
      </c>
      <c r="G7219" s="193">
        <v>1.2</v>
      </c>
      <c r="H7219" s="193">
        <v>314.2</v>
      </c>
    </row>
    <row r="7220" spans="2:8" x14ac:dyDescent="0.25">
      <c r="B7220" s="271">
        <v>44131.125</v>
      </c>
      <c r="C7220" s="244" t="s">
        <v>271</v>
      </c>
      <c r="D7220" s="244">
        <v>0</v>
      </c>
      <c r="E7220" s="244">
        <v>5.8</v>
      </c>
      <c r="F7220" s="244">
        <v>70.8</v>
      </c>
      <c r="G7220" s="193">
        <v>1</v>
      </c>
      <c r="H7220" s="193">
        <v>328.8</v>
      </c>
    </row>
    <row r="7221" spans="2:8" x14ac:dyDescent="0.25">
      <c r="B7221" s="271">
        <v>44131.166666666664</v>
      </c>
      <c r="C7221" s="244" t="s">
        <v>271</v>
      </c>
      <c r="D7221" s="244">
        <v>0</v>
      </c>
      <c r="E7221" s="244">
        <v>4.9000000000000004</v>
      </c>
      <c r="F7221" s="244">
        <v>74.3</v>
      </c>
      <c r="G7221" s="193">
        <v>1.4</v>
      </c>
      <c r="H7221" s="193">
        <v>292.2</v>
      </c>
    </row>
    <row r="7222" spans="2:8" x14ac:dyDescent="0.25">
      <c r="B7222" s="271">
        <v>44131.208333333336</v>
      </c>
      <c r="C7222" s="244" t="s">
        <v>271</v>
      </c>
      <c r="D7222" s="244">
        <v>0</v>
      </c>
      <c r="E7222" s="244">
        <v>4.0999999999999996</v>
      </c>
      <c r="F7222" s="244">
        <v>77.599999999999994</v>
      </c>
      <c r="G7222" s="193">
        <v>1.5</v>
      </c>
      <c r="H7222" s="193">
        <v>289.10000000000002</v>
      </c>
    </row>
    <row r="7223" spans="2:8" x14ac:dyDescent="0.25">
      <c r="B7223" s="271">
        <v>44131.25</v>
      </c>
      <c r="C7223" s="244" t="s">
        <v>271</v>
      </c>
      <c r="D7223" s="244">
        <v>0</v>
      </c>
      <c r="E7223" s="244">
        <v>4</v>
      </c>
      <c r="F7223" s="244">
        <v>77.599999999999994</v>
      </c>
      <c r="G7223" s="193">
        <v>1</v>
      </c>
      <c r="H7223" s="193">
        <v>278.89999999999998</v>
      </c>
    </row>
    <row r="7224" spans="2:8" x14ac:dyDescent="0.25">
      <c r="B7224" s="271">
        <v>44131.291666666664</v>
      </c>
      <c r="C7224" s="244" t="s">
        <v>271</v>
      </c>
      <c r="D7224" s="244">
        <v>0</v>
      </c>
      <c r="E7224" s="244">
        <v>6.6</v>
      </c>
      <c r="F7224" s="244">
        <v>68.3</v>
      </c>
      <c r="G7224" s="193">
        <v>0.7</v>
      </c>
      <c r="H7224" s="193">
        <v>109</v>
      </c>
    </row>
    <row r="7225" spans="2:8" x14ac:dyDescent="0.25">
      <c r="B7225" s="271">
        <v>44131.333333333336</v>
      </c>
      <c r="C7225" s="244" t="s">
        <v>271</v>
      </c>
      <c r="D7225" s="244">
        <v>0</v>
      </c>
      <c r="E7225" s="244">
        <v>9.6999999999999993</v>
      </c>
      <c r="F7225" s="244">
        <v>60</v>
      </c>
      <c r="G7225" s="193">
        <v>1.4</v>
      </c>
      <c r="H7225" s="193">
        <v>131.6</v>
      </c>
    </row>
    <row r="7226" spans="2:8" x14ac:dyDescent="0.25">
      <c r="B7226" s="271">
        <v>44131.375</v>
      </c>
      <c r="C7226" s="244" t="s">
        <v>271</v>
      </c>
      <c r="D7226" s="244">
        <v>0</v>
      </c>
      <c r="E7226" s="244">
        <v>13.5</v>
      </c>
      <c r="F7226" s="244">
        <v>47.4</v>
      </c>
      <c r="G7226" s="193">
        <v>1.2</v>
      </c>
      <c r="H7226" s="193">
        <v>157.5</v>
      </c>
    </row>
    <row r="7227" spans="2:8" x14ac:dyDescent="0.25">
      <c r="B7227" s="271">
        <v>44131.416666666664</v>
      </c>
      <c r="C7227" s="244" t="s">
        <v>271</v>
      </c>
      <c r="D7227" s="244">
        <v>0</v>
      </c>
      <c r="E7227" s="244">
        <v>15.7</v>
      </c>
      <c r="F7227" s="244">
        <v>35.700000000000003</v>
      </c>
      <c r="G7227" s="193">
        <v>1.4</v>
      </c>
      <c r="H7227" s="193">
        <v>162.9</v>
      </c>
    </row>
    <row r="7228" spans="2:8" x14ac:dyDescent="0.25">
      <c r="B7228" s="271">
        <v>44131.458333333336</v>
      </c>
      <c r="C7228" s="244" t="s">
        <v>271</v>
      </c>
      <c r="D7228" s="244">
        <v>0</v>
      </c>
      <c r="E7228" s="244">
        <v>16.899999999999999</v>
      </c>
      <c r="F7228" s="244">
        <v>29.3</v>
      </c>
      <c r="G7228" s="193">
        <v>2.5</v>
      </c>
      <c r="H7228" s="193">
        <v>70</v>
      </c>
    </row>
    <row r="7229" spans="2:8" x14ac:dyDescent="0.25">
      <c r="B7229" s="271">
        <v>44131.5</v>
      </c>
      <c r="C7229" s="244" t="s">
        <v>271</v>
      </c>
      <c r="D7229" s="244">
        <v>0</v>
      </c>
      <c r="E7229" s="244">
        <v>17.899999999999999</v>
      </c>
      <c r="F7229" s="244">
        <v>32.4</v>
      </c>
      <c r="G7229" s="193">
        <v>2.2999999999999998</v>
      </c>
      <c r="H7229" s="193">
        <v>72.3</v>
      </c>
    </row>
    <row r="7230" spans="2:8" x14ac:dyDescent="0.25">
      <c r="B7230" s="271">
        <v>44131.541666666664</v>
      </c>
      <c r="C7230" s="244" t="s">
        <v>271</v>
      </c>
      <c r="D7230" s="244">
        <v>0</v>
      </c>
      <c r="E7230" s="244">
        <v>18.5</v>
      </c>
      <c r="F7230" s="244">
        <v>30.4</v>
      </c>
      <c r="G7230" s="193">
        <v>2.6</v>
      </c>
      <c r="H7230" s="193">
        <v>90</v>
      </c>
    </row>
    <row r="7231" spans="2:8" x14ac:dyDescent="0.25">
      <c r="B7231" s="271">
        <v>44131.583333333336</v>
      </c>
      <c r="C7231" s="244" t="s">
        <v>271</v>
      </c>
      <c r="D7231" s="244">
        <v>0</v>
      </c>
      <c r="E7231" s="244">
        <v>17.899999999999999</v>
      </c>
      <c r="F7231" s="244">
        <v>39.1</v>
      </c>
      <c r="G7231" s="193">
        <v>2.8</v>
      </c>
      <c r="H7231" s="193">
        <v>79.7</v>
      </c>
    </row>
    <row r="7232" spans="2:8" x14ac:dyDescent="0.25">
      <c r="B7232" s="271">
        <v>44131.625</v>
      </c>
      <c r="C7232" s="244" t="s">
        <v>271</v>
      </c>
      <c r="D7232" s="244">
        <v>0</v>
      </c>
      <c r="E7232" s="244">
        <v>13.3</v>
      </c>
      <c r="F7232" s="244">
        <v>58.1</v>
      </c>
      <c r="G7232" s="193">
        <v>2.6</v>
      </c>
      <c r="H7232" s="193">
        <v>56.9</v>
      </c>
    </row>
    <row r="7233" spans="2:8" x14ac:dyDescent="0.25">
      <c r="B7233" s="271">
        <v>44131.666666666664</v>
      </c>
      <c r="C7233" s="244" t="s">
        <v>271</v>
      </c>
      <c r="D7233" s="244">
        <v>0</v>
      </c>
      <c r="E7233" s="244">
        <v>11.3</v>
      </c>
      <c r="F7233" s="244">
        <v>62.8</v>
      </c>
      <c r="G7233" s="193">
        <v>3.2</v>
      </c>
      <c r="H7233" s="193">
        <v>59.2</v>
      </c>
    </row>
    <row r="7234" spans="2:8" x14ac:dyDescent="0.25">
      <c r="B7234" s="271">
        <v>44131.708333333336</v>
      </c>
      <c r="C7234" s="244" t="s">
        <v>271</v>
      </c>
      <c r="D7234" s="244">
        <v>0</v>
      </c>
      <c r="E7234" s="244">
        <v>11.7</v>
      </c>
      <c r="F7234" s="244">
        <v>59.7</v>
      </c>
      <c r="G7234" s="193">
        <v>2.2000000000000002</v>
      </c>
      <c r="H7234" s="193">
        <v>91.1</v>
      </c>
    </row>
    <row r="7235" spans="2:8" x14ac:dyDescent="0.25">
      <c r="B7235" s="271">
        <v>44131.75</v>
      </c>
      <c r="C7235" s="244" t="s">
        <v>271</v>
      </c>
      <c r="D7235" s="244">
        <v>0</v>
      </c>
      <c r="E7235" s="244">
        <v>11.1</v>
      </c>
      <c r="F7235" s="244">
        <v>61.7</v>
      </c>
      <c r="G7235" s="193">
        <v>1</v>
      </c>
      <c r="H7235" s="193">
        <v>359.1</v>
      </c>
    </row>
    <row r="7236" spans="2:8" x14ac:dyDescent="0.25">
      <c r="B7236" s="271">
        <v>44131.791666666664</v>
      </c>
      <c r="C7236" s="244" t="s">
        <v>271</v>
      </c>
      <c r="D7236" s="244">
        <v>0</v>
      </c>
      <c r="E7236" s="244">
        <v>10.7</v>
      </c>
      <c r="F7236" s="244">
        <v>60.4</v>
      </c>
      <c r="G7236" s="193">
        <v>1.7</v>
      </c>
      <c r="H7236" s="193">
        <v>26.5</v>
      </c>
    </row>
    <row r="7237" spans="2:8" x14ac:dyDescent="0.25">
      <c r="B7237" s="271">
        <v>44131.833333333336</v>
      </c>
      <c r="C7237" s="244" t="s">
        <v>271</v>
      </c>
      <c r="D7237" s="244">
        <v>0</v>
      </c>
      <c r="E7237" s="244">
        <v>10.199999999999999</v>
      </c>
      <c r="F7237" s="244">
        <v>63.2</v>
      </c>
      <c r="G7237" s="193">
        <v>2.2999999999999998</v>
      </c>
      <c r="H7237" s="193">
        <v>40</v>
      </c>
    </row>
    <row r="7238" spans="2:8" x14ac:dyDescent="0.25">
      <c r="B7238" s="271">
        <v>44131.875</v>
      </c>
      <c r="C7238" s="244" t="s">
        <v>271</v>
      </c>
      <c r="D7238" s="244">
        <v>0</v>
      </c>
      <c r="E7238" s="244">
        <v>9.3000000000000007</v>
      </c>
      <c r="F7238" s="244">
        <v>70.2</v>
      </c>
      <c r="G7238" s="193">
        <v>2.1</v>
      </c>
      <c r="H7238" s="193">
        <v>56.3</v>
      </c>
    </row>
    <row r="7239" spans="2:8" x14ac:dyDescent="0.25">
      <c r="B7239" s="271">
        <v>44131.916666666664</v>
      </c>
      <c r="C7239" s="244" t="s">
        <v>271</v>
      </c>
      <c r="D7239" s="244">
        <v>0</v>
      </c>
      <c r="E7239" s="244">
        <v>8.3000000000000007</v>
      </c>
      <c r="F7239" s="244">
        <v>71.3</v>
      </c>
      <c r="G7239" s="193">
        <v>1.1000000000000001</v>
      </c>
      <c r="H7239" s="193">
        <v>285.2</v>
      </c>
    </row>
    <row r="7240" spans="2:8" x14ac:dyDescent="0.25">
      <c r="B7240" s="271">
        <v>44131.958333333336</v>
      </c>
      <c r="C7240" s="244" t="s">
        <v>271</v>
      </c>
      <c r="D7240" s="244">
        <v>0</v>
      </c>
      <c r="E7240" s="244">
        <v>6.9</v>
      </c>
      <c r="F7240" s="244">
        <v>72.7</v>
      </c>
      <c r="G7240" s="193">
        <v>1.3</v>
      </c>
      <c r="H7240" s="193">
        <v>285</v>
      </c>
    </row>
    <row r="7241" spans="2:8" x14ac:dyDescent="0.25">
      <c r="B7241" s="271">
        <v>44132</v>
      </c>
      <c r="C7241" s="244" t="s">
        <v>271</v>
      </c>
      <c r="D7241" s="244">
        <v>0</v>
      </c>
      <c r="E7241" s="244">
        <v>5.9</v>
      </c>
      <c r="F7241" s="244">
        <v>74.8</v>
      </c>
      <c r="G7241" s="193">
        <v>1.5</v>
      </c>
      <c r="H7241" s="193">
        <v>288.10000000000002</v>
      </c>
    </row>
    <row r="7242" spans="2:8" x14ac:dyDescent="0.25">
      <c r="B7242" s="271">
        <v>44132.041666666664</v>
      </c>
      <c r="C7242" s="244" t="s">
        <v>271</v>
      </c>
      <c r="D7242" s="244">
        <v>0</v>
      </c>
      <c r="E7242" s="244">
        <v>4.9000000000000004</v>
      </c>
      <c r="F7242" s="244">
        <v>75.599999999999994</v>
      </c>
      <c r="G7242" s="193">
        <v>1.5</v>
      </c>
      <c r="H7242" s="193">
        <v>283.8</v>
      </c>
    </row>
    <row r="7243" spans="2:8" x14ac:dyDescent="0.25">
      <c r="B7243" s="271">
        <v>44132.083333333336</v>
      </c>
      <c r="C7243" s="244" t="s">
        <v>271</v>
      </c>
      <c r="D7243" s="244">
        <v>0</v>
      </c>
      <c r="E7243" s="244">
        <v>3.9</v>
      </c>
      <c r="F7243" s="244">
        <v>75.599999999999994</v>
      </c>
      <c r="G7243" s="193">
        <v>1.3</v>
      </c>
      <c r="H7243" s="193">
        <v>282.89999999999998</v>
      </c>
    </row>
    <row r="7244" spans="2:8" x14ac:dyDescent="0.25">
      <c r="B7244" s="271">
        <v>44132.125</v>
      </c>
      <c r="C7244" s="244" t="s">
        <v>271</v>
      </c>
      <c r="D7244" s="244">
        <v>0</v>
      </c>
      <c r="E7244" s="244">
        <v>3</v>
      </c>
      <c r="F7244" s="244">
        <v>76</v>
      </c>
      <c r="G7244" s="193">
        <v>1.3</v>
      </c>
      <c r="H7244" s="193">
        <v>277.7</v>
      </c>
    </row>
    <row r="7245" spans="2:8" x14ac:dyDescent="0.25">
      <c r="B7245" s="271">
        <v>44132.166666666664</v>
      </c>
      <c r="C7245" s="244" t="s">
        <v>271</v>
      </c>
      <c r="D7245" s="244">
        <v>0</v>
      </c>
      <c r="E7245" s="244">
        <v>2.2999999999999998</v>
      </c>
      <c r="F7245" s="244">
        <v>75.599999999999994</v>
      </c>
      <c r="G7245" s="193">
        <v>1.5</v>
      </c>
      <c r="H7245" s="193">
        <v>277.5</v>
      </c>
    </row>
    <row r="7246" spans="2:8" x14ac:dyDescent="0.25">
      <c r="B7246" s="271">
        <v>44132.208333333336</v>
      </c>
      <c r="C7246" s="244" t="s">
        <v>271</v>
      </c>
      <c r="D7246" s="244">
        <v>0</v>
      </c>
      <c r="E7246" s="244">
        <v>1.6</v>
      </c>
      <c r="F7246" s="244">
        <v>74.8</v>
      </c>
      <c r="G7246" s="193">
        <v>1.4</v>
      </c>
      <c r="H7246" s="193">
        <v>280.2</v>
      </c>
    </row>
    <row r="7247" spans="2:8" x14ac:dyDescent="0.25">
      <c r="B7247" s="271">
        <v>44132.25</v>
      </c>
      <c r="C7247" s="244" t="s">
        <v>271</v>
      </c>
      <c r="D7247" s="244">
        <v>0</v>
      </c>
      <c r="E7247" s="244">
        <v>1.2</v>
      </c>
      <c r="F7247" s="244">
        <v>74.599999999999994</v>
      </c>
      <c r="G7247" s="193">
        <v>1.1000000000000001</v>
      </c>
      <c r="H7247" s="193">
        <v>285</v>
      </c>
    </row>
    <row r="7248" spans="2:8" x14ac:dyDescent="0.25">
      <c r="B7248" s="271">
        <v>44132.291666666664</v>
      </c>
      <c r="C7248" s="244" t="s">
        <v>271</v>
      </c>
      <c r="D7248" s="244">
        <v>0</v>
      </c>
      <c r="E7248" s="244">
        <v>3.5</v>
      </c>
      <c r="F7248" s="244">
        <v>67.099999999999994</v>
      </c>
      <c r="G7248" s="193">
        <v>0.5</v>
      </c>
      <c r="H7248" s="193">
        <v>109.4</v>
      </c>
    </row>
    <row r="7249" spans="2:8" x14ac:dyDescent="0.25">
      <c r="B7249" s="271">
        <v>44132.333333333336</v>
      </c>
      <c r="C7249" s="244" t="s">
        <v>271</v>
      </c>
      <c r="D7249" s="244">
        <v>0</v>
      </c>
      <c r="E7249" s="244">
        <v>6.2</v>
      </c>
      <c r="F7249" s="244">
        <v>57.4</v>
      </c>
      <c r="G7249" s="193">
        <v>0.7</v>
      </c>
      <c r="H7249" s="193">
        <v>122</v>
      </c>
    </row>
    <row r="7250" spans="2:8" x14ac:dyDescent="0.25">
      <c r="B7250" s="271">
        <v>44132.375</v>
      </c>
      <c r="C7250" s="244" t="s">
        <v>271</v>
      </c>
      <c r="D7250" s="244">
        <v>0</v>
      </c>
      <c r="E7250" s="244">
        <v>9.6999999999999993</v>
      </c>
      <c r="F7250" s="244">
        <v>40.9</v>
      </c>
      <c r="G7250" s="193">
        <v>0.8</v>
      </c>
      <c r="H7250" s="193">
        <v>145.6</v>
      </c>
    </row>
    <row r="7251" spans="2:8" x14ac:dyDescent="0.25">
      <c r="B7251" s="271">
        <v>44132.416666666664</v>
      </c>
      <c r="C7251" s="244" t="s">
        <v>271</v>
      </c>
      <c r="D7251" s="244">
        <v>0</v>
      </c>
      <c r="E7251" s="244">
        <v>15.3</v>
      </c>
      <c r="F7251" s="244">
        <v>18.399999999999999</v>
      </c>
      <c r="G7251" s="193">
        <v>1</v>
      </c>
      <c r="H7251" s="193">
        <v>80.2</v>
      </c>
    </row>
    <row r="7252" spans="2:8" x14ac:dyDescent="0.25">
      <c r="B7252" s="271">
        <v>44132.458333333336</v>
      </c>
      <c r="C7252" s="244" t="s">
        <v>271</v>
      </c>
      <c r="D7252" s="244">
        <v>0</v>
      </c>
      <c r="E7252" s="244">
        <v>18.7</v>
      </c>
      <c r="F7252" s="244">
        <v>6.5</v>
      </c>
      <c r="G7252" s="193">
        <v>1.4</v>
      </c>
      <c r="H7252" s="193">
        <v>158.80000000000001</v>
      </c>
    </row>
    <row r="7253" spans="2:8" x14ac:dyDescent="0.25">
      <c r="B7253" s="271">
        <v>44132.5</v>
      </c>
      <c r="C7253" s="244" t="s">
        <v>271</v>
      </c>
      <c r="D7253" s="244">
        <v>0</v>
      </c>
      <c r="E7253" s="244">
        <v>20.2</v>
      </c>
      <c r="F7253" s="244">
        <v>6.4</v>
      </c>
      <c r="G7253" s="193">
        <v>1.4</v>
      </c>
      <c r="H7253" s="193">
        <v>209.8</v>
      </c>
    </row>
    <row r="7254" spans="2:8" x14ac:dyDescent="0.25">
      <c r="B7254" s="271">
        <v>44132.541666666664</v>
      </c>
      <c r="C7254" s="244" t="s">
        <v>271</v>
      </c>
      <c r="D7254" s="244">
        <v>0</v>
      </c>
      <c r="E7254" s="244">
        <v>20.9</v>
      </c>
      <c r="F7254" s="244">
        <v>5.8</v>
      </c>
      <c r="G7254" s="193">
        <v>1.5</v>
      </c>
      <c r="H7254" s="193">
        <v>175.9</v>
      </c>
    </row>
    <row r="7255" spans="2:8" x14ac:dyDescent="0.25">
      <c r="B7255" s="271">
        <v>44132.583333333336</v>
      </c>
      <c r="C7255" s="244" t="s">
        <v>271</v>
      </c>
      <c r="D7255" s="244">
        <v>0</v>
      </c>
      <c r="E7255" s="244">
        <v>21.6</v>
      </c>
      <c r="F7255" s="244">
        <v>5.9</v>
      </c>
      <c r="G7255" s="193">
        <v>1.2</v>
      </c>
      <c r="H7255" s="193">
        <v>182.6</v>
      </c>
    </row>
    <row r="7256" spans="2:8" x14ac:dyDescent="0.25">
      <c r="B7256" s="271">
        <v>44132.625</v>
      </c>
      <c r="C7256" s="244" t="s">
        <v>271</v>
      </c>
      <c r="D7256" s="244">
        <v>0</v>
      </c>
      <c r="E7256" s="244">
        <v>21.8</v>
      </c>
      <c r="F7256" s="244">
        <v>9</v>
      </c>
      <c r="G7256" s="193">
        <v>1.6</v>
      </c>
      <c r="H7256" s="193">
        <v>313.39999999999998</v>
      </c>
    </row>
    <row r="7257" spans="2:8" x14ac:dyDescent="0.25">
      <c r="B7257" s="271">
        <v>44132.666666666664</v>
      </c>
      <c r="C7257" s="244" t="s">
        <v>271</v>
      </c>
      <c r="D7257" s="244">
        <v>0</v>
      </c>
      <c r="E7257" s="244">
        <v>19.5</v>
      </c>
      <c r="F7257" s="244">
        <v>23.9</v>
      </c>
      <c r="G7257" s="193">
        <v>2</v>
      </c>
      <c r="H7257" s="193">
        <v>239.5</v>
      </c>
    </row>
    <row r="7258" spans="2:8" x14ac:dyDescent="0.25">
      <c r="B7258" s="271">
        <v>44132.708333333336</v>
      </c>
      <c r="C7258" s="244" t="s">
        <v>271</v>
      </c>
      <c r="D7258" s="244">
        <v>0.3</v>
      </c>
      <c r="E7258" s="244">
        <v>16.399999999999999</v>
      </c>
      <c r="F7258" s="244">
        <v>34.5</v>
      </c>
      <c r="G7258" s="193">
        <v>2.4</v>
      </c>
      <c r="H7258" s="193">
        <v>19.399999999999999</v>
      </c>
    </row>
    <row r="7259" spans="2:8" x14ac:dyDescent="0.25">
      <c r="B7259" s="271">
        <v>44132.75</v>
      </c>
      <c r="C7259" s="244" t="s">
        <v>271</v>
      </c>
      <c r="D7259" s="244">
        <v>0</v>
      </c>
      <c r="E7259" s="244">
        <v>12.8</v>
      </c>
      <c r="F7259" s="244">
        <v>55.2</v>
      </c>
      <c r="G7259" s="193">
        <v>2.9</v>
      </c>
      <c r="H7259" s="193">
        <v>87.9</v>
      </c>
    </row>
    <row r="7260" spans="2:8" x14ac:dyDescent="0.25">
      <c r="B7260" s="271">
        <v>44132.791666666664</v>
      </c>
      <c r="C7260" s="244" t="s">
        <v>271</v>
      </c>
      <c r="D7260" s="244">
        <v>0</v>
      </c>
      <c r="E7260" s="244">
        <v>11.6</v>
      </c>
      <c r="F7260" s="244">
        <v>59.5</v>
      </c>
      <c r="G7260" s="193">
        <v>2.4</v>
      </c>
      <c r="H7260" s="193">
        <v>75.900000000000006</v>
      </c>
    </row>
    <row r="7261" spans="2:8" x14ac:dyDescent="0.25">
      <c r="B7261" s="271">
        <v>44132.833333333336</v>
      </c>
      <c r="C7261" s="244" t="s">
        <v>271</v>
      </c>
      <c r="D7261" s="244">
        <v>0</v>
      </c>
      <c r="E7261" s="244">
        <v>11.1</v>
      </c>
      <c r="F7261" s="244">
        <v>59.9</v>
      </c>
      <c r="G7261" s="193">
        <v>2.2999999999999998</v>
      </c>
      <c r="H7261" s="193">
        <v>69.900000000000006</v>
      </c>
    </row>
    <row r="7262" spans="2:8" x14ac:dyDescent="0.25">
      <c r="B7262" s="271">
        <v>44132.875</v>
      </c>
      <c r="C7262" s="244" t="s">
        <v>271</v>
      </c>
      <c r="D7262" s="244">
        <v>0</v>
      </c>
      <c r="E7262" s="244">
        <v>10</v>
      </c>
      <c r="F7262" s="244">
        <v>61.2</v>
      </c>
      <c r="G7262" s="193">
        <v>2.2999999999999998</v>
      </c>
      <c r="H7262" s="193">
        <v>12.5</v>
      </c>
    </row>
    <row r="7263" spans="2:8" x14ac:dyDescent="0.25">
      <c r="B7263" s="271">
        <v>44132.916666666664</v>
      </c>
      <c r="C7263" s="244" t="s">
        <v>271</v>
      </c>
      <c r="D7263" s="244">
        <v>0</v>
      </c>
      <c r="E7263" s="244">
        <v>8.6999999999999993</v>
      </c>
      <c r="F7263" s="244">
        <v>60.2</v>
      </c>
      <c r="G7263" s="193">
        <v>2</v>
      </c>
      <c r="H7263" s="193">
        <v>358.3</v>
      </c>
    </row>
    <row r="7264" spans="2:8" x14ac:dyDescent="0.25">
      <c r="B7264" s="271">
        <v>44132.958333333336</v>
      </c>
      <c r="C7264" s="244" t="s">
        <v>271</v>
      </c>
      <c r="D7264" s="244">
        <v>0</v>
      </c>
      <c r="E7264" s="244">
        <v>7.7</v>
      </c>
      <c r="F7264" s="244">
        <v>60.8</v>
      </c>
      <c r="G7264" s="193">
        <v>1.4</v>
      </c>
      <c r="H7264" s="193">
        <v>305.10000000000002</v>
      </c>
    </row>
    <row r="7265" spans="2:8" x14ac:dyDescent="0.25">
      <c r="B7265" s="271">
        <v>44133</v>
      </c>
      <c r="C7265" s="244" t="s">
        <v>271</v>
      </c>
      <c r="D7265" s="244">
        <v>0</v>
      </c>
      <c r="E7265" s="244">
        <v>6.5</v>
      </c>
      <c r="F7265" s="244">
        <v>62</v>
      </c>
      <c r="G7265" s="193">
        <v>1.8</v>
      </c>
      <c r="H7265" s="193">
        <v>274.2</v>
      </c>
    </row>
    <row r="7266" spans="2:8" x14ac:dyDescent="0.25">
      <c r="B7266" s="271">
        <v>44133.041666666664</v>
      </c>
      <c r="C7266" s="244" t="s">
        <v>271</v>
      </c>
      <c r="D7266" s="244">
        <v>0</v>
      </c>
      <c r="E7266" s="244">
        <v>5.4</v>
      </c>
      <c r="F7266" s="244">
        <v>62.6</v>
      </c>
      <c r="G7266" s="193">
        <v>1.8</v>
      </c>
      <c r="H7266" s="193">
        <v>278.8</v>
      </c>
    </row>
    <row r="7267" spans="2:8" x14ac:dyDescent="0.25">
      <c r="B7267" s="271">
        <v>44133.083333333336</v>
      </c>
      <c r="C7267" s="244" t="s">
        <v>271</v>
      </c>
      <c r="D7267" s="244">
        <v>0</v>
      </c>
      <c r="E7267" s="244">
        <v>4.7</v>
      </c>
      <c r="F7267" s="244">
        <v>64.3</v>
      </c>
      <c r="G7267" s="193">
        <v>1.1000000000000001</v>
      </c>
      <c r="H7267" s="193">
        <v>281.10000000000002</v>
      </c>
    </row>
    <row r="7268" spans="2:8" x14ac:dyDescent="0.25">
      <c r="B7268" s="271">
        <v>44133.125</v>
      </c>
      <c r="C7268" s="244" t="s">
        <v>271</v>
      </c>
      <c r="D7268" s="244">
        <v>0</v>
      </c>
      <c r="E7268" s="244">
        <v>3.8</v>
      </c>
      <c r="F7268" s="244">
        <v>64.099999999999994</v>
      </c>
      <c r="G7268" s="193">
        <v>1.8</v>
      </c>
      <c r="H7268" s="193">
        <v>286.89999999999998</v>
      </c>
    </row>
    <row r="7269" spans="2:8" x14ac:dyDescent="0.25">
      <c r="B7269" s="271">
        <v>44133.166666666664</v>
      </c>
      <c r="C7269" s="244" t="s">
        <v>271</v>
      </c>
      <c r="D7269" s="244">
        <v>0</v>
      </c>
      <c r="E7269" s="244">
        <v>3</v>
      </c>
      <c r="F7269" s="244">
        <v>64.7</v>
      </c>
      <c r="G7269" s="193">
        <v>1.7</v>
      </c>
      <c r="H7269" s="193">
        <v>280.60000000000002</v>
      </c>
    </row>
    <row r="7270" spans="2:8" x14ac:dyDescent="0.25">
      <c r="B7270" s="271">
        <v>44133.208333333336</v>
      </c>
      <c r="C7270" s="244" t="s">
        <v>271</v>
      </c>
      <c r="D7270" s="244">
        <v>0</v>
      </c>
      <c r="E7270" s="244">
        <v>2.2000000000000002</v>
      </c>
      <c r="F7270" s="244">
        <v>65.5</v>
      </c>
      <c r="G7270" s="193">
        <v>1.7</v>
      </c>
      <c r="H7270" s="193">
        <v>283</v>
      </c>
    </row>
    <row r="7271" spans="2:8" x14ac:dyDescent="0.25">
      <c r="B7271" s="271">
        <v>44133.25</v>
      </c>
      <c r="C7271" s="244" t="s">
        <v>271</v>
      </c>
      <c r="D7271" s="244">
        <v>0</v>
      </c>
      <c r="E7271" s="244">
        <v>1.9</v>
      </c>
      <c r="F7271" s="244">
        <v>68</v>
      </c>
      <c r="G7271" s="193">
        <v>1.2</v>
      </c>
      <c r="H7271" s="193">
        <v>281.10000000000002</v>
      </c>
    </row>
    <row r="7272" spans="2:8" x14ac:dyDescent="0.25">
      <c r="B7272" s="271">
        <v>44133.291666666664</v>
      </c>
      <c r="C7272" s="244" t="s">
        <v>271</v>
      </c>
      <c r="D7272" s="244">
        <v>0</v>
      </c>
      <c r="E7272" s="244">
        <v>5</v>
      </c>
      <c r="F7272" s="244">
        <v>58.1</v>
      </c>
      <c r="G7272" s="193">
        <v>0.5</v>
      </c>
      <c r="H7272" s="193">
        <v>334.4</v>
      </c>
    </row>
    <row r="7273" spans="2:8" x14ac:dyDescent="0.25">
      <c r="B7273" s="271">
        <v>44133.333333333336</v>
      </c>
      <c r="C7273" s="244" t="s">
        <v>271</v>
      </c>
      <c r="D7273" s="244">
        <v>0</v>
      </c>
      <c r="E7273" s="244">
        <v>8.5</v>
      </c>
      <c r="F7273" s="244">
        <v>42</v>
      </c>
      <c r="G7273" s="193">
        <v>0.8</v>
      </c>
      <c r="H7273" s="193">
        <v>168.1</v>
      </c>
    </row>
    <row r="7274" spans="2:8" x14ac:dyDescent="0.25">
      <c r="B7274" s="271">
        <v>44133.375</v>
      </c>
      <c r="C7274" s="244" t="s">
        <v>271</v>
      </c>
      <c r="D7274" s="244">
        <v>0</v>
      </c>
      <c r="E7274" s="244">
        <v>12.9</v>
      </c>
      <c r="F7274" s="244">
        <v>25.3</v>
      </c>
      <c r="G7274" s="193">
        <v>1.1000000000000001</v>
      </c>
      <c r="H7274" s="193">
        <v>111.3</v>
      </c>
    </row>
    <row r="7275" spans="2:8" x14ac:dyDescent="0.25">
      <c r="B7275" s="271">
        <v>44133.416666666664</v>
      </c>
      <c r="C7275" s="244" t="s">
        <v>271</v>
      </c>
      <c r="D7275" s="244">
        <v>0</v>
      </c>
      <c r="E7275" s="244">
        <v>16.399999999999999</v>
      </c>
      <c r="F7275" s="244">
        <v>10.5</v>
      </c>
      <c r="G7275" s="193">
        <v>1.4</v>
      </c>
      <c r="H7275" s="193">
        <v>166.7</v>
      </c>
    </row>
    <row r="7276" spans="2:8" x14ac:dyDescent="0.25">
      <c r="B7276" s="271">
        <v>44133.458333333336</v>
      </c>
      <c r="C7276" s="244" t="s">
        <v>271</v>
      </c>
      <c r="D7276" s="244">
        <v>0</v>
      </c>
      <c r="E7276" s="244">
        <v>18.3</v>
      </c>
      <c r="F7276" s="244">
        <v>11.1</v>
      </c>
      <c r="G7276" s="193">
        <v>1.6</v>
      </c>
      <c r="H7276" s="193">
        <v>34.299999999999997</v>
      </c>
    </row>
    <row r="7277" spans="2:8" x14ac:dyDescent="0.25">
      <c r="B7277" s="271">
        <v>44133.5</v>
      </c>
      <c r="C7277" s="244" t="s">
        <v>271</v>
      </c>
      <c r="D7277" s="244">
        <v>0</v>
      </c>
      <c r="E7277" s="244">
        <v>19.2</v>
      </c>
      <c r="F7277" s="244">
        <v>9.8000000000000007</v>
      </c>
      <c r="G7277" s="193">
        <v>1.7</v>
      </c>
      <c r="H7277" s="193">
        <v>113.4</v>
      </c>
    </row>
    <row r="7278" spans="2:8" x14ac:dyDescent="0.25">
      <c r="B7278" s="271">
        <v>44133.541666666664</v>
      </c>
      <c r="C7278" s="244" t="s">
        <v>271</v>
      </c>
      <c r="D7278" s="244">
        <v>0</v>
      </c>
      <c r="E7278" s="244">
        <v>20.100000000000001</v>
      </c>
      <c r="F7278" s="244">
        <v>13</v>
      </c>
      <c r="G7278" s="193">
        <v>2.1</v>
      </c>
      <c r="H7278" s="193">
        <v>80.400000000000006</v>
      </c>
    </row>
    <row r="7279" spans="2:8" x14ac:dyDescent="0.25">
      <c r="B7279" s="271">
        <v>44133.583333333336</v>
      </c>
      <c r="C7279" s="244" t="s">
        <v>271</v>
      </c>
      <c r="D7279" s="244">
        <v>0</v>
      </c>
      <c r="E7279" s="244">
        <v>19.7</v>
      </c>
      <c r="F7279" s="244">
        <v>18.600000000000001</v>
      </c>
      <c r="G7279" s="193">
        <v>2.4</v>
      </c>
      <c r="H7279" s="193">
        <v>81.599999999999994</v>
      </c>
    </row>
    <row r="7280" spans="2:8" x14ac:dyDescent="0.25">
      <c r="B7280" s="271">
        <v>44133.625</v>
      </c>
      <c r="C7280" s="244" t="s">
        <v>271</v>
      </c>
      <c r="D7280" s="244">
        <v>0</v>
      </c>
      <c r="E7280" s="244">
        <v>17.899999999999999</v>
      </c>
      <c r="F7280" s="244">
        <v>29.4</v>
      </c>
      <c r="G7280" s="193">
        <v>3.3</v>
      </c>
      <c r="H7280" s="193">
        <v>74.5</v>
      </c>
    </row>
    <row r="7281" spans="2:8" x14ac:dyDescent="0.25">
      <c r="B7281" s="271">
        <v>44133.666666666664</v>
      </c>
      <c r="C7281" s="244" t="s">
        <v>271</v>
      </c>
      <c r="D7281" s="244">
        <v>0</v>
      </c>
      <c r="E7281" s="244">
        <v>15.7</v>
      </c>
      <c r="F7281" s="244">
        <v>37.799999999999997</v>
      </c>
      <c r="G7281" s="193">
        <v>2.9</v>
      </c>
      <c r="H7281" s="193">
        <v>76.400000000000006</v>
      </c>
    </row>
    <row r="7282" spans="2:8" x14ac:dyDescent="0.25">
      <c r="B7282" s="271">
        <v>44133.708333333336</v>
      </c>
      <c r="C7282" s="244" t="s">
        <v>271</v>
      </c>
      <c r="D7282" s="244">
        <v>0</v>
      </c>
      <c r="E7282" s="244">
        <v>14.5</v>
      </c>
      <c r="F7282" s="244">
        <v>42.7</v>
      </c>
      <c r="G7282" s="193">
        <v>1.8</v>
      </c>
      <c r="H7282" s="193">
        <v>26.7</v>
      </c>
    </row>
    <row r="7283" spans="2:8" x14ac:dyDescent="0.25">
      <c r="B7283" s="271">
        <v>44133.75</v>
      </c>
      <c r="C7283" s="244" t="s">
        <v>271</v>
      </c>
      <c r="D7283" s="244">
        <v>0</v>
      </c>
      <c r="E7283" s="244">
        <v>12.5</v>
      </c>
      <c r="F7283" s="244">
        <v>55.5</v>
      </c>
      <c r="G7283" s="193">
        <v>2.5</v>
      </c>
      <c r="H7283" s="193">
        <v>69</v>
      </c>
    </row>
    <row r="7284" spans="2:8" x14ac:dyDescent="0.25">
      <c r="B7284" s="271">
        <v>44133.791666666664</v>
      </c>
      <c r="C7284" s="244" t="s">
        <v>271</v>
      </c>
      <c r="D7284" s="244">
        <v>0</v>
      </c>
      <c r="E7284" s="244">
        <v>11.4</v>
      </c>
      <c r="F7284" s="244">
        <v>60.9</v>
      </c>
      <c r="G7284" s="193">
        <v>2.5</v>
      </c>
      <c r="H7284" s="193">
        <v>91.9</v>
      </c>
    </row>
    <row r="7285" spans="2:8" x14ac:dyDescent="0.25">
      <c r="B7285" s="271">
        <v>44133.833333333336</v>
      </c>
      <c r="C7285" s="244" t="s">
        <v>271</v>
      </c>
      <c r="D7285" s="244">
        <v>0</v>
      </c>
      <c r="E7285" s="244">
        <v>10.8</v>
      </c>
      <c r="F7285" s="244">
        <v>63.3</v>
      </c>
      <c r="G7285" s="193">
        <v>2.2999999999999998</v>
      </c>
      <c r="H7285" s="193">
        <v>85.3</v>
      </c>
    </row>
    <row r="7286" spans="2:8" x14ac:dyDescent="0.25">
      <c r="B7286" s="271">
        <v>44133.875</v>
      </c>
      <c r="C7286" s="244" t="s">
        <v>271</v>
      </c>
      <c r="D7286" s="244">
        <v>0</v>
      </c>
      <c r="E7286" s="244">
        <v>10.4</v>
      </c>
      <c r="F7286" s="244">
        <v>64.5</v>
      </c>
      <c r="G7286" s="193">
        <v>2.2000000000000002</v>
      </c>
      <c r="H7286" s="193">
        <v>58.8</v>
      </c>
    </row>
    <row r="7287" spans="2:8" x14ac:dyDescent="0.25">
      <c r="B7287" s="271">
        <v>44133.916666666664</v>
      </c>
      <c r="C7287" s="244" t="s">
        <v>271</v>
      </c>
      <c r="D7287" s="244">
        <v>0</v>
      </c>
      <c r="E7287" s="244">
        <v>9.6999999999999993</v>
      </c>
      <c r="F7287" s="244">
        <v>64.7</v>
      </c>
      <c r="G7287" s="193">
        <v>1</v>
      </c>
      <c r="H7287" s="193">
        <v>272.60000000000002</v>
      </c>
    </row>
    <row r="7288" spans="2:8" x14ac:dyDescent="0.25">
      <c r="B7288" s="271">
        <v>44133.958333333336</v>
      </c>
      <c r="C7288" s="244" t="s">
        <v>271</v>
      </c>
      <c r="D7288" s="244">
        <v>0</v>
      </c>
      <c r="E7288" s="244">
        <v>8.6</v>
      </c>
      <c r="F7288" s="244">
        <v>59.5</v>
      </c>
      <c r="G7288" s="193">
        <v>1.8</v>
      </c>
      <c r="H7288" s="193">
        <v>276.39999999999998</v>
      </c>
    </row>
    <row r="7289" spans="2:8" x14ac:dyDescent="0.25">
      <c r="B7289" s="271">
        <v>44134</v>
      </c>
      <c r="C7289" s="244" t="s">
        <v>271</v>
      </c>
      <c r="D7289" s="244">
        <v>0</v>
      </c>
      <c r="E7289" s="244">
        <v>8</v>
      </c>
      <c r="F7289" s="244">
        <v>60</v>
      </c>
      <c r="G7289" s="193">
        <v>1.9</v>
      </c>
      <c r="H7289" s="193">
        <v>282.3</v>
      </c>
    </row>
    <row r="7290" spans="2:8" x14ac:dyDescent="0.25">
      <c r="B7290" s="271">
        <v>44134.041666666664</v>
      </c>
      <c r="C7290" s="244" t="s">
        <v>271</v>
      </c>
      <c r="D7290" s="244">
        <v>0</v>
      </c>
      <c r="E7290" s="244">
        <v>7.1</v>
      </c>
      <c r="F7290" s="244">
        <v>61.3</v>
      </c>
      <c r="G7290" s="193">
        <v>1.9</v>
      </c>
      <c r="H7290" s="193">
        <v>281.60000000000002</v>
      </c>
    </row>
    <row r="7291" spans="2:8" x14ac:dyDescent="0.25">
      <c r="B7291" s="271">
        <v>44134.083333333336</v>
      </c>
      <c r="C7291" s="244" t="s">
        <v>271</v>
      </c>
      <c r="D7291" s="244">
        <v>0</v>
      </c>
      <c r="E7291" s="244">
        <v>6.6</v>
      </c>
      <c r="F7291" s="244">
        <v>65.900000000000006</v>
      </c>
      <c r="G7291" s="193">
        <v>1.3</v>
      </c>
      <c r="H7291" s="193">
        <v>279.8</v>
      </c>
    </row>
    <row r="7292" spans="2:8" x14ac:dyDescent="0.25">
      <c r="B7292" s="271">
        <v>44134.125</v>
      </c>
      <c r="C7292" s="244" t="s">
        <v>271</v>
      </c>
      <c r="D7292" s="244">
        <v>0</v>
      </c>
      <c r="E7292" s="244">
        <v>6</v>
      </c>
      <c r="F7292" s="244">
        <v>65.5</v>
      </c>
      <c r="G7292" s="193">
        <v>1.8</v>
      </c>
      <c r="H7292" s="193">
        <v>274.5</v>
      </c>
    </row>
    <row r="7293" spans="2:8" x14ac:dyDescent="0.25">
      <c r="B7293" s="271">
        <v>44134.166666666664</v>
      </c>
      <c r="C7293" s="244" t="s">
        <v>271</v>
      </c>
      <c r="D7293" s="244">
        <v>0</v>
      </c>
      <c r="E7293" s="244">
        <v>6</v>
      </c>
      <c r="F7293" s="244">
        <v>64.900000000000006</v>
      </c>
      <c r="G7293" s="193">
        <v>1.1000000000000001</v>
      </c>
      <c r="H7293" s="193">
        <v>268.5</v>
      </c>
    </row>
    <row r="7294" spans="2:8" x14ac:dyDescent="0.25">
      <c r="B7294" s="271">
        <v>44134.208333333336</v>
      </c>
      <c r="C7294" s="244" t="s">
        <v>271</v>
      </c>
      <c r="D7294" s="244">
        <v>0</v>
      </c>
      <c r="E7294" s="244">
        <v>6.4</v>
      </c>
      <c r="F7294" s="244">
        <v>59.3</v>
      </c>
      <c r="G7294" s="193">
        <v>0.3</v>
      </c>
      <c r="H7294" s="193">
        <v>289.8</v>
      </c>
    </row>
    <row r="7295" spans="2:8" x14ac:dyDescent="0.25">
      <c r="B7295" s="271">
        <v>44134.25</v>
      </c>
      <c r="C7295" s="244" t="s">
        <v>271</v>
      </c>
      <c r="D7295" s="244">
        <v>0</v>
      </c>
      <c r="E7295" s="244">
        <v>5.8</v>
      </c>
      <c r="F7295" s="244">
        <v>64.2</v>
      </c>
      <c r="G7295" s="193">
        <v>2</v>
      </c>
      <c r="H7295" s="193">
        <v>276.39999999999998</v>
      </c>
    </row>
    <row r="7296" spans="2:8" x14ac:dyDescent="0.25">
      <c r="B7296" s="271">
        <v>44134.291666666664</v>
      </c>
      <c r="C7296" s="244" t="s">
        <v>271</v>
      </c>
      <c r="D7296" s="244">
        <v>0</v>
      </c>
      <c r="E7296" s="244">
        <v>6.6</v>
      </c>
      <c r="F7296" s="244">
        <v>63.1</v>
      </c>
      <c r="G7296" s="193">
        <v>0.7</v>
      </c>
      <c r="H7296" s="193">
        <v>279.8</v>
      </c>
    </row>
    <row r="7297" spans="2:8" x14ac:dyDescent="0.25">
      <c r="B7297" s="271">
        <v>44134.333333333336</v>
      </c>
      <c r="C7297" s="244" t="s">
        <v>271</v>
      </c>
      <c r="D7297" s="244">
        <v>0</v>
      </c>
      <c r="E7297" s="244">
        <v>8</v>
      </c>
      <c r="F7297" s="244">
        <v>61</v>
      </c>
      <c r="G7297" s="193">
        <v>0.4</v>
      </c>
      <c r="H7297" s="193">
        <v>284.60000000000002</v>
      </c>
    </row>
    <row r="7298" spans="2:8" x14ac:dyDescent="0.25">
      <c r="B7298" s="271">
        <v>44134.375</v>
      </c>
      <c r="C7298" s="244" t="s">
        <v>271</v>
      </c>
      <c r="D7298" s="244">
        <v>0</v>
      </c>
      <c r="E7298" s="244">
        <v>9.8000000000000007</v>
      </c>
      <c r="F7298" s="244">
        <v>56.8</v>
      </c>
      <c r="G7298" s="193">
        <v>0.6</v>
      </c>
      <c r="H7298" s="193">
        <v>248.8</v>
      </c>
    </row>
    <row r="7299" spans="2:8" x14ac:dyDescent="0.25">
      <c r="B7299" s="271">
        <v>44134.416666666664</v>
      </c>
      <c r="C7299" s="244" t="s">
        <v>271</v>
      </c>
      <c r="D7299" s="244">
        <v>0</v>
      </c>
      <c r="E7299" s="244">
        <v>11.7</v>
      </c>
      <c r="F7299" s="244">
        <v>52.7</v>
      </c>
      <c r="G7299" s="193">
        <v>1</v>
      </c>
      <c r="H7299" s="193">
        <v>273.89999999999998</v>
      </c>
    </row>
    <row r="7300" spans="2:8" x14ac:dyDescent="0.25">
      <c r="B7300" s="271">
        <v>44134.458333333336</v>
      </c>
      <c r="C7300" s="244" t="s">
        <v>271</v>
      </c>
      <c r="D7300" s="244">
        <v>0</v>
      </c>
      <c r="E7300" s="244">
        <v>14</v>
      </c>
      <c r="F7300" s="244">
        <v>44.3</v>
      </c>
      <c r="G7300" s="193">
        <v>0.6</v>
      </c>
      <c r="H7300" s="193">
        <v>252.9</v>
      </c>
    </row>
    <row r="7301" spans="2:8" x14ac:dyDescent="0.25">
      <c r="B7301" s="271">
        <v>44134.5</v>
      </c>
      <c r="C7301" s="244" t="s">
        <v>271</v>
      </c>
      <c r="D7301" s="244">
        <v>0</v>
      </c>
      <c r="E7301" s="244">
        <v>15.7</v>
      </c>
      <c r="F7301" s="244">
        <v>37.799999999999997</v>
      </c>
      <c r="G7301" s="193">
        <v>1.1000000000000001</v>
      </c>
      <c r="H7301" s="193">
        <v>212.9</v>
      </c>
    </row>
    <row r="7302" spans="2:8" x14ac:dyDescent="0.25">
      <c r="B7302" s="271">
        <v>44134.541666666664</v>
      </c>
      <c r="C7302" s="244" t="s">
        <v>271</v>
      </c>
      <c r="D7302" s="244">
        <v>0</v>
      </c>
      <c r="E7302" s="244">
        <v>16.600000000000001</v>
      </c>
      <c r="F7302" s="244">
        <v>29.3</v>
      </c>
      <c r="G7302" s="193">
        <v>0.8</v>
      </c>
      <c r="H7302" s="193">
        <v>270.60000000000002</v>
      </c>
    </row>
    <row r="7303" spans="2:8" x14ac:dyDescent="0.25">
      <c r="B7303" s="271">
        <v>44134.583333333336</v>
      </c>
      <c r="C7303" s="244" t="s">
        <v>271</v>
      </c>
      <c r="D7303" s="244">
        <v>0</v>
      </c>
      <c r="E7303" s="244">
        <v>17.3</v>
      </c>
      <c r="F7303" s="244">
        <v>26.3</v>
      </c>
      <c r="G7303" s="193">
        <v>1.4</v>
      </c>
      <c r="H7303" s="193">
        <v>39.4</v>
      </c>
    </row>
    <row r="7304" spans="2:8" x14ac:dyDescent="0.25">
      <c r="B7304" s="271">
        <v>44134.625</v>
      </c>
      <c r="C7304" s="244" t="s">
        <v>271</v>
      </c>
      <c r="D7304" s="244">
        <v>0</v>
      </c>
      <c r="E7304" s="244">
        <v>16.2</v>
      </c>
      <c r="F7304" s="244">
        <v>39.6</v>
      </c>
      <c r="G7304" s="193">
        <v>2.5</v>
      </c>
      <c r="H7304" s="193">
        <v>64.8</v>
      </c>
    </row>
    <row r="7305" spans="2:8" x14ac:dyDescent="0.25">
      <c r="B7305" s="271">
        <v>44134.666666666664</v>
      </c>
      <c r="C7305" s="244" t="s">
        <v>271</v>
      </c>
      <c r="D7305" s="244">
        <v>0</v>
      </c>
      <c r="E7305" s="244">
        <v>14</v>
      </c>
      <c r="F7305" s="244">
        <v>51.6</v>
      </c>
      <c r="G7305" s="193">
        <v>2.6</v>
      </c>
      <c r="H7305" s="193">
        <v>59.4</v>
      </c>
    </row>
    <row r="7306" spans="2:8" x14ac:dyDescent="0.25">
      <c r="B7306" s="271">
        <v>44134.708333333336</v>
      </c>
      <c r="C7306" s="244" t="s">
        <v>271</v>
      </c>
      <c r="D7306" s="244">
        <v>0</v>
      </c>
      <c r="E7306" s="244">
        <v>12.3</v>
      </c>
      <c r="F7306" s="244">
        <v>58.6</v>
      </c>
      <c r="G7306" s="193">
        <v>2.8</v>
      </c>
      <c r="H7306" s="193">
        <v>66.900000000000006</v>
      </c>
    </row>
    <row r="7307" spans="2:8" x14ac:dyDescent="0.25">
      <c r="B7307" s="271">
        <v>44134.75</v>
      </c>
      <c r="C7307" s="244" t="s">
        <v>271</v>
      </c>
      <c r="D7307" s="244">
        <v>0</v>
      </c>
      <c r="E7307" s="244">
        <v>11.4</v>
      </c>
      <c r="F7307" s="244">
        <v>59.4</v>
      </c>
      <c r="G7307" s="193">
        <v>2</v>
      </c>
      <c r="H7307" s="193">
        <v>65.7</v>
      </c>
    </row>
    <row r="7308" spans="2:8" x14ac:dyDescent="0.25">
      <c r="B7308" s="271">
        <v>44134.791666666664</v>
      </c>
      <c r="C7308" s="244" t="s">
        <v>271</v>
      </c>
      <c r="D7308" s="244">
        <v>0</v>
      </c>
      <c r="E7308" s="244">
        <v>11.4</v>
      </c>
      <c r="F7308" s="244">
        <v>55.7</v>
      </c>
      <c r="G7308" s="193">
        <v>2</v>
      </c>
      <c r="H7308" s="193">
        <v>43</v>
      </c>
    </row>
    <row r="7309" spans="2:8" x14ac:dyDescent="0.25">
      <c r="B7309" s="271">
        <v>44134.833333333336</v>
      </c>
      <c r="C7309" s="244" t="s">
        <v>271</v>
      </c>
      <c r="D7309" s="244">
        <v>0</v>
      </c>
      <c r="E7309" s="244">
        <v>10.4</v>
      </c>
      <c r="F7309" s="244">
        <v>60.9</v>
      </c>
      <c r="G7309" s="193">
        <v>2.7</v>
      </c>
      <c r="H7309" s="193">
        <v>73.099999999999994</v>
      </c>
    </row>
    <row r="7310" spans="2:8" x14ac:dyDescent="0.25">
      <c r="B7310" s="271">
        <v>44134.875</v>
      </c>
      <c r="C7310" s="244" t="s">
        <v>271</v>
      </c>
      <c r="D7310" s="244">
        <v>0</v>
      </c>
      <c r="E7310" s="244">
        <v>10.1</v>
      </c>
      <c r="F7310" s="244">
        <v>64.7</v>
      </c>
      <c r="G7310" s="193">
        <v>1.8</v>
      </c>
      <c r="H7310" s="193">
        <v>83.4</v>
      </c>
    </row>
    <row r="7311" spans="2:8" x14ac:dyDescent="0.25">
      <c r="B7311" s="271">
        <v>44134.916666666664</v>
      </c>
      <c r="C7311" s="244" t="s">
        <v>271</v>
      </c>
      <c r="D7311" s="244">
        <v>0</v>
      </c>
      <c r="E7311" s="244">
        <v>10.1</v>
      </c>
      <c r="F7311" s="244">
        <v>64.2</v>
      </c>
      <c r="G7311" s="193">
        <v>0.9</v>
      </c>
      <c r="H7311" s="193">
        <v>58.6</v>
      </c>
    </row>
    <row r="7312" spans="2:8" x14ac:dyDescent="0.25">
      <c r="B7312" s="271">
        <v>44134.958333333336</v>
      </c>
      <c r="C7312" s="244" t="s">
        <v>271</v>
      </c>
      <c r="D7312" s="244">
        <v>0</v>
      </c>
      <c r="E7312" s="244">
        <v>9.9</v>
      </c>
      <c r="F7312" s="244">
        <v>65.599999999999994</v>
      </c>
      <c r="G7312" s="193">
        <v>0.6</v>
      </c>
      <c r="H7312" s="193">
        <v>245.4</v>
      </c>
    </row>
    <row r="7313" spans="2:8" x14ac:dyDescent="0.25">
      <c r="B7313" s="271">
        <v>44135</v>
      </c>
      <c r="C7313" s="244" t="s">
        <v>271</v>
      </c>
      <c r="D7313" s="244">
        <v>0</v>
      </c>
      <c r="E7313" s="244">
        <v>9.5</v>
      </c>
      <c r="F7313" s="244">
        <v>68.2</v>
      </c>
      <c r="G7313" s="193">
        <v>1.6</v>
      </c>
      <c r="H7313" s="193">
        <v>279.39999999999998</v>
      </c>
    </row>
    <row r="7314" spans="2:8" x14ac:dyDescent="0.25">
      <c r="B7314" s="271">
        <v>44135.041666666664</v>
      </c>
      <c r="C7314" s="244" t="s">
        <v>271</v>
      </c>
      <c r="D7314" s="244">
        <v>0</v>
      </c>
      <c r="E7314" s="244">
        <v>9.3000000000000007</v>
      </c>
      <c r="F7314" s="244">
        <v>68.8</v>
      </c>
      <c r="G7314" s="193">
        <v>1.2</v>
      </c>
      <c r="H7314" s="193">
        <v>282.89999999999998</v>
      </c>
    </row>
    <row r="7315" spans="2:8" x14ac:dyDescent="0.25">
      <c r="B7315" s="271">
        <v>44135.083333333336</v>
      </c>
      <c r="C7315" s="244" t="s">
        <v>271</v>
      </c>
      <c r="D7315" s="244">
        <v>0</v>
      </c>
      <c r="E7315" s="244">
        <v>9.1</v>
      </c>
      <c r="F7315" s="244">
        <v>54.9</v>
      </c>
      <c r="G7315" s="193">
        <v>1.7</v>
      </c>
      <c r="H7315" s="193">
        <v>276.39999999999998</v>
      </c>
    </row>
    <row r="7316" spans="2:8" x14ac:dyDescent="0.25">
      <c r="B7316" s="271">
        <v>44135.125</v>
      </c>
      <c r="C7316" s="244" t="s">
        <v>271</v>
      </c>
      <c r="D7316" s="244">
        <v>0</v>
      </c>
      <c r="E7316" s="244">
        <v>9</v>
      </c>
      <c r="F7316" s="244">
        <v>48.5</v>
      </c>
      <c r="G7316" s="193">
        <v>1.3</v>
      </c>
      <c r="H7316" s="193">
        <v>278.3</v>
      </c>
    </row>
    <row r="7317" spans="2:8" x14ac:dyDescent="0.25">
      <c r="B7317" s="271">
        <v>44135.166666666664</v>
      </c>
      <c r="C7317" s="244" t="s">
        <v>271</v>
      </c>
      <c r="D7317" s="244">
        <v>0</v>
      </c>
      <c r="E7317" s="244">
        <v>8.6999999999999993</v>
      </c>
      <c r="F7317" s="244">
        <v>68.5</v>
      </c>
      <c r="G7317" s="193">
        <v>1.5</v>
      </c>
      <c r="H7317" s="193">
        <v>23.4</v>
      </c>
    </row>
    <row r="7318" spans="2:8" x14ac:dyDescent="0.25">
      <c r="B7318" s="271">
        <v>44135.208333333336</v>
      </c>
      <c r="C7318" s="244" t="s">
        <v>271</v>
      </c>
      <c r="D7318" s="244">
        <v>0</v>
      </c>
      <c r="E7318" s="244">
        <v>8.1999999999999993</v>
      </c>
      <c r="F7318" s="244">
        <v>75.2</v>
      </c>
      <c r="G7318" s="193">
        <v>2.1</v>
      </c>
      <c r="H7318" s="193">
        <v>30.9</v>
      </c>
    </row>
    <row r="7319" spans="2:8" x14ac:dyDescent="0.25">
      <c r="B7319" s="271">
        <v>44135.25</v>
      </c>
      <c r="C7319" s="244" t="s">
        <v>271</v>
      </c>
      <c r="D7319" s="244">
        <v>0</v>
      </c>
      <c r="E7319" s="244">
        <v>7.8</v>
      </c>
      <c r="F7319" s="244">
        <v>75.7</v>
      </c>
      <c r="G7319" s="193">
        <v>2.2999999999999998</v>
      </c>
      <c r="H7319" s="193">
        <v>34.6</v>
      </c>
    </row>
    <row r="7320" spans="2:8" x14ac:dyDescent="0.25">
      <c r="B7320" s="271">
        <v>44135.291666666664</v>
      </c>
      <c r="C7320" s="244" t="s">
        <v>271</v>
      </c>
      <c r="D7320" s="244">
        <v>0</v>
      </c>
      <c r="E7320" s="244">
        <v>8.1</v>
      </c>
      <c r="F7320" s="244">
        <v>73.900000000000006</v>
      </c>
      <c r="G7320" s="193">
        <v>2.1</v>
      </c>
      <c r="H7320" s="193">
        <v>38</v>
      </c>
    </row>
    <row r="7321" spans="2:8" x14ac:dyDescent="0.25">
      <c r="B7321" s="271">
        <v>44135.333333333336</v>
      </c>
      <c r="C7321" s="244" t="s">
        <v>271</v>
      </c>
      <c r="D7321" s="244">
        <v>0</v>
      </c>
      <c r="E7321" s="244">
        <v>9.6</v>
      </c>
      <c r="F7321" s="244">
        <v>66.599999999999994</v>
      </c>
      <c r="G7321" s="193">
        <v>1.4</v>
      </c>
      <c r="H7321" s="193">
        <v>36.299999999999997</v>
      </c>
    </row>
    <row r="7322" spans="2:8" x14ac:dyDescent="0.25">
      <c r="B7322" s="271">
        <v>44135.375</v>
      </c>
      <c r="C7322" s="244" t="s">
        <v>271</v>
      </c>
      <c r="D7322" s="244">
        <v>0</v>
      </c>
      <c r="E7322" s="244">
        <v>10.9</v>
      </c>
      <c r="F7322" s="244">
        <v>60.3</v>
      </c>
      <c r="G7322" s="193">
        <v>1.8</v>
      </c>
      <c r="H7322" s="193">
        <v>292.10000000000002</v>
      </c>
    </row>
    <row r="7323" spans="2:8" x14ac:dyDescent="0.25">
      <c r="B7323" s="271">
        <v>44135.416666666664</v>
      </c>
      <c r="C7323" s="244" t="s">
        <v>271</v>
      </c>
      <c r="D7323" s="244">
        <v>0</v>
      </c>
      <c r="E7323" s="244">
        <v>13.7</v>
      </c>
      <c r="F7323" s="244">
        <v>47.9</v>
      </c>
      <c r="G7323" s="193">
        <v>1.1000000000000001</v>
      </c>
      <c r="H7323" s="193">
        <v>262.39999999999998</v>
      </c>
    </row>
    <row r="7324" spans="2:8" x14ac:dyDescent="0.25">
      <c r="B7324" s="271">
        <v>44135.458333333336</v>
      </c>
      <c r="C7324" s="244" t="s">
        <v>271</v>
      </c>
      <c r="D7324" s="244">
        <v>0</v>
      </c>
      <c r="E7324" s="244">
        <v>15</v>
      </c>
      <c r="F7324" s="244">
        <v>42.3</v>
      </c>
      <c r="G7324" s="193">
        <v>1</v>
      </c>
      <c r="H7324" s="193">
        <v>252.7</v>
      </c>
    </row>
    <row r="7325" spans="2:8" x14ac:dyDescent="0.25">
      <c r="B7325" s="271">
        <v>44135.5</v>
      </c>
      <c r="C7325" s="244" t="s">
        <v>271</v>
      </c>
      <c r="D7325" s="244">
        <v>0</v>
      </c>
      <c r="E7325" s="244">
        <v>16.7</v>
      </c>
      <c r="F7325" s="244">
        <v>35.299999999999997</v>
      </c>
      <c r="G7325" s="193">
        <v>1.9</v>
      </c>
      <c r="H7325" s="193">
        <v>88</v>
      </c>
    </row>
    <row r="7326" spans="2:8" x14ac:dyDescent="0.25">
      <c r="B7326" s="271">
        <v>44135.541666666664</v>
      </c>
      <c r="C7326" s="244" t="s">
        <v>271</v>
      </c>
      <c r="D7326" s="244">
        <v>0</v>
      </c>
      <c r="E7326" s="244">
        <v>17.2</v>
      </c>
      <c r="F7326" s="244">
        <v>35.9</v>
      </c>
      <c r="G7326" s="193">
        <v>2.9</v>
      </c>
      <c r="H7326" s="193">
        <v>117.7</v>
      </c>
    </row>
    <row r="7327" spans="2:8" x14ac:dyDescent="0.25">
      <c r="B7327" s="271">
        <v>44135.583333333336</v>
      </c>
      <c r="C7327" s="244" t="s">
        <v>271</v>
      </c>
      <c r="D7327" s="244">
        <v>0.3</v>
      </c>
      <c r="E7327" s="244">
        <v>11.5</v>
      </c>
      <c r="F7327" s="244">
        <v>56.8</v>
      </c>
      <c r="G7327" s="193">
        <v>2.8</v>
      </c>
      <c r="H7327" s="193">
        <v>227.4</v>
      </c>
    </row>
    <row r="7328" spans="2:8" x14ac:dyDescent="0.25">
      <c r="B7328" s="271">
        <v>44135.625</v>
      </c>
      <c r="C7328" s="244" t="s">
        <v>271</v>
      </c>
      <c r="D7328" s="244">
        <v>0</v>
      </c>
      <c r="E7328" s="244">
        <v>7.3</v>
      </c>
      <c r="F7328" s="244">
        <v>78.5</v>
      </c>
      <c r="G7328" s="193">
        <v>1.5</v>
      </c>
      <c r="H7328" s="193">
        <v>261.7</v>
      </c>
    </row>
    <row r="7329" spans="1:8" x14ac:dyDescent="0.25">
      <c r="B7329" s="271">
        <v>44135.666666666664</v>
      </c>
      <c r="C7329" s="244" t="s">
        <v>271</v>
      </c>
      <c r="D7329" s="244">
        <v>0</v>
      </c>
      <c r="E7329" s="244">
        <v>6.7</v>
      </c>
      <c r="F7329" s="244">
        <v>77</v>
      </c>
      <c r="G7329" s="193">
        <v>1</v>
      </c>
      <c r="H7329" s="193">
        <v>335.4</v>
      </c>
    </row>
    <row r="7330" spans="1:8" x14ac:dyDescent="0.25">
      <c r="B7330" s="271">
        <v>44135.708333333336</v>
      </c>
      <c r="C7330" s="244" t="s">
        <v>271</v>
      </c>
      <c r="D7330" s="244">
        <v>0</v>
      </c>
      <c r="E7330" s="244">
        <v>7</v>
      </c>
      <c r="F7330" s="244">
        <v>75</v>
      </c>
      <c r="G7330" s="193">
        <v>0.6</v>
      </c>
      <c r="H7330" s="193">
        <v>333.9</v>
      </c>
    </row>
    <row r="7331" spans="1:8" x14ac:dyDescent="0.25">
      <c r="B7331" s="271">
        <v>44135.75</v>
      </c>
      <c r="C7331" s="244" t="s">
        <v>271</v>
      </c>
      <c r="D7331" s="244">
        <v>0</v>
      </c>
      <c r="E7331" s="244">
        <v>7.4</v>
      </c>
      <c r="F7331" s="244">
        <v>71.5</v>
      </c>
      <c r="G7331" s="193">
        <v>0.5</v>
      </c>
      <c r="H7331" s="193">
        <v>263.3</v>
      </c>
    </row>
    <row r="7332" spans="1:8" x14ac:dyDescent="0.25">
      <c r="B7332" s="271">
        <v>44135.791666666664</v>
      </c>
      <c r="C7332" s="244" t="s">
        <v>271</v>
      </c>
      <c r="D7332" s="244">
        <v>0</v>
      </c>
      <c r="E7332" s="244">
        <v>7.4</v>
      </c>
      <c r="F7332" s="244">
        <v>73.400000000000006</v>
      </c>
      <c r="G7332" s="193">
        <v>0.5</v>
      </c>
      <c r="H7332" s="193">
        <v>186.9</v>
      </c>
    </row>
    <row r="7333" spans="1:8" x14ac:dyDescent="0.25">
      <c r="B7333" s="271">
        <v>44135.833333333336</v>
      </c>
      <c r="C7333" s="244" t="s">
        <v>271</v>
      </c>
      <c r="D7333" s="244">
        <v>0</v>
      </c>
      <c r="E7333" s="244">
        <v>7</v>
      </c>
      <c r="F7333" s="244">
        <v>77.900000000000006</v>
      </c>
      <c r="G7333" s="193">
        <v>0.9</v>
      </c>
      <c r="H7333" s="193">
        <v>201.1</v>
      </c>
    </row>
    <row r="7334" spans="1:8" x14ac:dyDescent="0.25">
      <c r="B7334" s="271">
        <v>44135.875</v>
      </c>
      <c r="C7334" s="244" t="s">
        <v>271</v>
      </c>
      <c r="D7334" s="244">
        <v>0</v>
      </c>
      <c r="E7334" s="244">
        <v>6.3</v>
      </c>
      <c r="F7334" s="244">
        <v>82</v>
      </c>
      <c r="G7334" s="193">
        <v>1</v>
      </c>
      <c r="H7334" s="193">
        <v>174.5</v>
      </c>
    </row>
    <row r="7335" spans="1:8" x14ac:dyDescent="0.25">
      <c r="B7335" s="271">
        <v>44135.916666666664</v>
      </c>
      <c r="C7335" s="244" t="s">
        <v>271</v>
      </c>
      <c r="D7335" s="244">
        <v>0</v>
      </c>
      <c r="E7335" s="244">
        <v>6.2</v>
      </c>
      <c r="F7335" s="244">
        <v>80.5</v>
      </c>
      <c r="G7335" s="193">
        <v>0.6</v>
      </c>
      <c r="H7335" s="193">
        <v>204</v>
      </c>
    </row>
    <row r="7336" spans="1:8" x14ac:dyDescent="0.25">
      <c r="B7336" s="271">
        <v>44135.958333333336</v>
      </c>
      <c r="C7336" s="244" t="s">
        <v>271</v>
      </c>
      <c r="D7336" s="244">
        <v>0</v>
      </c>
      <c r="E7336" s="244">
        <v>5.5</v>
      </c>
      <c r="F7336" s="244">
        <v>75.7</v>
      </c>
      <c r="G7336" s="193">
        <v>1.3</v>
      </c>
      <c r="H7336" s="193">
        <v>296.8</v>
      </c>
    </row>
    <row r="7337" spans="1:8" s="245" customFormat="1" ht="14.25" customHeight="1" x14ac:dyDescent="0.3">
      <c r="A7337" s="165"/>
      <c r="B7337" s="274" t="s">
        <v>296</v>
      </c>
    </row>
    <row r="7338" spans="1:8" s="245" customFormat="1" ht="14.25" customHeight="1" x14ac:dyDescent="0.3">
      <c r="A7338" s="165"/>
      <c r="B7338" s="259" t="s">
        <v>257</v>
      </c>
    </row>
    <row r="7339" spans="1:8" s="245" customFormat="1" ht="14.25" customHeight="1" x14ac:dyDescent="0.3">
      <c r="A7339" s="165"/>
      <c r="B7339" s="259" t="s">
        <v>250</v>
      </c>
    </row>
    <row r="7340" spans="1:8" s="245" customFormat="1" ht="12" customHeight="1" x14ac:dyDescent="0.3">
      <c r="A7340" s="165"/>
      <c r="B7340" s="259" t="s">
        <v>290</v>
      </c>
    </row>
    <row r="7341" spans="1:8" s="245" customFormat="1" ht="14.25" customHeight="1" x14ac:dyDescent="0.3">
      <c r="A7341" s="165"/>
      <c r="B7341" s="259" t="s">
        <v>295</v>
      </c>
    </row>
    <row r="7342" spans="1:8" x14ac:dyDescent="0.25">
      <c r="B7342" s="273" t="s">
        <v>293</v>
      </c>
    </row>
    <row r="7343" spans="1:8" x14ac:dyDescent="0.25">
      <c r="B7343" s="273" t="s">
        <v>294</v>
      </c>
    </row>
    <row r="7344" spans="1:8" x14ac:dyDescent="0.25">
      <c r="B7344" s="259"/>
    </row>
  </sheetData>
  <autoFilter ref="B16:H7342" xr:uid="{275D1989-8599-4C92-88C6-DCDB29610E64}"/>
  <mergeCells count="36">
    <mergeCell ref="A233:A256"/>
    <mergeCell ref="B2:B4"/>
    <mergeCell ref="C2:H4"/>
    <mergeCell ref="A17:A40"/>
    <mergeCell ref="A41:A64"/>
    <mergeCell ref="A65:A88"/>
    <mergeCell ref="A89:A112"/>
    <mergeCell ref="B10:H10"/>
    <mergeCell ref="A113:A136"/>
    <mergeCell ref="A137:A160"/>
    <mergeCell ref="A161:A184"/>
    <mergeCell ref="A185:A208"/>
    <mergeCell ref="A209:A232"/>
    <mergeCell ref="C6:H6"/>
    <mergeCell ref="G8:H8"/>
    <mergeCell ref="A521:A544"/>
    <mergeCell ref="A257:A280"/>
    <mergeCell ref="A281:A304"/>
    <mergeCell ref="A305:A328"/>
    <mergeCell ref="A329:A352"/>
    <mergeCell ref="A353:A376"/>
    <mergeCell ref="A377:A400"/>
    <mergeCell ref="A401:A424"/>
    <mergeCell ref="A425:A448"/>
    <mergeCell ref="A449:A472"/>
    <mergeCell ref="A473:A496"/>
    <mergeCell ref="A497:A520"/>
    <mergeCell ref="A689:A712"/>
    <mergeCell ref="A713:A736"/>
    <mergeCell ref="A737:A760"/>
    <mergeCell ref="A545:A568"/>
    <mergeCell ref="A569:A592"/>
    <mergeCell ref="A593:A616"/>
    <mergeCell ref="A617:A640"/>
    <mergeCell ref="A641:A664"/>
    <mergeCell ref="A665:A688"/>
  </mergeCells>
  <printOptions horizontalCentered="1"/>
  <pageMargins left="0.70866141732283472" right="0.70866141732283472" top="0.74803149606299213" bottom="0.74803149606299213" header="0.31496062992125984" footer="0.31496062992125984"/>
  <pageSetup paperSize="9" scale="83" orientation="portrait" horizontalDpi="4294967292"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0"/>
  <sheetViews>
    <sheetView showGridLines="0" zoomScale="85" zoomScaleNormal="85" zoomScaleSheetLayoutView="70" workbookViewId="0">
      <selection activeCell="G1" sqref="G1"/>
    </sheetView>
  </sheetViews>
  <sheetFormatPr baseColWidth="10" defaultRowHeight="13.2" x14ac:dyDescent="0.25"/>
  <cols>
    <col min="1" max="1" width="3.109375" style="198" customWidth="1"/>
    <col min="2" max="2" width="24.21875" customWidth="1"/>
    <col min="3" max="3" width="13.109375" customWidth="1"/>
    <col min="4" max="4" width="14.33203125" customWidth="1"/>
    <col min="5" max="5" width="13.33203125" customWidth="1"/>
    <col min="6" max="6" width="17.109375" customWidth="1"/>
    <col min="7" max="7" width="3.109375" style="126" customWidth="1"/>
  </cols>
  <sheetData>
    <row r="1" spans="2:7" ht="13.2" customHeight="1" x14ac:dyDescent="0.25">
      <c r="B1" s="123"/>
      <c r="C1" s="446" t="s">
        <v>357</v>
      </c>
      <c r="D1" s="446"/>
      <c r="E1" s="446"/>
      <c r="F1" s="447"/>
    </row>
    <row r="2" spans="2:7" ht="13.2" customHeight="1" x14ac:dyDescent="0.25">
      <c r="B2" s="124"/>
      <c r="C2" s="448"/>
      <c r="D2" s="448"/>
      <c r="E2" s="448"/>
      <c r="F2" s="449"/>
    </row>
    <row r="3" spans="2:7" ht="13.2" customHeight="1" x14ac:dyDescent="0.25">
      <c r="B3" s="124"/>
      <c r="C3" s="448"/>
      <c r="D3" s="448"/>
      <c r="E3" s="448"/>
      <c r="F3" s="449"/>
    </row>
    <row r="4" spans="2:7" ht="13.95" customHeight="1" thickBot="1" x14ac:dyDescent="0.3">
      <c r="B4" s="125"/>
      <c r="C4" s="450"/>
      <c r="D4" s="450"/>
      <c r="E4" s="450"/>
      <c r="F4" s="451"/>
    </row>
    <row r="5" spans="2:7" ht="11.25" customHeight="1" x14ac:dyDescent="0.25">
      <c r="B5" s="126"/>
      <c r="C5" s="91"/>
      <c r="D5" s="91"/>
      <c r="E5" s="91"/>
      <c r="F5" s="126"/>
    </row>
    <row r="6" spans="2:7" ht="42" customHeight="1" x14ac:dyDescent="0.25">
      <c r="B6" s="127" t="s">
        <v>171</v>
      </c>
      <c r="C6" s="452" t="str">
        <f>+'4.1-4.10'!$F$6</f>
        <v>Evaluación de seguimiento de la calidad del aire en el área de influencia del complejo metalúrgico La Oroya, ubicado en el distrito La Oroya, provincia Yauli, departamento Junín en enero de 2020</v>
      </c>
      <c r="D6" s="452"/>
      <c r="E6" s="452"/>
      <c r="F6" s="452"/>
    </row>
    <row r="7" spans="2:7" ht="6.75" customHeight="1" x14ac:dyDescent="0.25">
      <c r="B7" s="126"/>
      <c r="C7" s="91"/>
      <c r="D7" s="91"/>
      <c r="E7" s="91"/>
      <c r="F7" s="126"/>
      <c r="G7" s="199"/>
    </row>
    <row r="8" spans="2:7" x14ac:dyDescent="0.25">
      <c r="B8" s="168" t="s">
        <v>174</v>
      </c>
      <c r="C8" s="172" t="str">
        <f>+'4.1-4.10'!$F$8</f>
        <v>CA-CC-01</v>
      </c>
      <c r="D8" s="183" t="s">
        <v>243</v>
      </c>
      <c r="E8" s="242"/>
      <c r="F8" s="173" t="str">
        <f>+'4.1-4.10'!$V$8</f>
        <v>0004-1-2020-412</v>
      </c>
      <c r="G8" s="186"/>
    </row>
    <row r="9" spans="2:7" ht="8.25" customHeight="1" x14ac:dyDescent="0.3">
      <c r="B9" s="181"/>
      <c r="C9" s="181"/>
      <c r="D9" s="181"/>
      <c r="E9" s="181"/>
      <c r="F9" s="181"/>
      <c r="G9" s="186"/>
    </row>
    <row r="10" spans="2:7" x14ac:dyDescent="0.25">
      <c r="B10" s="442" t="s">
        <v>172</v>
      </c>
      <c r="C10" s="442"/>
      <c r="D10" s="442"/>
      <c r="E10" s="442"/>
      <c r="F10" s="442"/>
      <c r="G10" s="186"/>
    </row>
    <row r="11" spans="2:7" ht="6.75" customHeight="1" x14ac:dyDescent="0.3">
      <c r="B11" s="181"/>
      <c r="C11" s="181"/>
      <c r="D11" s="181"/>
      <c r="E11" s="181"/>
      <c r="F11" s="181"/>
      <c r="G11" s="186"/>
    </row>
    <row r="12" spans="2:7" x14ac:dyDescent="0.25">
      <c r="B12" s="168" t="s">
        <v>33</v>
      </c>
      <c r="C12" s="136" t="str">
        <f>+'4.21'!C12</f>
        <v>Estación meteorológica</v>
      </c>
      <c r="D12" s="136"/>
      <c r="E12" s="183" t="s">
        <v>8</v>
      </c>
      <c r="F12" s="187" t="str">
        <f>+'4.21'!G12</f>
        <v>Campbell Scientific</v>
      </c>
      <c r="G12" s="186"/>
    </row>
    <row r="13" spans="2:7" ht="8.25" customHeight="1" x14ac:dyDescent="0.3">
      <c r="B13" s="181"/>
      <c r="C13" s="181"/>
      <c r="D13" s="181"/>
      <c r="E13" s="181"/>
      <c r="F13" s="181"/>
      <c r="G13" s="186"/>
    </row>
    <row r="14" spans="2:7" x14ac:dyDescent="0.25">
      <c r="B14" s="183" t="s">
        <v>9</v>
      </c>
      <c r="C14" s="136" t="str">
        <f>+'4.21'!C14</f>
        <v>CR1000</v>
      </c>
      <c r="D14" s="136"/>
      <c r="E14" s="183" t="s">
        <v>10</v>
      </c>
      <c r="F14" s="202">
        <f>+'4.21'!G14</f>
        <v>30822</v>
      </c>
      <c r="G14" s="186"/>
    </row>
    <row r="15" spans="2:7" ht="8.25" customHeight="1" x14ac:dyDescent="0.3">
      <c r="B15" s="181"/>
      <c r="C15" s="181"/>
      <c r="D15" s="181"/>
      <c r="E15" s="181"/>
      <c r="F15" s="181"/>
    </row>
    <row r="16" spans="2:7" ht="12" customHeight="1" x14ac:dyDescent="0.25">
      <c r="B16" s="445" t="s">
        <v>147</v>
      </c>
      <c r="C16" s="445"/>
      <c r="D16" s="445"/>
      <c r="E16" s="445"/>
      <c r="F16" s="445"/>
    </row>
    <row r="17" spans="2:6" ht="30.6" x14ac:dyDescent="0.25">
      <c r="B17" s="128" t="s">
        <v>222</v>
      </c>
      <c r="C17" s="129" t="s">
        <v>166</v>
      </c>
      <c r="D17" s="129" t="s">
        <v>167</v>
      </c>
      <c r="E17" s="128" t="s">
        <v>145</v>
      </c>
      <c r="F17" s="128" t="s">
        <v>146</v>
      </c>
    </row>
    <row r="18" spans="2:6" ht="13.95" customHeight="1" x14ac:dyDescent="0.25">
      <c r="B18" s="237">
        <v>43846.583333333328</v>
      </c>
      <c r="C18" s="131">
        <v>490.4</v>
      </c>
      <c r="D18" s="131">
        <v>11.8</v>
      </c>
      <c r="E18" s="131">
        <v>64.7</v>
      </c>
      <c r="F18" s="131">
        <v>2.4</v>
      </c>
    </row>
    <row r="19" spans="2:6" x14ac:dyDescent="0.25">
      <c r="B19" s="237">
        <v>43846.625</v>
      </c>
      <c r="C19" s="131">
        <v>489.7</v>
      </c>
      <c r="D19" s="131">
        <v>13.2</v>
      </c>
      <c r="E19" s="131">
        <v>58.5</v>
      </c>
      <c r="F19" s="131">
        <v>1.7</v>
      </c>
    </row>
    <row r="20" spans="2:6" x14ac:dyDescent="0.25">
      <c r="B20" s="237">
        <v>43846.666666666672</v>
      </c>
      <c r="C20" s="131">
        <v>489.5</v>
      </c>
      <c r="D20" s="131">
        <v>12.8</v>
      </c>
      <c r="E20" s="131">
        <v>58</v>
      </c>
      <c r="F20" s="131">
        <v>1.6</v>
      </c>
    </row>
    <row r="21" spans="2:6" x14ac:dyDescent="0.25">
      <c r="B21" s="237">
        <v>43846.708333333328</v>
      </c>
      <c r="C21" s="131">
        <v>489.9</v>
      </c>
      <c r="D21" s="131">
        <v>11.2</v>
      </c>
      <c r="E21" s="131">
        <v>68.099999999999994</v>
      </c>
      <c r="F21" s="131">
        <v>2.2999999999999998</v>
      </c>
    </row>
    <row r="22" spans="2:6" x14ac:dyDescent="0.25">
      <c r="B22" s="237">
        <v>43846.75</v>
      </c>
      <c r="C22" s="131">
        <v>490.5</v>
      </c>
      <c r="D22" s="131">
        <v>9.4</v>
      </c>
      <c r="E22" s="131">
        <v>75.7</v>
      </c>
      <c r="F22" s="131">
        <v>1.8</v>
      </c>
    </row>
    <row r="23" spans="2:6" x14ac:dyDescent="0.25">
      <c r="B23" s="237">
        <v>43846.791666666672</v>
      </c>
      <c r="C23" s="131">
        <v>491</v>
      </c>
      <c r="D23" s="131">
        <v>9.5</v>
      </c>
      <c r="E23" s="131">
        <v>73.400000000000006</v>
      </c>
      <c r="F23" s="131">
        <v>0.8</v>
      </c>
    </row>
    <row r="24" spans="2:6" x14ac:dyDescent="0.25">
      <c r="B24" s="237">
        <v>43846.833333333328</v>
      </c>
      <c r="C24" s="131">
        <v>491.4</v>
      </c>
      <c r="D24" s="131">
        <v>9.5</v>
      </c>
      <c r="E24" s="131">
        <v>73</v>
      </c>
      <c r="F24" s="131">
        <v>1.6</v>
      </c>
    </row>
    <row r="25" spans="2:6" x14ac:dyDescent="0.25">
      <c r="B25" s="237">
        <v>43846.875</v>
      </c>
      <c r="C25" s="131">
        <v>491.8</v>
      </c>
      <c r="D25" s="131">
        <v>8.8000000000000007</v>
      </c>
      <c r="E25" s="131">
        <v>80.400000000000006</v>
      </c>
      <c r="F25" s="131">
        <v>1.2</v>
      </c>
    </row>
    <row r="26" spans="2:6" x14ac:dyDescent="0.25">
      <c r="B26" s="237">
        <v>43846.916666666672</v>
      </c>
      <c r="C26" s="131">
        <v>491.9</v>
      </c>
      <c r="D26" s="131">
        <v>9</v>
      </c>
      <c r="E26" s="131">
        <v>72.099999999999994</v>
      </c>
      <c r="F26" s="131">
        <v>0.9</v>
      </c>
    </row>
    <row r="27" spans="2:6" x14ac:dyDescent="0.25">
      <c r="B27" s="237">
        <v>43846.958333333328</v>
      </c>
      <c r="C27" s="131">
        <v>491.9</v>
      </c>
      <c r="D27" s="131">
        <v>8.5</v>
      </c>
      <c r="E27" s="131">
        <v>75.599999999999994</v>
      </c>
      <c r="F27" s="131">
        <v>1.5</v>
      </c>
    </row>
    <row r="28" spans="2:6" x14ac:dyDescent="0.25">
      <c r="B28" s="237">
        <v>43847</v>
      </c>
      <c r="C28" s="131">
        <v>491.7</v>
      </c>
      <c r="D28" s="131">
        <v>8</v>
      </c>
      <c r="E28" s="131">
        <v>84.7</v>
      </c>
      <c r="F28" s="131">
        <v>1.1000000000000001</v>
      </c>
    </row>
    <row r="29" spans="2:6" x14ac:dyDescent="0.25">
      <c r="B29" s="237">
        <v>43847.041666666672</v>
      </c>
      <c r="C29" s="131">
        <v>491.4</v>
      </c>
      <c r="D29" s="131">
        <v>7.7</v>
      </c>
      <c r="E29" s="131">
        <v>88.7</v>
      </c>
      <c r="F29" s="131">
        <v>1.4</v>
      </c>
    </row>
    <row r="30" spans="2:6" x14ac:dyDescent="0.25">
      <c r="B30" s="237">
        <v>43847.083333333328</v>
      </c>
      <c r="C30" s="131">
        <v>491</v>
      </c>
      <c r="D30" s="131">
        <v>7.7</v>
      </c>
      <c r="E30" s="131">
        <v>89.8</v>
      </c>
      <c r="F30" s="131">
        <v>1.2</v>
      </c>
    </row>
    <row r="31" spans="2:6" x14ac:dyDescent="0.25">
      <c r="B31" s="237">
        <v>43847.125</v>
      </c>
      <c r="C31" s="131">
        <v>490.9</v>
      </c>
      <c r="D31" s="131">
        <v>7.9</v>
      </c>
      <c r="E31" s="131">
        <v>87.3</v>
      </c>
      <c r="F31" s="131">
        <v>1</v>
      </c>
    </row>
    <row r="32" spans="2:6" x14ac:dyDescent="0.25">
      <c r="B32" s="237">
        <v>43847.166666666672</v>
      </c>
      <c r="C32" s="131">
        <v>490.9</v>
      </c>
      <c r="D32" s="131">
        <v>8.1999999999999993</v>
      </c>
      <c r="E32" s="131">
        <v>79.099999999999994</v>
      </c>
      <c r="F32" s="131">
        <v>0.4</v>
      </c>
    </row>
    <row r="33" spans="2:6" x14ac:dyDescent="0.25">
      <c r="B33" s="237">
        <v>43847.208333333328</v>
      </c>
      <c r="C33" s="131">
        <v>491.1</v>
      </c>
      <c r="D33" s="131">
        <v>8.5</v>
      </c>
      <c r="E33" s="131">
        <v>71.8</v>
      </c>
      <c r="F33" s="131">
        <v>0.8</v>
      </c>
    </row>
    <row r="34" spans="2:6" x14ac:dyDescent="0.25">
      <c r="B34" s="237">
        <v>43847.25</v>
      </c>
      <c r="C34" s="131">
        <v>491.5</v>
      </c>
      <c r="D34" s="131">
        <v>7.7</v>
      </c>
      <c r="E34" s="131">
        <v>82.1</v>
      </c>
      <c r="F34" s="131">
        <v>0.9</v>
      </c>
    </row>
    <row r="35" spans="2:6" x14ac:dyDescent="0.25">
      <c r="B35" s="237">
        <v>43847.291666666672</v>
      </c>
      <c r="C35" s="131">
        <v>491.9</v>
      </c>
      <c r="D35" s="131">
        <v>7.6</v>
      </c>
      <c r="E35" s="131">
        <v>82.8</v>
      </c>
      <c r="F35" s="131">
        <v>0.9</v>
      </c>
    </row>
    <row r="36" spans="2:6" x14ac:dyDescent="0.25">
      <c r="B36" s="237">
        <v>43847.333333333328</v>
      </c>
      <c r="C36" s="131">
        <v>492.2</v>
      </c>
      <c r="D36" s="131">
        <v>9</v>
      </c>
      <c r="E36" s="131">
        <v>72.900000000000006</v>
      </c>
      <c r="F36" s="131">
        <v>1.5</v>
      </c>
    </row>
    <row r="37" spans="2:6" x14ac:dyDescent="0.25">
      <c r="B37" s="237">
        <v>43847.375</v>
      </c>
      <c r="C37" s="131">
        <v>492.3</v>
      </c>
      <c r="D37" s="131">
        <v>11.6</v>
      </c>
      <c r="E37" s="131">
        <v>61.8</v>
      </c>
      <c r="F37" s="131">
        <v>2.4</v>
      </c>
    </row>
    <row r="38" spans="2:6" x14ac:dyDescent="0.25">
      <c r="B38" s="237">
        <v>43847.416666666672</v>
      </c>
      <c r="C38" s="131">
        <v>492.3</v>
      </c>
      <c r="D38" s="131">
        <v>11.5</v>
      </c>
      <c r="E38" s="131">
        <v>63.5</v>
      </c>
      <c r="F38" s="131">
        <v>2.6</v>
      </c>
    </row>
    <row r="39" spans="2:6" x14ac:dyDescent="0.25">
      <c r="B39" s="237">
        <v>43847.458333333328</v>
      </c>
      <c r="C39" s="131">
        <v>492</v>
      </c>
      <c r="D39" s="131">
        <v>12.5</v>
      </c>
      <c r="E39" s="131">
        <v>56.7</v>
      </c>
      <c r="F39" s="131">
        <v>3.2</v>
      </c>
    </row>
    <row r="40" spans="2:6" x14ac:dyDescent="0.25">
      <c r="B40" s="237">
        <v>43847.5</v>
      </c>
      <c r="C40" s="131">
        <v>491.6</v>
      </c>
      <c r="D40" s="131">
        <v>13.7</v>
      </c>
      <c r="E40" s="131">
        <v>49.9</v>
      </c>
      <c r="F40" s="131">
        <v>2.4</v>
      </c>
    </row>
    <row r="41" spans="2:6" hidden="1" x14ac:dyDescent="0.25">
      <c r="B41" s="192"/>
      <c r="C41" s="131"/>
      <c r="D41" s="133"/>
      <c r="E41" s="132"/>
      <c r="F41" s="132"/>
    </row>
    <row r="42" spans="2:6" hidden="1" x14ac:dyDescent="0.25">
      <c r="B42" s="192"/>
      <c r="C42" s="131"/>
      <c r="D42" s="133"/>
      <c r="E42" s="132"/>
      <c r="F42" s="132"/>
    </row>
    <row r="43" spans="2:6" x14ac:dyDescent="0.25">
      <c r="B43" s="220" t="s">
        <v>160</v>
      </c>
      <c r="C43" s="135">
        <f>AVERAGE(C18:C41)</f>
        <v>491.25217391304346</v>
      </c>
      <c r="D43" s="135">
        <f>AVERAGE(D18:D41)</f>
        <v>9.7956521739130409</v>
      </c>
      <c r="E43" s="135">
        <f>AVERAGE(E18:E41)</f>
        <v>72.634782608695645</v>
      </c>
      <c r="F43" s="135">
        <f>AVERAGE(F18:F41)</f>
        <v>1.5478260869565215</v>
      </c>
    </row>
    <row r="44" spans="2:6" ht="13.95" customHeight="1" x14ac:dyDescent="0.25">
      <c r="B44" s="126"/>
      <c r="C44" s="126"/>
      <c r="D44" s="126"/>
      <c r="E44" s="126"/>
      <c r="F44" s="126"/>
    </row>
    <row r="45" spans="2:6" ht="13.2" customHeight="1" x14ac:dyDescent="0.25">
      <c r="B45" s="445" t="s">
        <v>148</v>
      </c>
      <c r="C45" s="445"/>
      <c r="D45" s="445"/>
      <c r="E45" s="445"/>
      <c r="F45" s="445"/>
    </row>
    <row r="46" spans="2:6" ht="30.6" x14ac:dyDescent="0.25">
      <c r="B46" s="128" t="s">
        <v>222</v>
      </c>
      <c r="C46" s="129" t="s">
        <v>166</v>
      </c>
      <c r="D46" s="129" t="s">
        <v>167</v>
      </c>
      <c r="E46" s="129" t="s">
        <v>145</v>
      </c>
      <c r="F46" s="129" t="s">
        <v>146</v>
      </c>
    </row>
    <row r="47" spans="2:6" ht="13.95" customHeight="1" x14ac:dyDescent="0.25">
      <c r="B47" s="237">
        <v>43847.583333333328</v>
      </c>
      <c r="C47" s="131">
        <v>491</v>
      </c>
      <c r="D47" s="131">
        <v>12.2</v>
      </c>
      <c r="E47" s="131">
        <v>57.8</v>
      </c>
      <c r="F47" s="131">
        <v>1.9</v>
      </c>
    </row>
    <row r="48" spans="2:6" x14ac:dyDescent="0.25">
      <c r="B48" s="237">
        <v>43847.625</v>
      </c>
      <c r="C48" s="131">
        <v>490.7</v>
      </c>
      <c r="D48" s="131">
        <v>12.3</v>
      </c>
      <c r="E48" s="131">
        <v>54.9</v>
      </c>
      <c r="F48" s="131">
        <v>2.4</v>
      </c>
    </row>
    <row r="49" spans="2:6" x14ac:dyDescent="0.25">
      <c r="B49" s="237">
        <v>43847.666666666672</v>
      </c>
      <c r="C49" s="131">
        <v>490.3</v>
      </c>
      <c r="D49" s="131">
        <v>13.1</v>
      </c>
      <c r="E49" s="131">
        <v>48.7</v>
      </c>
      <c r="F49" s="131">
        <v>1.4</v>
      </c>
    </row>
    <row r="50" spans="2:6" x14ac:dyDescent="0.25">
      <c r="B50" s="237">
        <v>43847.708333333328</v>
      </c>
      <c r="C50" s="131">
        <v>490.5</v>
      </c>
      <c r="D50" s="131">
        <v>11.8</v>
      </c>
      <c r="E50" s="131">
        <v>55</v>
      </c>
      <c r="F50" s="131">
        <v>1.4</v>
      </c>
    </row>
    <row r="51" spans="2:6" x14ac:dyDescent="0.25">
      <c r="B51" s="237">
        <v>43847.75</v>
      </c>
      <c r="C51" s="131">
        <v>491</v>
      </c>
      <c r="D51" s="131">
        <v>10.3</v>
      </c>
      <c r="E51" s="131">
        <v>58.7</v>
      </c>
      <c r="F51" s="131">
        <v>1.7</v>
      </c>
    </row>
    <row r="52" spans="2:6" x14ac:dyDescent="0.25">
      <c r="B52" s="237">
        <v>43847.791666666672</v>
      </c>
      <c r="C52" s="131">
        <v>491.6</v>
      </c>
      <c r="D52" s="131">
        <v>9.6</v>
      </c>
      <c r="E52" s="131">
        <v>63.4</v>
      </c>
      <c r="F52" s="131">
        <v>1.1000000000000001</v>
      </c>
    </row>
    <row r="53" spans="2:6" x14ac:dyDescent="0.25">
      <c r="B53" s="237">
        <v>43847.833333333328</v>
      </c>
      <c r="C53" s="131">
        <v>492</v>
      </c>
      <c r="D53" s="131">
        <v>8.4</v>
      </c>
      <c r="E53" s="131">
        <v>71.099999999999994</v>
      </c>
      <c r="F53" s="131">
        <v>1.7</v>
      </c>
    </row>
    <row r="54" spans="2:6" x14ac:dyDescent="0.25">
      <c r="B54" s="237">
        <v>43847.875</v>
      </c>
      <c r="C54" s="131">
        <v>492.2</v>
      </c>
      <c r="D54" s="131">
        <v>8.1999999999999993</v>
      </c>
      <c r="E54" s="131">
        <v>70.2</v>
      </c>
      <c r="F54" s="131">
        <v>1</v>
      </c>
    </row>
    <row r="55" spans="2:6" x14ac:dyDescent="0.25">
      <c r="B55" s="237">
        <v>43847.916666666672</v>
      </c>
      <c r="C55" s="131">
        <v>492.4</v>
      </c>
      <c r="D55" s="131">
        <v>8.4</v>
      </c>
      <c r="E55" s="131">
        <v>72.5</v>
      </c>
      <c r="F55" s="131">
        <v>0.5</v>
      </c>
    </row>
    <row r="56" spans="2:6" x14ac:dyDescent="0.25">
      <c r="B56" s="237">
        <v>43847.958333333328</v>
      </c>
      <c r="C56" s="131">
        <v>492.1</v>
      </c>
      <c r="D56" s="131">
        <v>8.5</v>
      </c>
      <c r="E56" s="131">
        <v>67.8</v>
      </c>
      <c r="F56" s="131">
        <v>0.6</v>
      </c>
    </row>
    <row r="57" spans="2:6" x14ac:dyDescent="0.25">
      <c r="B57" s="237">
        <v>43848</v>
      </c>
      <c r="C57" s="131">
        <v>491.7</v>
      </c>
      <c r="D57" s="131">
        <v>8.3000000000000007</v>
      </c>
      <c r="E57" s="131">
        <v>70.099999999999994</v>
      </c>
      <c r="F57" s="131">
        <v>0.7</v>
      </c>
    </row>
    <row r="58" spans="2:6" x14ac:dyDescent="0.25">
      <c r="B58" s="237">
        <v>43848.041666666672</v>
      </c>
      <c r="C58" s="131">
        <v>491.4</v>
      </c>
      <c r="D58" s="131">
        <v>7.9</v>
      </c>
      <c r="E58" s="131">
        <v>74.099999999999994</v>
      </c>
      <c r="F58" s="131">
        <v>1.7</v>
      </c>
    </row>
    <row r="59" spans="2:6" x14ac:dyDescent="0.25">
      <c r="B59" s="237">
        <v>43848.083333333328</v>
      </c>
      <c r="C59" s="131">
        <v>491.1</v>
      </c>
      <c r="D59" s="131">
        <v>7.7</v>
      </c>
      <c r="E59" s="131">
        <v>75.900000000000006</v>
      </c>
      <c r="F59" s="131">
        <v>1</v>
      </c>
    </row>
    <row r="60" spans="2:6" x14ac:dyDescent="0.25">
      <c r="B60" s="237">
        <v>43848.125</v>
      </c>
      <c r="C60" s="131">
        <v>490.9</v>
      </c>
      <c r="D60" s="131">
        <v>7.7</v>
      </c>
      <c r="E60" s="131">
        <v>76.900000000000006</v>
      </c>
      <c r="F60" s="131">
        <v>0.8</v>
      </c>
    </row>
    <row r="61" spans="2:6" x14ac:dyDescent="0.25">
      <c r="B61" s="237">
        <v>43848.166666666672</v>
      </c>
      <c r="C61" s="131">
        <v>490.9</v>
      </c>
      <c r="D61" s="131">
        <v>7.5</v>
      </c>
      <c r="E61" s="131">
        <v>77.400000000000006</v>
      </c>
      <c r="F61" s="131">
        <v>1.4</v>
      </c>
    </row>
    <row r="62" spans="2:6" x14ac:dyDescent="0.25">
      <c r="B62" s="237">
        <v>43848.208333333328</v>
      </c>
      <c r="C62" s="131">
        <v>491.1</v>
      </c>
      <c r="D62" s="131">
        <v>7.7</v>
      </c>
      <c r="E62" s="131">
        <v>76.2</v>
      </c>
      <c r="F62" s="131">
        <v>0.9</v>
      </c>
    </row>
    <row r="63" spans="2:6" x14ac:dyDescent="0.25">
      <c r="B63" s="237">
        <v>43848.25</v>
      </c>
      <c r="C63" s="131">
        <v>491.5</v>
      </c>
      <c r="D63" s="131">
        <v>7.4</v>
      </c>
      <c r="E63" s="131">
        <v>76.2</v>
      </c>
      <c r="F63" s="131">
        <v>0.4</v>
      </c>
    </row>
    <row r="64" spans="2:6" x14ac:dyDescent="0.25">
      <c r="B64" s="237">
        <v>43848.291666666672</v>
      </c>
      <c r="C64" s="131">
        <v>492</v>
      </c>
      <c r="D64" s="131">
        <v>7.3</v>
      </c>
      <c r="E64" s="131">
        <v>75.2</v>
      </c>
      <c r="F64" s="131">
        <v>1.4</v>
      </c>
    </row>
    <row r="65" spans="2:6" x14ac:dyDescent="0.25">
      <c r="B65" s="237">
        <v>43848.333333333328</v>
      </c>
      <c r="C65" s="131">
        <v>492.2</v>
      </c>
      <c r="D65" s="131">
        <v>7.5</v>
      </c>
      <c r="E65" s="131">
        <v>74</v>
      </c>
      <c r="F65" s="131">
        <v>1.3</v>
      </c>
    </row>
    <row r="66" spans="2:6" x14ac:dyDescent="0.25">
      <c r="B66" s="237">
        <v>43848.375</v>
      </c>
      <c r="C66" s="131">
        <v>492.4</v>
      </c>
      <c r="D66" s="131">
        <v>9.6999999999999993</v>
      </c>
      <c r="E66" s="131">
        <v>65.5</v>
      </c>
      <c r="F66" s="131">
        <v>1.1000000000000001</v>
      </c>
    </row>
    <row r="67" spans="2:6" x14ac:dyDescent="0.25">
      <c r="B67" s="237">
        <v>43848.416666666672</v>
      </c>
      <c r="C67" s="131">
        <v>492.2</v>
      </c>
      <c r="D67" s="131">
        <v>11.1</v>
      </c>
      <c r="E67" s="131">
        <v>59.3</v>
      </c>
      <c r="F67" s="131">
        <v>1.7</v>
      </c>
    </row>
    <row r="68" spans="2:6" x14ac:dyDescent="0.25">
      <c r="B68" s="237">
        <v>43848.458333333328</v>
      </c>
      <c r="C68" s="131">
        <v>492</v>
      </c>
      <c r="D68" s="131">
        <v>12</v>
      </c>
      <c r="E68" s="131">
        <v>56.7</v>
      </c>
      <c r="F68" s="131">
        <v>1.9</v>
      </c>
    </row>
    <row r="69" spans="2:6" x14ac:dyDescent="0.25">
      <c r="B69" s="237">
        <v>43848.5</v>
      </c>
      <c r="C69" s="131">
        <v>491.6</v>
      </c>
      <c r="D69" s="131">
        <v>12</v>
      </c>
      <c r="E69" s="131">
        <v>59.4</v>
      </c>
      <c r="F69" s="131">
        <v>1.9</v>
      </c>
    </row>
    <row r="70" spans="2:6" hidden="1" x14ac:dyDescent="0.25">
      <c r="B70" s="130"/>
      <c r="C70" s="131"/>
      <c r="D70" s="132"/>
      <c r="E70" s="133"/>
      <c r="F70" s="132"/>
    </row>
    <row r="71" spans="2:6" hidden="1" x14ac:dyDescent="0.25">
      <c r="B71" s="134"/>
      <c r="C71" s="131"/>
      <c r="D71" s="132"/>
      <c r="E71" s="133"/>
      <c r="F71" s="132"/>
    </row>
    <row r="72" spans="2:6" x14ac:dyDescent="0.25">
      <c r="B72" s="220" t="s">
        <v>149</v>
      </c>
      <c r="C72" s="135">
        <f t="shared" ref="C72:E72" si="0">AVERAGE(C47:C71)</f>
        <v>491.5130434782609</v>
      </c>
      <c r="D72" s="135">
        <f>AVERAGE(D47:D71)</f>
        <v>9.4173913043478255</v>
      </c>
      <c r="E72" s="135">
        <f t="shared" si="0"/>
        <v>66.826086956521735</v>
      </c>
      <c r="F72" s="135">
        <f>AVERAGE(F47:F71)</f>
        <v>1.2999999999999996</v>
      </c>
    </row>
    <row r="73" spans="2:6" x14ac:dyDescent="0.25">
      <c r="B73" s="126"/>
      <c r="C73" s="126"/>
      <c r="D73" s="126"/>
      <c r="E73" s="126"/>
      <c r="F73" s="126"/>
    </row>
    <row r="74" spans="2:6" ht="13.2" customHeight="1" x14ac:dyDescent="0.25">
      <c r="B74" s="445" t="s">
        <v>151</v>
      </c>
      <c r="C74" s="445"/>
      <c r="D74" s="445"/>
      <c r="E74" s="445"/>
      <c r="F74" s="445"/>
    </row>
    <row r="75" spans="2:6" ht="30.6" x14ac:dyDescent="0.25">
      <c r="B75" s="128" t="s">
        <v>222</v>
      </c>
      <c r="C75" s="129" t="s">
        <v>166</v>
      </c>
      <c r="D75" s="129" t="s">
        <v>167</v>
      </c>
      <c r="E75" s="129" t="s">
        <v>145</v>
      </c>
      <c r="F75" s="129" t="s">
        <v>146</v>
      </c>
    </row>
    <row r="76" spans="2:6" ht="13.95" customHeight="1" x14ac:dyDescent="0.25">
      <c r="B76" s="237">
        <v>43848.583333333328</v>
      </c>
      <c r="C76" s="131">
        <v>491.1</v>
      </c>
      <c r="D76" s="131">
        <v>10.6</v>
      </c>
      <c r="E76" s="131">
        <v>64.7</v>
      </c>
      <c r="F76" s="131">
        <v>2.1</v>
      </c>
    </row>
    <row r="77" spans="2:6" x14ac:dyDescent="0.25">
      <c r="B77" s="237">
        <v>43848.625</v>
      </c>
      <c r="C77" s="131">
        <v>490.6</v>
      </c>
      <c r="D77" s="131">
        <v>10.6</v>
      </c>
      <c r="E77" s="131">
        <v>63.6</v>
      </c>
      <c r="F77" s="131">
        <v>1.6</v>
      </c>
    </row>
    <row r="78" spans="2:6" x14ac:dyDescent="0.25">
      <c r="B78" s="237">
        <v>43848.666666666672</v>
      </c>
      <c r="C78" s="131">
        <v>490.5</v>
      </c>
      <c r="D78" s="131">
        <v>10.4</v>
      </c>
      <c r="E78" s="131">
        <v>64.3</v>
      </c>
      <c r="F78" s="131">
        <v>1.3</v>
      </c>
    </row>
    <row r="79" spans="2:6" x14ac:dyDescent="0.25">
      <c r="B79" s="237">
        <v>43848.708333333328</v>
      </c>
      <c r="C79" s="131">
        <v>490.6</v>
      </c>
      <c r="D79" s="131">
        <v>10.3</v>
      </c>
      <c r="E79" s="131">
        <v>64.5</v>
      </c>
      <c r="F79" s="131">
        <v>1.5</v>
      </c>
    </row>
    <row r="80" spans="2:6" x14ac:dyDescent="0.25">
      <c r="B80" s="237">
        <v>43848.75</v>
      </c>
      <c r="C80" s="131">
        <v>490.8</v>
      </c>
      <c r="D80" s="131">
        <v>9.8000000000000007</v>
      </c>
      <c r="E80" s="131">
        <v>67.2</v>
      </c>
      <c r="F80" s="131">
        <v>1</v>
      </c>
    </row>
    <row r="81" spans="2:6" x14ac:dyDescent="0.25">
      <c r="B81" s="237">
        <v>43848.791666666672</v>
      </c>
      <c r="C81" s="131">
        <v>491.2</v>
      </c>
      <c r="D81" s="131">
        <v>9.6</v>
      </c>
      <c r="E81" s="131">
        <v>66.8</v>
      </c>
      <c r="F81" s="131">
        <v>0.9</v>
      </c>
    </row>
    <row r="82" spans="2:6" x14ac:dyDescent="0.25">
      <c r="B82" s="237">
        <v>43848.833333333328</v>
      </c>
      <c r="C82" s="131">
        <v>491.5</v>
      </c>
      <c r="D82" s="131">
        <v>9.5</v>
      </c>
      <c r="E82" s="131">
        <v>66.8</v>
      </c>
      <c r="F82" s="131">
        <v>0.8</v>
      </c>
    </row>
    <row r="83" spans="2:6" x14ac:dyDescent="0.25">
      <c r="B83" s="237">
        <v>43848.875</v>
      </c>
      <c r="C83" s="131">
        <v>491.9</v>
      </c>
      <c r="D83" s="131">
        <v>9.6999999999999993</v>
      </c>
      <c r="E83" s="131">
        <v>65.900000000000006</v>
      </c>
      <c r="F83" s="131">
        <v>0.8</v>
      </c>
    </row>
    <row r="84" spans="2:6" x14ac:dyDescent="0.25">
      <c r="B84" s="237">
        <v>43848.916666666672</v>
      </c>
      <c r="C84" s="131">
        <v>492.2</v>
      </c>
      <c r="D84" s="131">
        <v>9.9</v>
      </c>
      <c r="E84" s="131">
        <v>65.400000000000006</v>
      </c>
      <c r="F84" s="131">
        <v>0.7</v>
      </c>
    </row>
    <row r="85" spans="2:6" x14ac:dyDescent="0.25">
      <c r="B85" s="237">
        <v>43848.958333333328</v>
      </c>
      <c r="C85" s="131">
        <v>492.1</v>
      </c>
      <c r="D85" s="131">
        <v>9.6</v>
      </c>
      <c r="E85" s="131">
        <v>67.599999999999994</v>
      </c>
      <c r="F85" s="131">
        <v>0.6</v>
      </c>
    </row>
    <row r="86" spans="2:6" x14ac:dyDescent="0.25">
      <c r="B86" s="237">
        <v>43849</v>
      </c>
      <c r="C86" s="131">
        <v>491.8</v>
      </c>
      <c r="D86" s="131">
        <v>9.1</v>
      </c>
      <c r="E86" s="131">
        <v>72</v>
      </c>
      <c r="F86" s="131">
        <v>0.6</v>
      </c>
    </row>
    <row r="87" spans="2:6" x14ac:dyDescent="0.25">
      <c r="B87" s="237">
        <v>43849.041666666672</v>
      </c>
      <c r="C87" s="131">
        <v>491.4</v>
      </c>
      <c r="D87" s="131">
        <v>8.9</v>
      </c>
      <c r="E87" s="131">
        <v>71.400000000000006</v>
      </c>
      <c r="F87" s="131">
        <v>0.8</v>
      </c>
    </row>
    <row r="88" spans="2:6" x14ac:dyDescent="0.25">
      <c r="B88" s="237">
        <v>43849.083333333328</v>
      </c>
      <c r="C88" s="131">
        <v>491.1</v>
      </c>
      <c r="D88" s="131">
        <v>8.9</v>
      </c>
      <c r="E88" s="131">
        <v>71.599999999999994</v>
      </c>
      <c r="F88" s="131">
        <v>0.7</v>
      </c>
    </row>
    <row r="89" spans="2:6" x14ac:dyDescent="0.25">
      <c r="B89" s="237">
        <v>43849.125</v>
      </c>
      <c r="C89" s="131">
        <v>491</v>
      </c>
      <c r="D89" s="131">
        <v>8.8000000000000007</v>
      </c>
      <c r="E89" s="131">
        <v>71.7</v>
      </c>
      <c r="F89" s="131">
        <v>1</v>
      </c>
    </row>
    <row r="90" spans="2:6" x14ac:dyDescent="0.25">
      <c r="B90" s="237">
        <v>43849.166666666672</v>
      </c>
      <c r="C90" s="131">
        <v>491.1</v>
      </c>
      <c r="D90" s="131">
        <v>8.6</v>
      </c>
      <c r="E90" s="131">
        <v>72.599999999999994</v>
      </c>
      <c r="F90" s="131">
        <v>0.8</v>
      </c>
    </row>
    <row r="91" spans="2:6" x14ac:dyDescent="0.25">
      <c r="B91" s="237">
        <v>43849.208333333328</v>
      </c>
      <c r="C91" s="131">
        <v>491.2</v>
      </c>
      <c r="D91" s="131">
        <v>8.5</v>
      </c>
      <c r="E91" s="131">
        <v>72.900000000000006</v>
      </c>
      <c r="F91" s="131">
        <v>0.7</v>
      </c>
    </row>
    <row r="92" spans="2:6" x14ac:dyDescent="0.25">
      <c r="B92" s="237">
        <v>43849.25</v>
      </c>
      <c r="C92" s="131">
        <v>491.5</v>
      </c>
      <c r="D92" s="131">
        <v>8.8000000000000007</v>
      </c>
      <c r="E92" s="131">
        <v>72.2</v>
      </c>
      <c r="F92" s="131">
        <v>0.5</v>
      </c>
    </row>
    <row r="93" spans="2:6" x14ac:dyDescent="0.25">
      <c r="B93" s="237">
        <v>43849.291666666672</v>
      </c>
      <c r="C93" s="131">
        <v>491.9</v>
      </c>
      <c r="D93" s="131">
        <v>9.8000000000000007</v>
      </c>
      <c r="E93" s="131">
        <v>67.7</v>
      </c>
      <c r="F93" s="131">
        <v>0.6</v>
      </c>
    </row>
    <row r="94" spans="2:6" x14ac:dyDescent="0.25">
      <c r="B94" s="237">
        <v>43849.333333333328</v>
      </c>
      <c r="C94" s="131">
        <v>492</v>
      </c>
      <c r="D94" s="131">
        <v>11.3</v>
      </c>
      <c r="E94" s="131">
        <v>61.3</v>
      </c>
      <c r="F94" s="131">
        <v>1</v>
      </c>
    </row>
    <row r="95" spans="2:6" x14ac:dyDescent="0.25">
      <c r="B95" s="237">
        <v>43849.375</v>
      </c>
      <c r="C95" s="131">
        <v>492.2</v>
      </c>
      <c r="D95" s="131">
        <v>11.5</v>
      </c>
      <c r="E95" s="131">
        <v>62.9</v>
      </c>
      <c r="F95" s="131">
        <v>1.5</v>
      </c>
    </row>
    <row r="96" spans="2:6" x14ac:dyDescent="0.25">
      <c r="B96" s="237">
        <v>43849.416666666672</v>
      </c>
      <c r="C96" s="131">
        <v>492</v>
      </c>
      <c r="D96" s="131">
        <v>13</v>
      </c>
      <c r="E96" s="131">
        <v>54.6</v>
      </c>
      <c r="F96" s="131">
        <v>2.2000000000000002</v>
      </c>
    </row>
    <row r="97" spans="2:6" x14ac:dyDescent="0.25">
      <c r="B97" s="237">
        <v>43849.458333333328</v>
      </c>
      <c r="C97" s="131">
        <v>491.9</v>
      </c>
      <c r="D97" s="131">
        <v>13</v>
      </c>
      <c r="E97" s="131">
        <v>55.6</v>
      </c>
      <c r="F97" s="131">
        <v>2.2000000000000002</v>
      </c>
    </row>
    <row r="98" spans="2:6" x14ac:dyDescent="0.25">
      <c r="B98" s="237">
        <v>43849.5</v>
      </c>
      <c r="C98" s="131">
        <v>491.5</v>
      </c>
      <c r="D98" s="131">
        <v>14.5</v>
      </c>
      <c r="E98" s="131">
        <v>49.7</v>
      </c>
      <c r="F98" s="131">
        <v>2.7</v>
      </c>
    </row>
    <row r="99" spans="2:6" hidden="1" x14ac:dyDescent="0.25">
      <c r="B99" s="130"/>
      <c r="C99" s="131"/>
      <c r="D99" s="132"/>
      <c r="E99" s="133"/>
      <c r="F99" s="132"/>
    </row>
    <row r="100" spans="2:6" hidden="1" x14ac:dyDescent="0.25">
      <c r="B100" s="134"/>
      <c r="C100" s="131"/>
      <c r="D100" s="132"/>
      <c r="E100" s="133"/>
      <c r="F100" s="132"/>
    </row>
    <row r="101" spans="2:6" x14ac:dyDescent="0.25">
      <c r="B101" s="220" t="s">
        <v>150</v>
      </c>
      <c r="C101" s="135">
        <f>AVERAGE(C76:C100)</f>
        <v>491.43913043478273</v>
      </c>
      <c r="D101" s="135">
        <f>AVERAGE(D76:D100)</f>
        <v>10.204347826086959</v>
      </c>
      <c r="E101" s="135">
        <f t="shared" ref="E101:F101" si="1">AVERAGE(E76:E100)</f>
        <v>65.782608695652186</v>
      </c>
      <c r="F101" s="135">
        <f t="shared" si="1"/>
        <v>1.1565217391304348</v>
      </c>
    </row>
    <row r="102" spans="2:6" x14ac:dyDescent="0.25">
      <c r="B102" s="126"/>
      <c r="C102" s="126"/>
      <c r="D102" s="126"/>
      <c r="E102" s="126"/>
      <c r="F102" s="126"/>
    </row>
    <row r="103" spans="2:6" ht="13.2" customHeight="1" x14ac:dyDescent="0.25">
      <c r="B103" s="445" t="s">
        <v>152</v>
      </c>
      <c r="C103" s="445"/>
      <c r="D103" s="445"/>
      <c r="E103" s="445"/>
      <c r="F103" s="445"/>
    </row>
    <row r="104" spans="2:6" ht="30.6" x14ac:dyDescent="0.25">
      <c r="B104" s="128" t="s">
        <v>222</v>
      </c>
      <c r="C104" s="129" t="s">
        <v>166</v>
      </c>
      <c r="D104" s="129" t="s">
        <v>167</v>
      </c>
      <c r="E104" s="129" t="s">
        <v>145</v>
      </c>
      <c r="F104" s="129" t="s">
        <v>146</v>
      </c>
    </row>
    <row r="105" spans="2:6" ht="13.95" customHeight="1" x14ac:dyDescent="0.25">
      <c r="B105" s="237">
        <v>43849.541666666672</v>
      </c>
      <c r="C105" s="131">
        <v>490.9</v>
      </c>
      <c r="D105" s="131">
        <v>14.8</v>
      </c>
      <c r="E105" s="131">
        <v>48.9</v>
      </c>
      <c r="F105" s="131">
        <v>3.1</v>
      </c>
    </row>
    <row r="106" spans="2:6" x14ac:dyDescent="0.25">
      <c r="B106" s="237">
        <v>43849.583333333328</v>
      </c>
      <c r="C106" s="131">
        <v>490.3</v>
      </c>
      <c r="D106" s="131">
        <v>14.9</v>
      </c>
      <c r="E106" s="131">
        <v>48.3</v>
      </c>
      <c r="F106" s="131">
        <v>2.7</v>
      </c>
    </row>
    <row r="107" spans="2:6" x14ac:dyDescent="0.25">
      <c r="B107" s="237">
        <v>43849.625</v>
      </c>
      <c r="C107" s="131">
        <v>489.8</v>
      </c>
      <c r="D107" s="131">
        <v>14.7</v>
      </c>
      <c r="E107" s="131">
        <v>48.5</v>
      </c>
      <c r="F107" s="131">
        <v>2.6</v>
      </c>
    </row>
    <row r="108" spans="2:6" x14ac:dyDescent="0.25">
      <c r="B108" s="237">
        <v>43849.666666666672</v>
      </c>
      <c r="C108" s="131">
        <v>489.6</v>
      </c>
      <c r="D108" s="131">
        <v>14.7</v>
      </c>
      <c r="E108" s="131">
        <v>48.8</v>
      </c>
      <c r="F108" s="131">
        <v>1.9</v>
      </c>
    </row>
    <row r="109" spans="2:6" x14ac:dyDescent="0.25">
      <c r="B109" s="237">
        <v>43849.708333333328</v>
      </c>
      <c r="C109" s="131">
        <v>489.8</v>
      </c>
      <c r="D109" s="131">
        <v>13.6</v>
      </c>
      <c r="E109" s="131">
        <v>53.1</v>
      </c>
      <c r="F109" s="131">
        <v>2.2999999999999998</v>
      </c>
    </row>
    <row r="110" spans="2:6" x14ac:dyDescent="0.25">
      <c r="B110" s="237">
        <v>43849.75</v>
      </c>
      <c r="C110" s="131">
        <v>490.4</v>
      </c>
      <c r="D110" s="131">
        <v>11.7</v>
      </c>
      <c r="E110" s="131">
        <v>63.1</v>
      </c>
      <c r="F110" s="131">
        <v>1.8</v>
      </c>
    </row>
    <row r="111" spans="2:6" x14ac:dyDescent="0.25">
      <c r="B111" s="237">
        <v>43849.791666666672</v>
      </c>
      <c r="C111" s="131">
        <v>491</v>
      </c>
      <c r="D111" s="131">
        <v>11.1</v>
      </c>
      <c r="E111" s="131">
        <v>64.3</v>
      </c>
      <c r="F111" s="131">
        <v>1.2</v>
      </c>
    </row>
    <row r="112" spans="2:6" x14ac:dyDescent="0.25">
      <c r="B112" s="237">
        <v>43849.833333333328</v>
      </c>
      <c r="C112" s="131">
        <v>491.5</v>
      </c>
      <c r="D112" s="131">
        <v>10.8</v>
      </c>
      <c r="E112" s="131">
        <v>66</v>
      </c>
      <c r="F112" s="131">
        <v>1.2</v>
      </c>
    </row>
    <row r="113" spans="2:6" x14ac:dyDescent="0.25">
      <c r="B113" s="237">
        <v>43849.875</v>
      </c>
      <c r="C113" s="131">
        <v>491.9</v>
      </c>
      <c r="D113" s="131">
        <v>10.3</v>
      </c>
      <c r="E113" s="131">
        <v>68.3</v>
      </c>
      <c r="F113" s="131">
        <v>1.4</v>
      </c>
    </row>
    <row r="114" spans="2:6" x14ac:dyDescent="0.25">
      <c r="B114" s="237">
        <v>43849.916666666672</v>
      </c>
      <c r="C114" s="131">
        <v>492.1</v>
      </c>
      <c r="D114" s="131">
        <v>9.8000000000000007</v>
      </c>
      <c r="E114" s="131">
        <v>70.900000000000006</v>
      </c>
      <c r="F114" s="131">
        <v>1.2</v>
      </c>
    </row>
    <row r="115" spans="2:6" x14ac:dyDescent="0.25">
      <c r="B115" s="237">
        <v>43849.958333333328</v>
      </c>
      <c r="C115" s="131">
        <v>492</v>
      </c>
      <c r="D115" s="131">
        <v>9.1</v>
      </c>
      <c r="E115" s="131">
        <v>76.099999999999994</v>
      </c>
      <c r="F115" s="131">
        <v>1.7</v>
      </c>
    </row>
    <row r="116" spans="2:6" x14ac:dyDescent="0.25">
      <c r="B116" s="237">
        <v>43850</v>
      </c>
      <c r="C116" s="131">
        <v>491.7</v>
      </c>
      <c r="D116" s="131">
        <v>8.8000000000000007</v>
      </c>
      <c r="E116" s="131">
        <v>76.599999999999994</v>
      </c>
      <c r="F116" s="131">
        <v>1.3</v>
      </c>
    </row>
    <row r="117" spans="2:6" x14ac:dyDescent="0.25">
      <c r="B117" s="237">
        <v>43850.041666666672</v>
      </c>
      <c r="C117" s="131">
        <v>491.2</v>
      </c>
      <c r="D117" s="131">
        <v>8.5</v>
      </c>
      <c r="E117" s="131">
        <v>77.400000000000006</v>
      </c>
      <c r="F117" s="131">
        <v>1.4</v>
      </c>
    </row>
    <row r="118" spans="2:6" x14ac:dyDescent="0.25">
      <c r="B118" s="237">
        <v>43850.083333333328</v>
      </c>
      <c r="C118" s="131">
        <v>491</v>
      </c>
      <c r="D118" s="131">
        <v>8.6</v>
      </c>
      <c r="E118" s="131">
        <v>77</v>
      </c>
      <c r="F118" s="131">
        <v>0.9</v>
      </c>
    </row>
    <row r="119" spans="2:6" x14ac:dyDescent="0.25">
      <c r="B119" s="237">
        <v>43850.125</v>
      </c>
      <c r="C119" s="131">
        <v>491</v>
      </c>
      <c r="D119" s="131">
        <v>8.4</v>
      </c>
      <c r="E119" s="131">
        <v>78.2</v>
      </c>
      <c r="F119" s="131">
        <v>1.1000000000000001</v>
      </c>
    </row>
    <row r="120" spans="2:6" x14ac:dyDescent="0.25">
      <c r="B120" s="237">
        <v>43850.166666666672</v>
      </c>
      <c r="C120" s="131">
        <v>491</v>
      </c>
      <c r="D120" s="131">
        <v>8</v>
      </c>
      <c r="E120" s="131">
        <v>80.400000000000006</v>
      </c>
      <c r="F120" s="131">
        <v>1.2</v>
      </c>
    </row>
    <row r="121" spans="2:6" x14ac:dyDescent="0.25">
      <c r="B121" s="237">
        <v>43850.208333333328</v>
      </c>
      <c r="C121" s="131">
        <v>491.3</v>
      </c>
      <c r="D121" s="131">
        <v>7.7</v>
      </c>
      <c r="E121" s="131">
        <v>81.900000000000006</v>
      </c>
      <c r="F121" s="131">
        <v>1.2</v>
      </c>
    </row>
    <row r="122" spans="2:6" x14ac:dyDescent="0.25">
      <c r="B122" s="237">
        <v>43850.25</v>
      </c>
      <c r="C122" s="131">
        <v>491.6</v>
      </c>
      <c r="D122" s="131">
        <v>7.5</v>
      </c>
      <c r="E122" s="131">
        <v>82.9</v>
      </c>
      <c r="F122" s="131">
        <v>1.3</v>
      </c>
    </row>
    <row r="123" spans="2:6" x14ac:dyDescent="0.25">
      <c r="B123" s="237">
        <v>43850.291666666672</v>
      </c>
      <c r="C123" s="131">
        <v>491.8</v>
      </c>
      <c r="D123" s="131">
        <v>9.3000000000000007</v>
      </c>
      <c r="E123" s="131">
        <v>73.7</v>
      </c>
      <c r="F123" s="131">
        <v>0.9</v>
      </c>
    </row>
    <row r="124" spans="2:6" x14ac:dyDescent="0.25">
      <c r="B124" s="237">
        <v>43850.333333333328</v>
      </c>
      <c r="C124" s="131">
        <v>491.8</v>
      </c>
      <c r="D124" s="131">
        <v>12.1</v>
      </c>
      <c r="E124" s="131">
        <v>58.5</v>
      </c>
      <c r="F124" s="131">
        <v>0.9</v>
      </c>
    </row>
    <row r="125" spans="2:6" x14ac:dyDescent="0.25">
      <c r="B125" s="237">
        <v>43850.375</v>
      </c>
      <c r="C125" s="131">
        <v>491.8</v>
      </c>
      <c r="D125" s="131">
        <v>14.1</v>
      </c>
      <c r="E125" s="131">
        <v>45</v>
      </c>
      <c r="F125" s="131">
        <v>1.2</v>
      </c>
    </row>
    <row r="126" spans="2:6" x14ac:dyDescent="0.25">
      <c r="B126" s="237">
        <v>43850.416666666672</v>
      </c>
      <c r="C126" s="131">
        <v>491.5</v>
      </c>
      <c r="D126" s="131">
        <v>15.3</v>
      </c>
      <c r="E126" s="131">
        <v>42.1</v>
      </c>
      <c r="F126" s="131">
        <v>1.2</v>
      </c>
    </row>
    <row r="127" spans="2:6" x14ac:dyDescent="0.25">
      <c r="B127" s="237">
        <v>43850.458333333328</v>
      </c>
      <c r="C127" s="131">
        <v>491.3</v>
      </c>
      <c r="D127" s="131">
        <v>14.9</v>
      </c>
      <c r="E127" s="131">
        <v>43.8</v>
      </c>
      <c r="F127" s="131">
        <v>1.5</v>
      </c>
    </row>
    <row r="128" spans="2:6" hidden="1" x14ac:dyDescent="0.25">
      <c r="B128" s="130"/>
      <c r="C128" s="131"/>
      <c r="D128" s="132"/>
      <c r="E128" s="133"/>
      <c r="F128" s="132"/>
    </row>
    <row r="129" spans="2:6" hidden="1" x14ac:dyDescent="0.25">
      <c r="B129" s="134"/>
      <c r="C129" s="131"/>
      <c r="D129" s="132"/>
      <c r="E129" s="133"/>
      <c r="F129" s="132"/>
    </row>
    <row r="130" spans="2:6" x14ac:dyDescent="0.25">
      <c r="B130" s="220" t="s">
        <v>153</v>
      </c>
      <c r="C130" s="135">
        <f>AVERAGE(C105:C129)</f>
        <v>491.14347826086947</v>
      </c>
      <c r="D130" s="135">
        <f>AVERAGE(D105:D129)</f>
        <v>11.247826086956522</v>
      </c>
      <c r="E130" s="135">
        <f t="shared" ref="E130:F130" si="2">AVERAGE(E105:E129)</f>
        <v>64.078260869565227</v>
      </c>
      <c r="F130" s="135">
        <f t="shared" si="2"/>
        <v>1.5304347826086955</v>
      </c>
    </row>
    <row r="131" spans="2:6" x14ac:dyDescent="0.25">
      <c r="B131" s="126"/>
      <c r="C131" s="126"/>
      <c r="D131" s="126"/>
      <c r="E131" s="126"/>
      <c r="F131" s="126"/>
    </row>
    <row r="132" spans="2:6" ht="13.2" customHeight="1" x14ac:dyDescent="0.25">
      <c r="B132" s="445" t="s">
        <v>154</v>
      </c>
      <c r="C132" s="445"/>
      <c r="D132" s="445"/>
      <c r="E132" s="445"/>
      <c r="F132" s="445"/>
    </row>
    <row r="133" spans="2:6" ht="30.6" x14ac:dyDescent="0.25">
      <c r="B133" s="128" t="s">
        <v>222</v>
      </c>
      <c r="C133" s="129" t="s">
        <v>166</v>
      </c>
      <c r="D133" s="129" t="s">
        <v>167</v>
      </c>
      <c r="E133" s="129" t="s">
        <v>145</v>
      </c>
      <c r="F133" s="129" t="s">
        <v>146</v>
      </c>
    </row>
    <row r="134" spans="2:6" ht="13.95" customHeight="1" x14ac:dyDescent="0.25">
      <c r="B134" s="237">
        <v>43850.541666666672</v>
      </c>
      <c r="C134" s="131">
        <v>489.9</v>
      </c>
      <c r="D134" s="131">
        <v>18.2</v>
      </c>
      <c r="E134" s="131">
        <v>32.700000000000003</v>
      </c>
      <c r="F134" s="131">
        <v>1.8</v>
      </c>
    </row>
    <row r="135" spans="2:6" x14ac:dyDescent="0.25">
      <c r="B135" s="237">
        <v>43850.583333333328</v>
      </c>
      <c r="C135" s="131">
        <v>489.3</v>
      </c>
      <c r="D135" s="131">
        <v>18</v>
      </c>
      <c r="E135" s="131">
        <v>30</v>
      </c>
      <c r="F135" s="131">
        <v>2</v>
      </c>
    </row>
    <row r="136" spans="2:6" x14ac:dyDescent="0.25">
      <c r="B136" s="237">
        <v>43850.625</v>
      </c>
      <c r="C136" s="131">
        <v>489.6</v>
      </c>
      <c r="D136" s="131">
        <v>14.9</v>
      </c>
      <c r="E136" s="131">
        <v>45.7</v>
      </c>
      <c r="F136" s="131">
        <v>2.1</v>
      </c>
    </row>
    <row r="137" spans="2:6" x14ac:dyDescent="0.25">
      <c r="B137" s="237">
        <v>43850.666666666672</v>
      </c>
      <c r="C137" s="131">
        <v>490.2</v>
      </c>
      <c r="D137" s="131">
        <v>11.9</v>
      </c>
      <c r="E137" s="131">
        <v>54.3</v>
      </c>
      <c r="F137" s="131">
        <v>2.2000000000000002</v>
      </c>
    </row>
    <row r="138" spans="2:6" x14ac:dyDescent="0.25">
      <c r="B138" s="237">
        <v>43850.708333333328</v>
      </c>
      <c r="C138" s="131">
        <v>490.8</v>
      </c>
      <c r="D138" s="131">
        <v>9</v>
      </c>
      <c r="E138" s="131">
        <v>72.400000000000006</v>
      </c>
      <c r="F138" s="131">
        <v>1.5</v>
      </c>
    </row>
    <row r="139" spans="2:6" x14ac:dyDescent="0.25">
      <c r="B139" s="237">
        <v>43850.75</v>
      </c>
      <c r="C139" s="131">
        <v>491</v>
      </c>
      <c r="D139" s="131">
        <v>8.1</v>
      </c>
      <c r="E139" s="131">
        <v>79.099999999999994</v>
      </c>
      <c r="F139" s="131">
        <v>2.2999999999999998</v>
      </c>
    </row>
    <row r="140" spans="2:6" x14ac:dyDescent="0.25">
      <c r="B140" s="237">
        <v>43850.791666666672</v>
      </c>
      <c r="C140" s="131">
        <v>491.2</v>
      </c>
      <c r="D140" s="131">
        <v>7.9</v>
      </c>
      <c r="E140" s="131">
        <v>75.7</v>
      </c>
      <c r="F140" s="131">
        <v>1.7</v>
      </c>
    </row>
    <row r="141" spans="2:6" x14ac:dyDescent="0.25">
      <c r="B141" s="237">
        <v>43850.833333333328</v>
      </c>
      <c r="C141" s="131">
        <v>491.6</v>
      </c>
      <c r="D141" s="131">
        <v>8</v>
      </c>
      <c r="E141" s="131">
        <v>75</v>
      </c>
      <c r="F141" s="131">
        <v>1.8</v>
      </c>
    </row>
    <row r="142" spans="2:6" x14ac:dyDescent="0.25">
      <c r="B142" s="237">
        <v>43850.875</v>
      </c>
      <c r="C142" s="131">
        <v>492</v>
      </c>
      <c r="D142" s="131">
        <v>8.1</v>
      </c>
      <c r="E142" s="131">
        <v>73.7</v>
      </c>
      <c r="F142" s="131">
        <v>1.6</v>
      </c>
    </row>
    <row r="143" spans="2:6" x14ac:dyDescent="0.25">
      <c r="B143" s="237">
        <v>43850.916666666672</v>
      </c>
      <c r="C143" s="131">
        <v>492.4</v>
      </c>
      <c r="D143" s="131">
        <v>8</v>
      </c>
      <c r="E143" s="131">
        <v>76</v>
      </c>
      <c r="F143" s="131">
        <v>1.4</v>
      </c>
    </row>
    <row r="144" spans="2:6" x14ac:dyDescent="0.25">
      <c r="B144" s="237">
        <v>43850.958333333328</v>
      </c>
      <c r="C144" s="131">
        <v>492.1</v>
      </c>
      <c r="D144" s="131">
        <v>7.6</v>
      </c>
      <c r="E144" s="131">
        <v>83.4</v>
      </c>
      <c r="F144" s="131">
        <v>1.4</v>
      </c>
    </row>
    <row r="145" spans="2:6" x14ac:dyDescent="0.25">
      <c r="B145" s="237">
        <v>43851</v>
      </c>
      <c r="C145" s="131">
        <v>491.6</v>
      </c>
      <c r="D145" s="131">
        <v>7.6</v>
      </c>
      <c r="E145" s="131">
        <v>83</v>
      </c>
      <c r="F145" s="131">
        <v>1.1000000000000001</v>
      </c>
    </row>
    <row r="146" spans="2:6" x14ac:dyDescent="0.25">
      <c r="B146" s="237">
        <v>43851.041666666672</v>
      </c>
      <c r="C146" s="131">
        <v>491</v>
      </c>
      <c r="D146" s="131">
        <v>7.7</v>
      </c>
      <c r="E146" s="131">
        <v>80.400000000000006</v>
      </c>
      <c r="F146" s="131">
        <v>0.8</v>
      </c>
    </row>
    <row r="147" spans="2:6" x14ac:dyDescent="0.25">
      <c r="B147" s="237">
        <v>43851.083333333328</v>
      </c>
      <c r="C147" s="131">
        <v>490.3</v>
      </c>
      <c r="D147" s="131">
        <v>7.6</v>
      </c>
      <c r="E147" s="131">
        <v>80.5</v>
      </c>
      <c r="F147" s="131">
        <v>0.9</v>
      </c>
    </row>
    <row r="148" spans="2:6" x14ac:dyDescent="0.25">
      <c r="B148" s="237">
        <v>43851.125</v>
      </c>
      <c r="C148" s="131">
        <v>490</v>
      </c>
      <c r="D148" s="131">
        <v>7.4</v>
      </c>
      <c r="E148" s="131">
        <v>82.1</v>
      </c>
      <c r="F148" s="131">
        <v>0.9</v>
      </c>
    </row>
    <row r="149" spans="2:6" x14ac:dyDescent="0.25">
      <c r="B149" s="237">
        <v>43851.166666666672</v>
      </c>
      <c r="C149" s="131">
        <v>490.1</v>
      </c>
      <c r="D149" s="131">
        <v>7.4</v>
      </c>
      <c r="E149" s="131">
        <v>81.3</v>
      </c>
      <c r="F149" s="131">
        <v>1.1000000000000001</v>
      </c>
    </row>
    <row r="150" spans="2:6" x14ac:dyDescent="0.25">
      <c r="B150" s="237">
        <v>43851.208333333328</v>
      </c>
      <c r="C150" s="131">
        <v>490.3</v>
      </c>
      <c r="D150" s="131">
        <v>7.6</v>
      </c>
      <c r="E150" s="131">
        <v>79.7</v>
      </c>
      <c r="F150" s="131">
        <v>0.4</v>
      </c>
    </row>
    <row r="151" spans="2:6" x14ac:dyDescent="0.25">
      <c r="B151" s="237">
        <v>43851.25</v>
      </c>
      <c r="C151" s="131">
        <v>490.6</v>
      </c>
      <c r="D151" s="131">
        <v>7.6</v>
      </c>
      <c r="E151" s="131">
        <v>80.7</v>
      </c>
      <c r="F151" s="131">
        <v>1.1000000000000001</v>
      </c>
    </row>
    <row r="152" spans="2:6" x14ac:dyDescent="0.25">
      <c r="B152" s="237">
        <v>43851.291666666672</v>
      </c>
      <c r="C152" s="131">
        <v>490.9</v>
      </c>
      <c r="D152" s="131">
        <v>8.1</v>
      </c>
      <c r="E152" s="131">
        <v>76.900000000000006</v>
      </c>
      <c r="F152" s="131">
        <v>1</v>
      </c>
    </row>
    <row r="153" spans="2:6" x14ac:dyDescent="0.25">
      <c r="B153" s="237">
        <v>43851.333333333328</v>
      </c>
      <c r="C153" s="131">
        <v>491.1</v>
      </c>
      <c r="D153" s="131">
        <v>9.3000000000000007</v>
      </c>
      <c r="E153" s="131">
        <v>72.099999999999994</v>
      </c>
      <c r="F153" s="131">
        <v>0.6</v>
      </c>
    </row>
    <row r="154" spans="2:6" x14ac:dyDescent="0.25">
      <c r="B154" s="237">
        <v>43851.375</v>
      </c>
      <c r="C154" s="131">
        <v>491.1</v>
      </c>
      <c r="D154" s="131">
        <v>11.4</v>
      </c>
      <c r="E154" s="131">
        <v>62.7</v>
      </c>
      <c r="F154" s="131">
        <v>0.7</v>
      </c>
    </row>
    <row r="155" spans="2:6" x14ac:dyDescent="0.25">
      <c r="B155" s="237">
        <v>43851.416666666672</v>
      </c>
      <c r="C155" s="131">
        <v>490.9</v>
      </c>
      <c r="D155" s="131">
        <v>13.3</v>
      </c>
      <c r="E155" s="131">
        <v>54.2</v>
      </c>
      <c r="F155" s="131">
        <v>1.2</v>
      </c>
    </row>
    <row r="156" spans="2:6" x14ac:dyDescent="0.25">
      <c r="B156" s="237">
        <v>43851.458333333328</v>
      </c>
      <c r="C156" s="131">
        <v>490.5</v>
      </c>
      <c r="D156" s="131">
        <v>14.8</v>
      </c>
      <c r="E156" s="131">
        <v>45.5</v>
      </c>
      <c r="F156" s="131">
        <v>1.2</v>
      </c>
    </row>
    <row r="157" spans="2:6" hidden="1" x14ac:dyDescent="0.25">
      <c r="B157" s="130"/>
      <c r="C157" s="131"/>
      <c r="D157" s="132"/>
      <c r="E157" s="133"/>
      <c r="F157" s="132"/>
    </row>
    <row r="158" spans="2:6" hidden="1" x14ac:dyDescent="0.25">
      <c r="B158" s="134"/>
      <c r="C158" s="131"/>
      <c r="D158" s="132"/>
      <c r="E158" s="133"/>
      <c r="F158" s="132"/>
    </row>
    <row r="159" spans="2:6" x14ac:dyDescent="0.25">
      <c r="B159" s="220" t="s">
        <v>155</v>
      </c>
      <c r="C159" s="135">
        <f>AVERAGE(C134:C158)</f>
        <v>490.80434782608705</v>
      </c>
      <c r="D159" s="135">
        <f>AVERAGE(D134:D158)</f>
        <v>9.9782608695652169</v>
      </c>
      <c r="E159" s="135">
        <f t="shared" ref="E159:F159" si="3">AVERAGE(E134:E158)</f>
        <v>68.569565217391315</v>
      </c>
      <c r="F159" s="135">
        <f t="shared" si="3"/>
        <v>1.3391304347826087</v>
      </c>
    </row>
    <row r="160" spans="2:6" x14ac:dyDescent="0.25">
      <c r="B160" s="126"/>
      <c r="C160" s="126"/>
      <c r="D160" s="126"/>
      <c r="E160" s="126"/>
      <c r="F160" s="126"/>
    </row>
    <row r="161" spans="2:6" ht="13.2" customHeight="1" x14ac:dyDescent="0.25">
      <c r="B161" s="445" t="s">
        <v>156</v>
      </c>
      <c r="C161" s="445"/>
      <c r="D161" s="445"/>
      <c r="E161" s="445"/>
      <c r="F161" s="445"/>
    </row>
    <row r="162" spans="2:6" ht="30.6" x14ac:dyDescent="0.25">
      <c r="B162" s="128" t="s">
        <v>222</v>
      </c>
      <c r="C162" s="129" t="s">
        <v>166</v>
      </c>
      <c r="D162" s="129" t="s">
        <v>167</v>
      </c>
      <c r="E162" s="129" t="s">
        <v>145</v>
      </c>
      <c r="F162" s="129" t="s">
        <v>146</v>
      </c>
    </row>
    <row r="163" spans="2:6" ht="13.95" customHeight="1" x14ac:dyDescent="0.25">
      <c r="B163" s="130"/>
      <c r="C163" s="131"/>
      <c r="D163" s="132"/>
      <c r="E163" s="133"/>
      <c r="F163" s="132"/>
    </row>
    <row r="164" spans="2:6" x14ac:dyDescent="0.25">
      <c r="B164" s="130"/>
      <c r="C164" s="131"/>
      <c r="D164" s="132"/>
      <c r="E164" s="133"/>
      <c r="F164" s="132"/>
    </row>
    <row r="165" spans="2:6" x14ac:dyDescent="0.25">
      <c r="B165" s="130"/>
      <c r="C165" s="131"/>
      <c r="D165" s="132"/>
      <c r="E165" s="133"/>
      <c r="F165" s="132"/>
    </row>
    <row r="166" spans="2:6" x14ac:dyDescent="0.25">
      <c r="B166" s="130"/>
      <c r="C166" s="131"/>
      <c r="D166" s="132"/>
      <c r="E166" s="133"/>
      <c r="F166" s="132"/>
    </row>
    <row r="167" spans="2:6" x14ac:dyDescent="0.25">
      <c r="B167" s="130"/>
      <c r="C167" s="131"/>
      <c r="D167" s="132"/>
      <c r="E167" s="133"/>
      <c r="F167" s="132"/>
    </row>
    <row r="168" spans="2:6" x14ac:dyDescent="0.25">
      <c r="B168" s="130"/>
      <c r="C168" s="131"/>
      <c r="D168" s="132"/>
      <c r="E168" s="133"/>
      <c r="F168" s="132"/>
    </row>
    <row r="169" spans="2:6" x14ac:dyDescent="0.25">
      <c r="B169" s="130"/>
      <c r="C169" s="131"/>
      <c r="D169" s="132"/>
      <c r="E169" s="133"/>
      <c r="F169" s="132"/>
    </row>
    <row r="170" spans="2:6" x14ac:dyDescent="0.25">
      <c r="B170" s="130"/>
      <c r="C170" s="131"/>
      <c r="D170" s="132"/>
      <c r="E170" s="133"/>
      <c r="F170" s="132"/>
    </row>
    <row r="171" spans="2:6" x14ac:dyDescent="0.25">
      <c r="B171" s="130"/>
      <c r="C171" s="131"/>
      <c r="D171" s="132"/>
      <c r="E171" s="133"/>
      <c r="F171" s="132"/>
    </row>
    <row r="172" spans="2:6" x14ac:dyDescent="0.25">
      <c r="B172" s="130"/>
      <c r="C172" s="131"/>
      <c r="D172" s="132"/>
      <c r="E172" s="133"/>
      <c r="F172" s="132"/>
    </row>
    <row r="173" spans="2:6" x14ac:dyDescent="0.25">
      <c r="B173" s="130"/>
      <c r="C173" s="131"/>
      <c r="D173" s="132"/>
      <c r="E173" s="133"/>
      <c r="F173" s="132"/>
    </row>
    <row r="174" spans="2:6" x14ac:dyDescent="0.25">
      <c r="B174" s="130"/>
      <c r="C174" s="131"/>
      <c r="D174" s="132"/>
      <c r="E174" s="133"/>
      <c r="F174" s="132"/>
    </row>
    <row r="175" spans="2:6" x14ac:dyDescent="0.25">
      <c r="B175" s="130"/>
      <c r="C175" s="131"/>
      <c r="D175" s="132"/>
      <c r="E175" s="133"/>
      <c r="F175" s="132"/>
    </row>
    <row r="176" spans="2:6" x14ac:dyDescent="0.25">
      <c r="B176" s="130"/>
      <c r="C176" s="131"/>
      <c r="D176" s="132"/>
      <c r="E176" s="133"/>
      <c r="F176" s="132"/>
    </row>
    <row r="177" spans="2:6" x14ac:dyDescent="0.25">
      <c r="B177" s="130"/>
      <c r="C177" s="131"/>
      <c r="D177" s="132"/>
      <c r="E177" s="133"/>
      <c r="F177" s="132"/>
    </row>
    <row r="178" spans="2:6" x14ac:dyDescent="0.25">
      <c r="B178" s="130"/>
      <c r="C178" s="131"/>
      <c r="D178" s="132"/>
      <c r="E178" s="133"/>
      <c r="F178" s="132"/>
    </row>
    <row r="179" spans="2:6" x14ac:dyDescent="0.25">
      <c r="B179" s="130"/>
      <c r="C179" s="131"/>
      <c r="D179" s="132"/>
      <c r="E179" s="133"/>
      <c r="F179" s="132"/>
    </row>
    <row r="180" spans="2:6" x14ac:dyDescent="0.25">
      <c r="B180" s="130"/>
      <c r="C180" s="131"/>
      <c r="D180" s="132"/>
      <c r="E180" s="133"/>
      <c r="F180" s="132"/>
    </row>
    <row r="181" spans="2:6" x14ac:dyDescent="0.25">
      <c r="B181" s="130"/>
      <c r="C181" s="131"/>
      <c r="D181" s="132"/>
      <c r="E181" s="133"/>
      <c r="F181" s="132"/>
    </row>
    <row r="182" spans="2:6" x14ac:dyDescent="0.25">
      <c r="B182" s="130"/>
      <c r="C182" s="131"/>
      <c r="D182" s="132"/>
      <c r="E182" s="133"/>
      <c r="F182" s="132"/>
    </row>
    <row r="183" spans="2:6" x14ac:dyDescent="0.25">
      <c r="B183" s="130"/>
      <c r="C183" s="131"/>
      <c r="D183" s="132"/>
      <c r="E183" s="133"/>
      <c r="F183" s="132"/>
    </row>
    <row r="184" spans="2:6" x14ac:dyDescent="0.25">
      <c r="B184" s="130"/>
      <c r="C184" s="131"/>
      <c r="D184" s="132"/>
      <c r="E184" s="133"/>
      <c r="F184" s="132"/>
    </row>
    <row r="185" spans="2:6" x14ac:dyDescent="0.25">
      <c r="B185" s="130"/>
      <c r="C185" s="131"/>
      <c r="D185" s="132"/>
      <c r="E185" s="133"/>
      <c r="F185" s="132"/>
    </row>
    <row r="186" spans="2:6" x14ac:dyDescent="0.25">
      <c r="B186" s="130"/>
      <c r="C186" s="131"/>
      <c r="D186" s="132"/>
      <c r="E186" s="133"/>
      <c r="F186" s="132"/>
    </row>
    <row r="187" spans="2:6" x14ac:dyDescent="0.25">
      <c r="B187" s="134"/>
      <c r="C187" s="131"/>
      <c r="D187" s="132"/>
      <c r="E187" s="133"/>
      <c r="F187" s="132"/>
    </row>
    <row r="188" spans="2:6" x14ac:dyDescent="0.25">
      <c r="B188" s="220" t="s">
        <v>157</v>
      </c>
      <c r="C188" s="135" t="e">
        <f>AVERAGE(C163:C187)</f>
        <v>#DIV/0!</v>
      </c>
      <c r="D188" s="135" t="e">
        <f t="shared" ref="D188:F188" si="4">AVERAGE(D163:D187)</f>
        <v>#DIV/0!</v>
      </c>
      <c r="E188" s="135" t="e">
        <f t="shared" si="4"/>
        <v>#DIV/0!</v>
      </c>
      <c r="F188" s="135" t="e">
        <f t="shared" si="4"/>
        <v>#DIV/0!</v>
      </c>
    </row>
    <row r="189" spans="2:6" x14ac:dyDescent="0.25">
      <c r="B189" s="126"/>
      <c r="C189" s="126"/>
      <c r="D189" s="126"/>
      <c r="E189" s="126"/>
      <c r="F189" s="126"/>
    </row>
    <row r="190" spans="2:6" ht="13.2" customHeight="1" x14ac:dyDescent="0.25">
      <c r="B190" s="445" t="s">
        <v>158</v>
      </c>
      <c r="C190" s="445"/>
      <c r="D190" s="445"/>
      <c r="E190" s="445"/>
      <c r="F190" s="445"/>
    </row>
    <row r="191" spans="2:6" ht="30.6" x14ac:dyDescent="0.25">
      <c r="B191" s="128" t="s">
        <v>222</v>
      </c>
      <c r="C191" s="129" t="s">
        <v>166</v>
      </c>
      <c r="D191" s="129" t="s">
        <v>167</v>
      </c>
      <c r="E191" s="129" t="s">
        <v>145</v>
      </c>
      <c r="F191" s="129" t="s">
        <v>146</v>
      </c>
    </row>
    <row r="192" spans="2:6" ht="13.95" customHeight="1" x14ac:dyDescent="0.25">
      <c r="B192" s="130"/>
      <c r="C192" s="131"/>
      <c r="D192" s="132"/>
      <c r="E192" s="133"/>
      <c r="F192" s="132"/>
    </row>
    <row r="193" spans="2:6" x14ac:dyDescent="0.25">
      <c r="B193" s="130"/>
      <c r="C193" s="131"/>
      <c r="D193" s="132"/>
      <c r="E193" s="133"/>
      <c r="F193" s="132"/>
    </row>
    <row r="194" spans="2:6" x14ac:dyDescent="0.25">
      <c r="B194" s="130"/>
      <c r="C194" s="131"/>
      <c r="D194" s="132"/>
      <c r="E194" s="133"/>
      <c r="F194" s="132"/>
    </row>
    <row r="195" spans="2:6" x14ac:dyDescent="0.25">
      <c r="B195" s="130"/>
      <c r="C195" s="131"/>
      <c r="D195" s="132"/>
      <c r="E195" s="133"/>
      <c r="F195" s="132"/>
    </row>
    <row r="196" spans="2:6" x14ac:dyDescent="0.25">
      <c r="B196" s="130"/>
      <c r="C196" s="131"/>
      <c r="D196" s="132"/>
      <c r="E196" s="133"/>
      <c r="F196" s="132"/>
    </row>
    <row r="197" spans="2:6" x14ac:dyDescent="0.25">
      <c r="B197" s="130"/>
      <c r="C197" s="131"/>
      <c r="D197" s="132"/>
      <c r="E197" s="133"/>
      <c r="F197" s="132"/>
    </row>
    <row r="198" spans="2:6" x14ac:dyDescent="0.25">
      <c r="B198" s="130"/>
      <c r="C198" s="131"/>
      <c r="D198" s="132"/>
      <c r="E198" s="133"/>
      <c r="F198" s="132"/>
    </row>
    <row r="199" spans="2:6" x14ac:dyDescent="0.25">
      <c r="B199" s="130"/>
      <c r="C199" s="131"/>
      <c r="D199" s="132"/>
      <c r="E199" s="133"/>
      <c r="F199" s="132"/>
    </row>
    <row r="200" spans="2:6" x14ac:dyDescent="0.25">
      <c r="B200" s="130"/>
      <c r="C200" s="131"/>
      <c r="D200" s="132"/>
      <c r="E200" s="133"/>
      <c r="F200" s="132"/>
    </row>
    <row r="201" spans="2:6" x14ac:dyDescent="0.25">
      <c r="B201" s="130"/>
      <c r="C201" s="131"/>
      <c r="D201" s="132"/>
      <c r="E201" s="133"/>
      <c r="F201" s="132"/>
    </row>
    <row r="202" spans="2:6" x14ac:dyDescent="0.25">
      <c r="B202" s="130"/>
      <c r="C202" s="131"/>
      <c r="D202" s="132"/>
      <c r="E202" s="133"/>
      <c r="F202" s="132"/>
    </row>
    <row r="203" spans="2:6" x14ac:dyDescent="0.25">
      <c r="B203" s="130"/>
      <c r="C203" s="131"/>
      <c r="D203" s="132"/>
      <c r="E203" s="133"/>
      <c r="F203" s="132"/>
    </row>
    <row r="204" spans="2:6" x14ac:dyDescent="0.25">
      <c r="B204" s="130"/>
      <c r="C204" s="131"/>
      <c r="D204" s="132"/>
      <c r="E204" s="133"/>
      <c r="F204" s="132"/>
    </row>
    <row r="205" spans="2:6" x14ac:dyDescent="0.25">
      <c r="B205" s="130"/>
      <c r="C205" s="131"/>
      <c r="D205" s="132"/>
      <c r="E205" s="133"/>
      <c r="F205" s="132"/>
    </row>
    <row r="206" spans="2:6" x14ac:dyDescent="0.25">
      <c r="B206" s="130"/>
      <c r="C206" s="131"/>
      <c r="D206" s="132"/>
      <c r="E206" s="133"/>
      <c r="F206" s="132"/>
    </row>
    <row r="207" spans="2:6" x14ac:dyDescent="0.25">
      <c r="B207" s="130"/>
      <c r="C207" s="131"/>
      <c r="D207" s="132"/>
      <c r="E207" s="133"/>
      <c r="F207" s="132"/>
    </row>
    <row r="208" spans="2:6" x14ac:dyDescent="0.25">
      <c r="B208" s="130"/>
      <c r="C208" s="131"/>
      <c r="D208" s="132"/>
      <c r="E208" s="133"/>
      <c r="F208" s="132"/>
    </row>
    <row r="209" spans="2:6" x14ac:dyDescent="0.25">
      <c r="B209" s="130"/>
      <c r="C209" s="131"/>
      <c r="D209" s="132"/>
      <c r="E209" s="133"/>
      <c r="F209" s="132"/>
    </row>
    <row r="210" spans="2:6" x14ac:dyDescent="0.25">
      <c r="B210" s="130"/>
      <c r="C210" s="131"/>
      <c r="D210" s="132"/>
      <c r="E210" s="133"/>
      <c r="F210" s="132"/>
    </row>
    <row r="211" spans="2:6" x14ac:dyDescent="0.25">
      <c r="B211" s="130"/>
      <c r="C211" s="131"/>
      <c r="D211" s="132"/>
      <c r="E211" s="133"/>
      <c r="F211" s="132"/>
    </row>
    <row r="212" spans="2:6" x14ac:dyDescent="0.25">
      <c r="B212" s="130"/>
      <c r="C212" s="131"/>
      <c r="D212" s="132"/>
      <c r="E212" s="133"/>
      <c r="F212" s="132"/>
    </row>
    <row r="213" spans="2:6" x14ac:dyDescent="0.25">
      <c r="B213" s="130"/>
      <c r="C213" s="131"/>
      <c r="D213" s="132"/>
      <c r="E213" s="133"/>
      <c r="F213" s="132"/>
    </row>
    <row r="214" spans="2:6" x14ac:dyDescent="0.25">
      <c r="B214" s="130"/>
      <c r="C214" s="131"/>
      <c r="D214" s="132"/>
      <c r="E214" s="133"/>
      <c r="F214" s="132"/>
    </row>
    <row r="215" spans="2:6" x14ac:dyDescent="0.25">
      <c r="B215" s="130"/>
      <c r="C215" s="131"/>
      <c r="D215" s="132"/>
      <c r="E215" s="133"/>
      <c r="F215" s="132"/>
    </row>
    <row r="216" spans="2:6" x14ac:dyDescent="0.25">
      <c r="B216" s="134"/>
      <c r="C216" s="131"/>
      <c r="D216" s="132"/>
      <c r="E216" s="133"/>
      <c r="F216" s="132"/>
    </row>
    <row r="217" spans="2:6" x14ac:dyDescent="0.25">
      <c r="B217" s="220" t="s">
        <v>159</v>
      </c>
      <c r="C217" s="135" t="e">
        <f>AVERAGE(C192:C216)</f>
        <v>#DIV/0!</v>
      </c>
      <c r="D217" s="135" t="e">
        <f t="shared" ref="D217:F217" si="5">AVERAGE(D192:D216)</f>
        <v>#DIV/0!</v>
      </c>
      <c r="E217" s="135" t="e">
        <f t="shared" si="5"/>
        <v>#DIV/0!</v>
      </c>
      <c r="F217" s="135" t="e">
        <f t="shared" si="5"/>
        <v>#DIV/0!</v>
      </c>
    </row>
    <row r="218" spans="2:6" x14ac:dyDescent="0.25">
      <c r="B218" s="209"/>
      <c r="C218" s="209"/>
      <c r="D218" s="209"/>
      <c r="E218" s="209"/>
      <c r="F218" s="209"/>
    </row>
    <row r="219" spans="2:6" x14ac:dyDescent="0.25">
      <c r="B219" s="19"/>
      <c r="C219" s="19"/>
      <c r="D219" s="19"/>
      <c r="E219" s="19"/>
      <c r="F219" s="19"/>
    </row>
    <row r="220" spans="2:6" x14ac:dyDescent="0.25">
      <c r="B220" s="19"/>
      <c r="C220" s="19"/>
      <c r="D220" s="19"/>
      <c r="E220" s="19"/>
      <c r="F220" s="19"/>
    </row>
    <row r="221" spans="2:6" x14ac:dyDescent="0.25">
      <c r="B221" s="19"/>
      <c r="C221" s="19"/>
      <c r="D221" s="19"/>
      <c r="E221" s="19"/>
      <c r="F221" s="19"/>
    </row>
    <row r="222" spans="2:6" x14ac:dyDescent="0.25">
      <c r="B222" s="19"/>
      <c r="C222" s="19"/>
      <c r="D222" s="19"/>
      <c r="E222" s="19"/>
      <c r="F222" s="19"/>
    </row>
    <row r="223" spans="2:6" x14ac:dyDescent="0.25">
      <c r="B223" s="19"/>
      <c r="C223" s="19"/>
      <c r="D223" s="19"/>
      <c r="E223" s="19"/>
      <c r="F223" s="19"/>
    </row>
    <row r="224" spans="2:6" x14ac:dyDescent="0.25">
      <c r="B224" s="19"/>
      <c r="C224" s="19"/>
      <c r="D224" s="19"/>
      <c r="E224" s="19"/>
      <c r="F224" s="19"/>
    </row>
    <row r="225" spans="2:6" x14ac:dyDescent="0.25">
      <c r="B225" s="19"/>
      <c r="C225" s="19"/>
      <c r="D225" s="19"/>
      <c r="E225" s="19"/>
      <c r="F225" s="19"/>
    </row>
    <row r="226" spans="2:6" x14ac:dyDescent="0.25">
      <c r="B226" s="19"/>
      <c r="C226" s="19"/>
      <c r="D226" s="19"/>
      <c r="E226" s="19"/>
      <c r="F226" s="19"/>
    </row>
    <row r="227" spans="2:6" x14ac:dyDescent="0.25">
      <c r="B227" s="19"/>
      <c r="C227" s="19"/>
      <c r="D227" s="19"/>
      <c r="E227" s="19"/>
      <c r="F227" s="19"/>
    </row>
    <row r="228" spans="2:6" x14ac:dyDescent="0.25">
      <c r="B228" s="19"/>
      <c r="C228" s="19"/>
      <c r="D228" s="19"/>
      <c r="E228" s="19"/>
      <c r="F228" s="19"/>
    </row>
    <row r="229" spans="2:6" x14ac:dyDescent="0.25">
      <c r="B229" s="19"/>
      <c r="C229" s="19"/>
      <c r="D229" s="19"/>
      <c r="E229" s="19"/>
      <c r="F229" s="19"/>
    </row>
    <row r="230" spans="2:6" x14ac:dyDescent="0.25">
      <c r="B230" s="19"/>
      <c r="C230" s="19"/>
      <c r="D230" s="19"/>
      <c r="E230" s="19"/>
      <c r="F230" s="19"/>
    </row>
    <row r="231" spans="2:6" x14ac:dyDescent="0.25">
      <c r="B231" s="19"/>
      <c r="C231" s="19"/>
      <c r="D231" s="19"/>
      <c r="E231" s="19"/>
      <c r="F231" s="19"/>
    </row>
    <row r="232" spans="2:6" x14ac:dyDescent="0.25">
      <c r="B232" s="19"/>
      <c r="C232" s="19"/>
      <c r="D232" s="19"/>
      <c r="E232" s="19"/>
      <c r="F232" s="19"/>
    </row>
    <row r="233" spans="2:6" x14ac:dyDescent="0.25">
      <c r="B233" s="19"/>
      <c r="C233" s="19"/>
      <c r="D233" s="19"/>
      <c r="E233" s="19"/>
      <c r="F233" s="19"/>
    </row>
    <row r="234" spans="2:6" x14ac:dyDescent="0.25">
      <c r="B234" s="19"/>
      <c r="C234" s="19"/>
      <c r="D234" s="19"/>
      <c r="E234" s="19"/>
      <c r="F234" s="19"/>
    </row>
    <row r="235" spans="2:6" x14ac:dyDescent="0.25">
      <c r="B235" s="19"/>
      <c r="C235" s="19"/>
      <c r="D235" s="19"/>
      <c r="E235" s="19"/>
      <c r="F235" s="19"/>
    </row>
    <row r="236" spans="2:6" x14ac:dyDescent="0.25">
      <c r="B236" s="19"/>
      <c r="C236" s="19"/>
      <c r="D236" s="19"/>
      <c r="E236" s="19"/>
      <c r="F236" s="19"/>
    </row>
    <row r="237" spans="2:6" x14ac:dyDescent="0.25">
      <c r="B237" s="19"/>
      <c r="C237" s="19"/>
      <c r="D237" s="19"/>
      <c r="E237" s="19"/>
      <c r="F237" s="19"/>
    </row>
    <row r="238" spans="2:6" x14ac:dyDescent="0.25">
      <c r="B238" s="19"/>
      <c r="C238" s="19"/>
      <c r="D238" s="19"/>
      <c r="E238" s="19"/>
      <c r="F238" s="19"/>
    </row>
    <row r="239" spans="2:6" x14ac:dyDescent="0.25">
      <c r="B239" s="19"/>
      <c r="C239" s="19"/>
      <c r="D239" s="19"/>
      <c r="E239" s="19"/>
      <c r="F239" s="19"/>
    </row>
    <row r="240" spans="2:6" x14ac:dyDescent="0.25">
      <c r="B240" s="19"/>
      <c r="C240" s="19"/>
      <c r="D240" s="19"/>
      <c r="E240" s="19"/>
      <c r="F240" s="19"/>
    </row>
    <row r="241" spans="2:6" x14ac:dyDescent="0.25">
      <c r="B241" s="19"/>
      <c r="C241" s="19"/>
      <c r="D241" s="19"/>
      <c r="E241" s="19"/>
      <c r="F241" s="19"/>
    </row>
    <row r="242" spans="2:6" x14ac:dyDescent="0.25">
      <c r="B242" s="19"/>
      <c r="C242" s="19"/>
      <c r="D242" s="19"/>
      <c r="E242" s="19"/>
      <c r="F242" s="19"/>
    </row>
    <row r="243" spans="2:6" x14ac:dyDescent="0.25">
      <c r="B243" s="19"/>
      <c r="C243" s="19"/>
      <c r="D243" s="19"/>
      <c r="E243" s="19"/>
      <c r="F243" s="19"/>
    </row>
    <row r="244" spans="2:6" x14ac:dyDescent="0.25">
      <c r="B244" s="19"/>
      <c r="C244" s="19"/>
      <c r="D244" s="19"/>
      <c r="E244" s="19"/>
      <c r="F244" s="19"/>
    </row>
    <row r="245" spans="2:6" x14ac:dyDescent="0.25">
      <c r="B245" s="19"/>
      <c r="C245" s="19"/>
      <c r="D245" s="19"/>
      <c r="E245" s="19"/>
      <c r="F245" s="19"/>
    </row>
    <row r="246" spans="2:6" x14ac:dyDescent="0.25">
      <c r="B246" s="19"/>
      <c r="C246" s="19"/>
      <c r="D246" s="19"/>
      <c r="E246" s="19"/>
      <c r="F246" s="19"/>
    </row>
    <row r="247" spans="2:6" x14ac:dyDescent="0.25">
      <c r="B247" s="19"/>
      <c r="C247" s="19"/>
      <c r="D247" s="19"/>
      <c r="E247" s="19"/>
      <c r="F247" s="19"/>
    </row>
    <row r="248" spans="2:6" x14ac:dyDescent="0.25">
      <c r="B248" s="19"/>
      <c r="C248" s="19"/>
      <c r="D248" s="19"/>
      <c r="E248" s="19"/>
      <c r="F248" s="19"/>
    </row>
    <row r="249" spans="2:6" x14ac:dyDescent="0.25">
      <c r="B249" s="19"/>
      <c r="C249" s="19"/>
      <c r="D249" s="19"/>
      <c r="E249" s="19"/>
      <c r="F249" s="19"/>
    </row>
    <row r="250" spans="2:6" x14ac:dyDescent="0.25">
      <c r="B250" s="19"/>
      <c r="C250" s="19"/>
      <c r="D250" s="19"/>
      <c r="E250" s="19"/>
      <c r="F250" s="19"/>
    </row>
    <row r="251" spans="2:6" x14ac:dyDescent="0.25">
      <c r="B251" s="19"/>
      <c r="C251" s="19"/>
      <c r="D251" s="19"/>
      <c r="E251" s="19"/>
      <c r="F251" s="19"/>
    </row>
    <row r="252" spans="2:6" x14ac:dyDescent="0.25">
      <c r="B252" s="19"/>
      <c r="C252" s="19"/>
      <c r="D252" s="19"/>
      <c r="E252" s="19"/>
      <c r="F252" s="19"/>
    </row>
    <row r="253" spans="2:6" x14ac:dyDescent="0.25">
      <c r="B253" s="19"/>
      <c r="C253" s="19"/>
      <c r="D253" s="19"/>
      <c r="E253" s="19"/>
      <c r="F253" s="19"/>
    </row>
    <row r="254" spans="2:6" x14ac:dyDescent="0.25">
      <c r="B254" s="19"/>
      <c r="C254" s="19"/>
      <c r="D254" s="19"/>
      <c r="E254" s="19"/>
      <c r="F254" s="19"/>
    </row>
    <row r="255" spans="2:6" x14ac:dyDescent="0.25">
      <c r="B255" s="19"/>
      <c r="C255" s="19"/>
      <c r="D255" s="19"/>
      <c r="E255" s="19"/>
      <c r="F255" s="19"/>
    </row>
    <row r="256" spans="2:6" x14ac:dyDescent="0.25">
      <c r="B256" s="19"/>
      <c r="C256" s="19"/>
      <c r="D256" s="19"/>
      <c r="E256" s="19"/>
      <c r="F256" s="19"/>
    </row>
    <row r="257" spans="2:6" x14ac:dyDescent="0.25">
      <c r="B257" s="19"/>
      <c r="C257" s="19"/>
      <c r="D257" s="19"/>
      <c r="E257" s="19"/>
      <c r="F257" s="19"/>
    </row>
    <row r="258" spans="2:6" x14ac:dyDescent="0.25">
      <c r="B258" s="19"/>
      <c r="C258" s="19"/>
      <c r="D258" s="19"/>
      <c r="E258" s="19"/>
      <c r="F258" s="19"/>
    </row>
    <row r="259" spans="2:6" x14ac:dyDescent="0.25">
      <c r="B259" s="19"/>
      <c r="C259" s="19"/>
      <c r="D259" s="19"/>
      <c r="E259" s="19"/>
      <c r="F259" s="19"/>
    </row>
    <row r="260" spans="2:6" x14ac:dyDescent="0.25">
      <c r="B260" s="19"/>
      <c r="C260" s="19"/>
      <c r="D260" s="19"/>
      <c r="E260" s="19"/>
      <c r="F260" s="19"/>
    </row>
    <row r="261" spans="2:6" x14ac:dyDescent="0.25">
      <c r="B261" s="19"/>
      <c r="C261" s="19"/>
      <c r="D261" s="19"/>
      <c r="E261" s="19"/>
      <c r="F261" s="19"/>
    </row>
    <row r="262" spans="2:6" x14ac:dyDescent="0.25">
      <c r="B262" s="19"/>
      <c r="C262" s="19"/>
      <c r="D262" s="19"/>
      <c r="E262" s="19"/>
      <c r="F262" s="19"/>
    </row>
    <row r="263" spans="2:6" x14ac:dyDescent="0.25">
      <c r="B263" s="19"/>
      <c r="C263" s="19"/>
      <c r="D263" s="19"/>
      <c r="E263" s="19"/>
      <c r="F263" s="19"/>
    </row>
    <row r="264" spans="2:6" x14ac:dyDescent="0.25">
      <c r="B264" s="19"/>
      <c r="C264" s="19"/>
      <c r="D264" s="19"/>
      <c r="E264" s="19"/>
      <c r="F264" s="19"/>
    </row>
    <row r="265" spans="2:6" x14ac:dyDescent="0.25">
      <c r="B265" s="19"/>
      <c r="C265" s="19"/>
      <c r="D265" s="19"/>
      <c r="E265" s="19"/>
      <c r="F265" s="19"/>
    </row>
    <row r="266" spans="2:6" x14ac:dyDescent="0.25">
      <c r="B266" s="19"/>
      <c r="C266" s="19"/>
      <c r="D266" s="19"/>
      <c r="E266" s="19"/>
      <c r="F266" s="19"/>
    </row>
    <row r="267" spans="2:6" x14ac:dyDescent="0.25">
      <c r="B267" s="19"/>
      <c r="C267" s="19"/>
      <c r="D267" s="19"/>
      <c r="E267" s="19"/>
      <c r="F267" s="19"/>
    </row>
    <row r="268" spans="2:6" x14ac:dyDescent="0.25">
      <c r="B268" s="19"/>
      <c r="C268" s="19"/>
      <c r="D268" s="19"/>
      <c r="E268" s="19"/>
      <c r="F268" s="19"/>
    </row>
    <row r="269" spans="2:6" x14ac:dyDescent="0.25">
      <c r="B269" s="19"/>
      <c r="C269" s="19"/>
      <c r="D269" s="19"/>
      <c r="E269" s="19"/>
      <c r="F269" s="19"/>
    </row>
    <row r="270" spans="2:6" x14ac:dyDescent="0.25">
      <c r="B270" s="19"/>
      <c r="C270" s="19"/>
      <c r="D270" s="19"/>
      <c r="E270" s="19"/>
      <c r="F270" s="19"/>
    </row>
    <row r="271" spans="2:6" x14ac:dyDescent="0.25">
      <c r="B271" s="19"/>
      <c r="C271" s="19"/>
      <c r="D271" s="19"/>
      <c r="E271" s="19"/>
      <c r="F271" s="19"/>
    </row>
    <row r="272" spans="2:6" x14ac:dyDescent="0.25">
      <c r="B272" s="19"/>
      <c r="C272" s="19"/>
      <c r="D272" s="19"/>
      <c r="E272" s="19"/>
      <c r="F272" s="19"/>
    </row>
    <row r="273" spans="2:6" x14ac:dyDescent="0.25">
      <c r="B273" s="19"/>
      <c r="C273" s="19"/>
      <c r="D273" s="19"/>
      <c r="E273" s="19"/>
      <c r="F273" s="19"/>
    </row>
    <row r="274" spans="2:6" x14ac:dyDescent="0.25">
      <c r="B274" s="19"/>
      <c r="C274" s="19"/>
      <c r="D274" s="19"/>
      <c r="E274" s="19"/>
      <c r="F274" s="19"/>
    </row>
    <row r="275" spans="2:6" x14ac:dyDescent="0.25">
      <c r="B275" s="19"/>
      <c r="C275" s="19"/>
      <c r="D275" s="19"/>
      <c r="E275" s="19"/>
      <c r="F275" s="19"/>
    </row>
    <row r="276" spans="2:6" x14ac:dyDescent="0.25">
      <c r="B276" s="19"/>
      <c r="C276" s="19"/>
      <c r="D276" s="19"/>
      <c r="E276" s="19"/>
      <c r="F276" s="19"/>
    </row>
    <row r="277" spans="2:6" x14ac:dyDescent="0.25">
      <c r="B277" s="19"/>
      <c r="C277" s="19"/>
      <c r="D277" s="19"/>
      <c r="E277" s="19"/>
      <c r="F277" s="19"/>
    </row>
    <row r="278" spans="2:6" x14ac:dyDescent="0.25">
      <c r="B278" s="19"/>
      <c r="C278" s="19"/>
      <c r="D278" s="19"/>
      <c r="E278" s="19"/>
      <c r="F278" s="19"/>
    </row>
    <row r="279" spans="2:6" x14ac:dyDescent="0.25">
      <c r="B279" s="19"/>
      <c r="C279" s="19"/>
      <c r="D279" s="19"/>
      <c r="E279" s="19"/>
      <c r="F279" s="19"/>
    </row>
    <row r="280" spans="2:6" x14ac:dyDescent="0.25">
      <c r="B280" s="19"/>
      <c r="C280" s="19"/>
      <c r="D280" s="19"/>
      <c r="E280" s="19"/>
      <c r="F280" s="19"/>
    </row>
    <row r="281" spans="2:6" x14ac:dyDescent="0.25">
      <c r="B281" s="19"/>
      <c r="C281" s="19"/>
      <c r="D281" s="19"/>
      <c r="E281" s="19"/>
      <c r="F281" s="19"/>
    </row>
    <row r="282" spans="2:6" x14ac:dyDescent="0.25">
      <c r="B282" s="19"/>
      <c r="C282" s="19"/>
      <c r="D282" s="19"/>
      <c r="E282" s="19"/>
      <c r="F282" s="19"/>
    </row>
    <row r="283" spans="2:6" x14ac:dyDescent="0.25">
      <c r="B283" s="19"/>
      <c r="C283" s="19"/>
      <c r="D283" s="19"/>
      <c r="E283" s="19"/>
      <c r="F283" s="19"/>
    </row>
    <row r="284" spans="2:6" x14ac:dyDescent="0.25">
      <c r="B284" s="19"/>
      <c r="C284" s="19"/>
      <c r="D284" s="19"/>
      <c r="E284" s="19"/>
      <c r="F284" s="19"/>
    </row>
    <row r="285" spans="2:6" x14ac:dyDescent="0.25">
      <c r="B285" s="19"/>
      <c r="C285" s="19"/>
      <c r="D285" s="19"/>
      <c r="E285" s="19"/>
      <c r="F285" s="19"/>
    </row>
    <row r="286" spans="2:6" x14ac:dyDescent="0.25">
      <c r="B286" s="19"/>
      <c r="C286" s="19"/>
      <c r="D286" s="19"/>
      <c r="E286" s="19"/>
      <c r="F286" s="19"/>
    </row>
    <row r="287" spans="2:6" x14ac:dyDescent="0.25">
      <c r="B287" s="19"/>
      <c r="C287" s="19"/>
      <c r="D287" s="19"/>
      <c r="E287" s="19"/>
      <c r="F287" s="19"/>
    </row>
    <row r="288" spans="2:6" x14ac:dyDescent="0.25">
      <c r="B288" s="19"/>
      <c r="C288" s="19"/>
      <c r="D288" s="19"/>
      <c r="E288" s="19"/>
      <c r="F288" s="19"/>
    </row>
    <row r="289" spans="2:6" x14ac:dyDescent="0.25">
      <c r="B289" s="19"/>
      <c r="C289" s="19"/>
      <c r="D289" s="19"/>
      <c r="E289" s="19"/>
      <c r="F289" s="19"/>
    </row>
    <row r="290" spans="2:6" x14ac:dyDescent="0.25">
      <c r="B290" s="19"/>
      <c r="C290" s="19"/>
      <c r="D290" s="19"/>
      <c r="E290" s="19"/>
      <c r="F290" s="19"/>
    </row>
    <row r="291" spans="2:6" x14ac:dyDescent="0.25">
      <c r="B291" s="19"/>
      <c r="C291" s="19"/>
      <c r="D291" s="19"/>
      <c r="E291" s="19"/>
      <c r="F291" s="19"/>
    </row>
    <row r="292" spans="2:6" x14ac:dyDescent="0.25">
      <c r="B292" s="19"/>
      <c r="C292" s="19"/>
      <c r="D292" s="19"/>
      <c r="E292" s="19"/>
      <c r="F292" s="19"/>
    </row>
    <row r="293" spans="2:6" x14ac:dyDescent="0.25">
      <c r="B293" s="19"/>
      <c r="C293" s="19"/>
      <c r="D293" s="19"/>
      <c r="E293" s="19"/>
      <c r="F293" s="19"/>
    </row>
    <row r="294" spans="2:6" x14ac:dyDescent="0.25">
      <c r="B294" s="19"/>
      <c r="C294" s="19"/>
      <c r="D294" s="19"/>
      <c r="E294" s="19"/>
      <c r="F294" s="19"/>
    </row>
    <row r="295" spans="2:6" x14ac:dyDescent="0.25">
      <c r="B295" s="19"/>
      <c r="C295" s="19"/>
      <c r="D295" s="19"/>
      <c r="E295" s="19"/>
      <c r="F295" s="19"/>
    </row>
    <row r="296" spans="2:6" x14ac:dyDescent="0.25">
      <c r="B296" s="19"/>
      <c r="C296" s="19"/>
      <c r="D296" s="19"/>
      <c r="E296" s="19"/>
      <c r="F296" s="19"/>
    </row>
    <row r="297" spans="2:6" x14ac:dyDescent="0.25">
      <c r="B297" s="19"/>
      <c r="C297" s="19"/>
      <c r="D297" s="19"/>
      <c r="E297" s="19"/>
      <c r="F297" s="19"/>
    </row>
    <row r="298" spans="2:6" x14ac:dyDescent="0.25">
      <c r="B298" s="19"/>
      <c r="C298" s="19"/>
      <c r="D298" s="19"/>
      <c r="E298" s="19"/>
      <c r="F298" s="19"/>
    </row>
    <row r="299" spans="2:6" x14ac:dyDescent="0.25">
      <c r="B299" s="19"/>
      <c r="C299" s="19"/>
      <c r="D299" s="19"/>
      <c r="E299" s="19"/>
      <c r="F299" s="19"/>
    </row>
    <row r="300" spans="2:6" x14ac:dyDescent="0.25">
      <c r="B300" s="19"/>
      <c r="C300" s="19"/>
      <c r="D300" s="19"/>
      <c r="E300" s="19"/>
      <c r="F300" s="19"/>
    </row>
    <row r="301" spans="2:6" x14ac:dyDescent="0.25">
      <c r="B301" s="19"/>
      <c r="C301" s="19"/>
      <c r="D301" s="19"/>
      <c r="E301" s="19"/>
      <c r="F301" s="19"/>
    </row>
    <row r="302" spans="2:6" x14ac:dyDescent="0.25">
      <c r="B302" s="19"/>
      <c r="C302" s="19"/>
      <c r="D302" s="19"/>
      <c r="E302" s="19"/>
      <c r="F302" s="19"/>
    </row>
    <row r="303" spans="2:6" x14ac:dyDescent="0.25">
      <c r="B303" s="19"/>
      <c r="C303" s="19"/>
      <c r="D303" s="19"/>
      <c r="E303" s="19"/>
      <c r="F303" s="19"/>
    </row>
    <row r="304" spans="2:6" x14ac:dyDescent="0.25">
      <c r="B304" s="19"/>
      <c r="C304" s="19"/>
      <c r="D304" s="19"/>
      <c r="E304" s="19"/>
      <c r="F304" s="19"/>
    </row>
    <row r="305" spans="2:6" x14ac:dyDescent="0.25">
      <c r="B305" s="19"/>
      <c r="C305" s="19"/>
      <c r="D305" s="19"/>
      <c r="E305" s="19"/>
      <c r="F305" s="19"/>
    </row>
    <row r="306" spans="2:6" x14ac:dyDescent="0.25">
      <c r="B306" s="19"/>
      <c r="C306" s="19"/>
      <c r="D306" s="19"/>
      <c r="E306" s="19"/>
      <c r="F306" s="19"/>
    </row>
    <row r="307" spans="2:6" x14ac:dyDescent="0.25">
      <c r="B307" s="19"/>
      <c r="C307" s="19"/>
      <c r="D307" s="19"/>
      <c r="E307" s="19"/>
      <c r="F307" s="19"/>
    </row>
    <row r="308" spans="2:6" x14ac:dyDescent="0.25">
      <c r="B308" s="19"/>
      <c r="C308" s="19"/>
      <c r="D308" s="19"/>
      <c r="E308" s="19"/>
      <c r="F308" s="19"/>
    </row>
    <row r="309" spans="2:6" x14ac:dyDescent="0.25">
      <c r="B309" s="19"/>
      <c r="C309" s="19"/>
      <c r="D309" s="19"/>
      <c r="E309" s="19"/>
      <c r="F309" s="19"/>
    </row>
    <row r="310" spans="2:6" x14ac:dyDescent="0.25">
      <c r="B310" s="19"/>
      <c r="C310" s="19"/>
      <c r="D310" s="19"/>
      <c r="E310" s="19"/>
      <c r="F310" s="19"/>
    </row>
    <row r="311" spans="2:6" x14ac:dyDescent="0.25">
      <c r="B311" s="19"/>
      <c r="C311" s="19"/>
      <c r="D311" s="19"/>
      <c r="E311" s="19"/>
      <c r="F311" s="19"/>
    </row>
    <row r="312" spans="2:6" x14ac:dyDescent="0.25">
      <c r="B312" s="19"/>
      <c r="C312" s="19"/>
      <c r="D312" s="19"/>
      <c r="E312" s="19"/>
      <c r="F312" s="19"/>
    </row>
    <row r="313" spans="2:6" x14ac:dyDescent="0.25">
      <c r="B313" s="19"/>
      <c r="C313" s="19"/>
      <c r="D313" s="19"/>
      <c r="E313" s="19"/>
      <c r="F313" s="19"/>
    </row>
    <row r="314" spans="2:6" x14ac:dyDescent="0.25">
      <c r="B314" s="19"/>
      <c r="C314" s="19"/>
      <c r="D314" s="19"/>
      <c r="E314" s="19"/>
      <c r="F314" s="19"/>
    </row>
    <row r="315" spans="2:6" x14ac:dyDescent="0.25">
      <c r="B315" s="19"/>
      <c r="C315" s="19"/>
      <c r="D315" s="19"/>
      <c r="E315" s="19"/>
      <c r="F315" s="19"/>
    </row>
    <row r="316" spans="2:6" x14ac:dyDescent="0.25">
      <c r="B316" s="19"/>
      <c r="C316" s="19"/>
      <c r="D316" s="19"/>
      <c r="E316" s="19"/>
      <c r="F316" s="19"/>
    </row>
    <row r="317" spans="2:6" x14ac:dyDescent="0.25">
      <c r="B317" s="19"/>
      <c r="C317" s="19"/>
      <c r="D317" s="19"/>
      <c r="E317" s="19"/>
      <c r="F317" s="19"/>
    </row>
    <row r="318" spans="2:6" x14ac:dyDescent="0.25">
      <c r="B318" s="19"/>
      <c r="C318" s="19"/>
      <c r="D318" s="19"/>
      <c r="E318" s="19"/>
      <c r="F318" s="19"/>
    </row>
    <row r="319" spans="2:6" x14ac:dyDescent="0.25">
      <c r="B319" s="19"/>
      <c r="C319" s="19"/>
      <c r="D319" s="19"/>
      <c r="E319" s="19"/>
      <c r="F319" s="19"/>
    </row>
    <row r="320" spans="2:6" x14ac:dyDescent="0.25">
      <c r="B320" s="19"/>
      <c r="C320" s="19"/>
      <c r="D320" s="19"/>
      <c r="E320" s="19"/>
      <c r="F320" s="19"/>
    </row>
    <row r="321" spans="2:6" x14ac:dyDescent="0.25">
      <c r="B321" s="19"/>
      <c r="C321" s="19"/>
      <c r="D321" s="19"/>
      <c r="E321" s="19"/>
      <c r="F321" s="19"/>
    </row>
    <row r="322" spans="2:6" x14ac:dyDescent="0.25">
      <c r="B322" s="19"/>
      <c r="C322" s="19"/>
      <c r="D322" s="19"/>
      <c r="E322" s="19"/>
      <c r="F322" s="19"/>
    </row>
    <row r="323" spans="2:6" x14ac:dyDescent="0.25">
      <c r="B323" s="19"/>
      <c r="C323" s="19"/>
      <c r="D323" s="19"/>
      <c r="E323" s="19"/>
      <c r="F323" s="19"/>
    </row>
    <row r="324" spans="2:6" x14ac:dyDescent="0.25">
      <c r="B324" s="19"/>
      <c r="C324" s="19"/>
      <c r="D324" s="19"/>
      <c r="E324" s="19"/>
      <c r="F324" s="19"/>
    </row>
    <row r="325" spans="2:6" x14ac:dyDescent="0.25">
      <c r="B325" s="19"/>
      <c r="C325" s="19"/>
      <c r="D325" s="19"/>
      <c r="E325" s="19"/>
      <c r="F325" s="19"/>
    </row>
    <row r="326" spans="2:6" x14ac:dyDescent="0.25">
      <c r="B326" s="19"/>
      <c r="C326" s="19"/>
      <c r="D326" s="19"/>
      <c r="E326" s="19"/>
      <c r="F326" s="19"/>
    </row>
    <row r="327" spans="2:6" x14ac:dyDescent="0.25">
      <c r="B327" s="19"/>
      <c r="C327" s="19"/>
      <c r="D327" s="19"/>
      <c r="E327" s="19"/>
      <c r="F327" s="19"/>
    </row>
    <row r="328" spans="2:6" x14ac:dyDescent="0.25">
      <c r="B328" s="19"/>
      <c r="C328" s="19"/>
      <c r="D328" s="19"/>
      <c r="E328" s="19"/>
      <c r="F328" s="19"/>
    </row>
    <row r="329" spans="2:6" x14ac:dyDescent="0.25">
      <c r="B329" s="19"/>
      <c r="C329" s="19"/>
      <c r="D329" s="19"/>
      <c r="E329" s="19"/>
      <c r="F329" s="19"/>
    </row>
    <row r="330" spans="2:6" x14ac:dyDescent="0.25">
      <c r="B330" s="19"/>
      <c r="C330" s="19"/>
      <c r="D330" s="19"/>
      <c r="E330" s="19"/>
      <c r="F330" s="19"/>
    </row>
    <row r="331" spans="2:6" x14ac:dyDescent="0.25">
      <c r="B331" s="19"/>
      <c r="C331" s="19"/>
      <c r="D331" s="19"/>
      <c r="E331" s="19"/>
      <c r="F331" s="19"/>
    </row>
    <row r="332" spans="2:6" x14ac:dyDescent="0.25">
      <c r="B332" s="19"/>
      <c r="C332" s="19"/>
      <c r="D332" s="19"/>
      <c r="E332" s="19"/>
      <c r="F332" s="19"/>
    </row>
    <row r="333" spans="2:6" x14ac:dyDescent="0.25">
      <c r="B333" s="19"/>
      <c r="C333" s="19"/>
      <c r="D333" s="19"/>
      <c r="E333" s="19"/>
      <c r="F333" s="19"/>
    </row>
    <row r="334" spans="2:6" x14ac:dyDescent="0.25">
      <c r="B334" s="19"/>
      <c r="C334" s="19"/>
      <c r="D334" s="19"/>
      <c r="E334" s="19"/>
      <c r="F334" s="19"/>
    </row>
    <row r="335" spans="2:6" x14ac:dyDescent="0.25">
      <c r="B335" s="19"/>
      <c r="C335" s="19"/>
      <c r="D335" s="19"/>
      <c r="E335" s="19"/>
      <c r="F335" s="19"/>
    </row>
    <row r="336" spans="2:6" x14ac:dyDescent="0.25">
      <c r="B336" s="19"/>
      <c r="C336" s="19"/>
      <c r="D336" s="19"/>
      <c r="E336" s="19"/>
      <c r="F336" s="19"/>
    </row>
    <row r="337" spans="2:6" x14ac:dyDescent="0.25">
      <c r="B337" s="19"/>
      <c r="C337" s="19"/>
      <c r="D337" s="19"/>
      <c r="E337" s="19"/>
      <c r="F337" s="19"/>
    </row>
    <row r="338" spans="2:6" x14ac:dyDescent="0.25">
      <c r="B338" s="19"/>
      <c r="C338" s="19"/>
      <c r="D338" s="19"/>
      <c r="E338" s="19"/>
      <c r="F338" s="19"/>
    </row>
    <row r="339" spans="2:6" x14ac:dyDescent="0.25">
      <c r="B339" s="19"/>
      <c r="C339" s="19"/>
      <c r="D339" s="19"/>
      <c r="E339" s="19"/>
      <c r="F339" s="19"/>
    </row>
    <row r="340" spans="2:6" x14ac:dyDescent="0.25">
      <c r="B340" s="19"/>
      <c r="C340" s="19"/>
      <c r="D340" s="19"/>
      <c r="E340" s="19"/>
      <c r="F340" s="19"/>
    </row>
    <row r="341" spans="2:6" x14ac:dyDescent="0.25">
      <c r="B341" s="19"/>
      <c r="C341" s="19"/>
      <c r="D341" s="19"/>
      <c r="E341" s="19"/>
      <c r="F341" s="19"/>
    </row>
    <row r="342" spans="2:6" x14ac:dyDescent="0.25">
      <c r="B342" s="19"/>
      <c r="C342" s="19"/>
      <c r="D342" s="19"/>
      <c r="E342" s="19"/>
      <c r="F342" s="19"/>
    </row>
    <row r="343" spans="2:6" x14ac:dyDescent="0.25">
      <c r="B343" s="19"/>
      <c r="C343" s="19"/>
      <c r="D343" s="19"/>
      <c r="E343" s="19"/>
      <c r="F343" s="19"/>
    </row>
    <row r="344" spans="2:6" x14ac:dyDescent="0.25">
      <c r="B344" s="19"/>
      <c r="C344" s="19"/>
      <c r="D344" s="19"/>
      <c r="E344" s="19"/>
      <c r="F344" s="19"/>
    </row>
    <row r="345" spans="2:6" x14ac:dyDescent="0.25">
      <c r="B345" s="19"/>
      <c r="C345" s="19"/>
      <c r="D345" s="19"/>
      <c r="E345" s="19"/>
      <c r="F345" s="19"/>
    </row>
    <row r="346" spans="2:6" x14ac:dyDescent="0.25">
      <c r="B346" s="19"/>
      <c r="C346" s="19"/>
      <c r="D346" s="19"/>
      <c r="E346" s="19"/>
      <c r="F346" s="19"/>
    </row>
    <row r="347" spans="2:6" x14ac:dyDescent="0.25">
      <c r="B347" s="19"/>
      <c r="C347" s="19"/>
      <c r="D347" s="19"/>
      <c r="E347" s="19"/>
      <c r="F347" s="19"/>
    </row>
    <row r="348" spans="2:6" x14ac:dyDescent="0.25">
      <c r="B348" s="19"/>
      <c r="C348" s="19"/>
      <c r="D348" s="19"/>
      <c r="E348" s="19"/>
      <c r="F348" s="19"/>
    </row>
    <row r="349" spans="2:6" x14ac:dyDescent="0.25">
      <c r="B349" s="19"/>
      <c r="C349" s="19"/>
      <c r="D349" s="19"/>
      <c r="E349" s="19"/>
      <c r="F349" s="19"/>
    </row>
    <row r="350" spans="2:6" x14ac:dyDescent="0.25">
      <c r="B350" s="19"/>
      <c r="C350" s="19"/>
      <c r="D350" s="19"/>
      <c r="E350" s="19"/>
      <c r="F350" s="19"/>
    </row>
    <row r="351" spans="2:6" x14ac:dyDescent="0.25">
      <c r="B351" s="19"/>
      <c r="C351" s="19"/>
      <c r="D351" s="19"/>
      <c r="E351" s="19"/>
      <c r="F351" s="19"/>
    </row>
    <row r="352" spans="2:6" x14ac:dyDescent="0.25">
      <c r="B352" s="19"/>
      <c r="C352" s="19"/>
      <c r="D352" s="19"/>
      <c r="E352" s="19"/>
      <c r="F352" s="19"/>
    </row>
    <row r="353" spans="2:6" x14ac:dyDescent="0.25">
      <c r="B353" s="19"/>
      <c r="C353" s="19"/>
      <c r="D353" s="19"/>
      <c r="E353" s="19"/>
      <c r="F353" s="19"/>
    </row>
    <row r="354" spans="2:6" x14ac:dyDescent="0.25">
      <c r="B354" s="19"/>
      <c r="C354" s="19"/>
      <c r="D354" s="19"/>
      <c r="E354" s="19"/>
      <c r="F354" s="19"/>
    </row>
    <row r="355" spans="2:6" x14ac:dyDescent="0.25">
      <c r="B355" s="19"/>
      <c r="C355" s="19"/>
      <c r="D355" s="19"/>
      <c r="E355" s="19"/>
      <c r="F355" s="19"/>
    </row>
    <row r="356" spans="2:6" x14ac:dyDescent="0.25">
      <c r="B356" s="19"/>
      <c r="C356" s="19"/>
      <c r="D356" s="19"/>
      <c r="E356" s="19"/>
      <c r="F356" s="19"/>
    </row>
    <row r="357" spans="2:6" x14ac:dyDescent="0.25">
      <c r="B357" s="19"/>
      <c r="C357" s="19"/>
      <c r="D357" s="19"/>
      <c r="E357" s="19"/>
      <c r="F357" s="19"/>
    </row>
    <row r="358" spans="2:6" x14ac:dyDescent="0.25">
      <c r="B358" s="19"/>
      <c r="C358" s="19"/>
      <c r="D358" s="19"/>
      <c r="E358" s="19"/>
      <c r="F358" s="19"/>
    </row>
    <row r="359" spans="2:6" x14ac:dyDescent="0.25">
      <c r="B359" s="19"/>
      <c r="C359" s="19"/>
      <c r="D359" s="19"/>
      <c r="E359" s="19"/>
      <c r="F359" s="19"/>
    </row>
    <row r="360" spans="2:6" x14ac:dyDescent="0.25">
      <c r="B360" s="19"/>
      <c r="C360" s="19"/>
      <c r="D360" s="19"/>
      <c r="E360" s="19"/>
      <c r="F360" s="19"/>
    </row>
    <row r="361" spans="2:6" x14ac:dyDescent="0.25">
      <c r="B361" s="19"/>
      <c r="C361" s="19"/>
      <c r="D361" s="19"/>
      <c r="E361" s="19"/>
      <c r="F361" s="19"/>
    </row>
    <row r="362" spans="2:6" x14ac:dyDescent="0.25">
      <c r="B362" s="19"/>
      <c r="C362" s="19"/>
      <c r="D362" s="19"/>
      <c r="E362" s="19"/>
      <c r="F362" s="19"/>
    </row>
    <row r="363" spans="2:6" x14ac:dyDescent="0.25">
      <c r="B363" s="19"/>
      <c r="C363" s="19"/>
      <c r="D363" s="19"/>
      <c r="E363" s="19"/>
      <c r="F363" s="19"/>
    </row>
    <row r="364" spans="2:6" x14ac:dyDescent="0.25">
      <c r="B364" s="19"/>
      <c r="C364" s="19"/>
      <c r="D364" s="19"/>
      <c r="E364" s="19"/>
      <c r="F364" s="19"/>
    </row>
    <row r="365" spans="2:6" x14ac:dyDescent="0.25">
      <c r="B365" s="19"/>
      <c r="C365" s="19"/>
      <c r="D365" s="19"/>
      <c r="E365" s="19"/>
      <c r="F365" s="19"/>
    </row>
    <row r="366" spans="2:6" x14ac:dyDescent="0.25">
      <c r="B366" s="19"/>
      <c r="C366" s="19"/>
      <c r="D366" s="19"/>
      <c r="E366" s="19"/>
      <c r="F366" s="19"/>
    </row>
    <row r="367" spans="2:6" x14ac:dyDescent="0.25">
      <c r="B367" s="19"/>
      <c r="C367" s="19"/>
      <c r="D367" s="19"/>
      <c r="E367" s="19"/>
      <c r="F367" s="19"/>
    </row>
    <row r="368" spans="2:6" x14ac:dyDescent="0.25">
      <c r="B368" s="19"/>
      <c r="C368" s="19"/>
      <c r="D368" s="19"/>
      <c r="E368" s="19"/>
      <c r="F368" s="19"/>
    </row>
    <row r="369" spans="2:6" x14ac:dyDescent="0.25">
      <c r="B369" s="19"/>
      <c r="C369" s="19"/>
      <c r="D369" s="19"/>
      <c r="E369" s="19"/>
      <c r="F369" s="19"/>
    </row>
    <row r="370" spans="2:6" x14ac:dyDescent="0.25">
      <c r="B370" s="19"/>
      <c r="C370" s="19"/>
      <c r="D370" s="19"/>
      <c r="E370" s="19"/>
      <c r="F370" s="19"/>
    </row>
    <row r="371" spans="2:6" x14ac:dyDescent="0.25">
      <c r="B371" s="19"/>
      <c r="C371" s="19"/>
      <c r="D371" s="19"/>
      <c r="E371" s="19"/>
      <c r="F371" s="19"/>
    </row>
    <row r="372" spans="2:6" x14ac:dyDescent="0.25">
      <c r="B372" s="19"/>
      <c r="C372" s="19"/>
      <c r="D372" s="19"/>
      <c r="E372" s="19"/>
      <c r="F372" s="19"/>
    </row>
    <row r="373" spans="2:6" x14ac:dyDescent="0.25">
      <c r="B373" s="19"/>
      <c r="C373" s="19"/>
      <c r="D373" s="19"/>
      <c r="E373" s="19"/>
      <c r="F373" s="19"/>
    </row>
    <row r="374" spans="2:6" x14ac:dyDescent="0.25">
      <c r="B374" s="19"/>
      <c r="C374" s="19"/>
      <c r="D374" s="19"/>
      <c r="E374" s="19"/>
      <c r="F374" s="19"/>
    </row>
    <row r="375" spans="2:6" x14ac:dyDescent="0.25">
      <c r="B375" s="19"/>
      <c r="C375" s="19"/>
      <c r="D375" s="19"/>
      <c r="E375" s="19"/>
      <c r="F375" s="19"/>
    </row>
    <row r="376" spans="2:6" x14ac:dyDescent="0.25">
      <c r="B376" s="19"/>
      <c r="C376" s="19"/>
      <c r="D376" s="19"/>
      <c r="E376" s="19"/>
      <c r="F376" s="19"/>
    </row>
    <row r="377" spans="2:6" x14ac:dyDescent="0.25">
      <c r="B377" s="19"/>
      <c r="C377" s="19"/>
      <c r="D377" s="19"/>
      <c r="E377" s="19"/>
      <c r="F377" s="19"/>
    </row>
    <row r="378" spans="2:6" x14ac:dyDescent="0.25">
      <c r="B378" s="19"/>
      <c r="C378" s="19"/>
      <c r="D378" s="19"/>
      <c r="E378" s="19"/>
      <c r="F378" s="19"/>
    </row>
    <row r="379" spans="2:6" x14ac:dyDescent="0.25">
      <c r="B379" s="19"/>
      <c r="C379" s="19"/>
      <c r="D379" s="19"/>
      <c r="E379" s="19"/>
      <c r="F379" s="19"/>
    </row>
    <row r="380" spans="2:6" x14ac:dyDescent="0.25">
      <c r="B380" s="19"/>
      <c r="C380" s="19"/>
      <c r="D380" s="19"/>
      <c r="E380" s="19"/>
      <c r="F380" s="19"/>
    </row>
    <row r="381" spans="2:6" x14ac:dyDescent="0.25">
      <c r="B381" s="19"/>
      <c r="C381" s="19"/>
      <c r="D381" s="19"/>
      <c r="E381" s="19"/>
      <c r="F381" s="19"/>
    </row>
    <row r="382" spans="2:6" x14ac:dyDescent="0.25">
      <c r="B382" s="19"/>
      <c r="C382" s="19"/>
      <c r="D382" s="19"/>
      <c r="E382" s="19"/>
      <c r="F382" s="19"/>
    </row>
    <row r="383" spans="2:6" x14ac:dyDescent="0.25">
      <c r="B383" s="19"/>
      <c r="C383" s="19"/>
      <c r="D383" s="19"/>
      <c r="E383" s="19"/>
      <c r="F383" s="19"/>
    </row>
    <row r="384" spans="2:6" x14ac:dyDescent="0.25">
      <c r="B384" s="19"/>
      <c r="C384" s="19"/>
      <c r="D384" s="19"/>
      <c r="E384" s="19"/>
      <c r="F384" s="19"/>
    </row>
    <row r="385" spans="2:6" x14ac:dyDescent="0.25">
      <c r="B385" s="19"/>
      <c r="C385" s="19"/>
      <c r="D385" s="19"/>
      <c r="E385" s="19"/>
      <c r="F385" s="19"/>
    </row>
    <row r="386" spans="2:6" x14ac:dyDescent="0.25">
      <c r="B386" s="19"/>
      <c r="C386" s="19"/>
      <c r="D386" s="19"/>
      <c r="E386" s="19"/>
      <c r="F386" s="19"/>
    </row>
    <row r="387" spans="2:6" x14ac:dyDescent="0.25">
      <c r="B387" s="19"/>
      <c r="C387" s="19"/>
      <c r="D387" s="19"/>
      <c r="E387" s="19"/>
      <c r="F387" s="19"/>
    </row>
    <row r="388" spans="2:6" x14ac:dyDescent="0.25">
      <c r="B388" s="19"/>
      <c r="C388" s="19"/>
      <c r="D388" s="19"/>
      <c r="E388" s="19"/>
      <c r="F388" s="19"/>
    </row>
    <row r="389" spans="2:6" x14ac:dyDescent="0.25">
      <c r="B389" s="19"/>
      <c r="C389" s="19"/>
      <c r="D389" s="19"/>
      <c r="E389" s="19"/>
      <c r="F389" s="19"/>
    </row>
    <row r="390" spans="2:6" x14ac:dyDescent="0.25">
      <c r="B390" s="19"/>
      <c r="C390" s="19"/>
      <c r="D390" s="19"/>
      <c r="E390" s="19"/>
      <c r="F390" s="19"/>
    </row>
    <row r="391" spans="2:6" x14ac:dyDescent="0.25">
      <c r="B391" s="19"/>
      <c r="C391" s="19"/>
      <c r="D391" s="19"/>
      <c r="E391" s="19"/>
      <c r="F391" s="19"/>
    </row>
    <row r="392" spans="2:6" x14ac:dyDescent="0.25">
      <c r="B392" s="19"/>
      <c r="C392" s="19"/>
      <c r="D392" s="19"/>
      <c r="E392" s="19"/>
      <c r="F392" s="19"/>
    </row>
    <row r="393" spans="2:6" x14ac:dyDescent="0.25">
      <c r="B393" s="19"/>
      <c r="C393" s="19"/>
      <c r="D393" s="19"/>
      <c r="E393" s="19"/>
      <c r="F393" s="19"/>
    </row>
    <row r="394" spans="2:6" x14ac:dyDescent="0.25">
      <c r="B394" s="19"/>
      <c r="C394" s="19"/>
      <c r="D394" s="19"/>
      <c r="E394" s="19"/>
      <c r="F394" s="19"/>
    </row>
    <row r="395" spans="2:6" x14ac:dyDescent="0.25">
      <c r="B395" s="19"/>
      <c r="C395" s="19"/>
      <c r="D395" s="19"/>
      <c r="E395" s="19"/>
      <c r="F395" s="19"/>
    </row>
    <row r="396" spans="2:6" x14ac:dyDescent="0.25">
      <c r="B396" s="19"/>
      <c r="C396" s="19"/>
      <c r="D396" s="19"/>
      <c r="E396" s="19"/>
      <c r="F396" s="19"/>
    </row>
    <row r="397" spans="2:6" x14ac:dyDescent="0.25">
      <c r="B397" s="19"/>
      <c r="C397" s="19"/>
      <c r="D397" s="19"/>
      <c r="E397" s="19"/>
      <c r="F397" s="19"/>
    </row>
    <row r="398" spans="2:6" x14ac:dyDescent="0.25">
      <c r="B398" s="19"/>
      <c r="C398" s="19"/>
      <c r="D398" s="19"/>
      <c r="E398" s="19"/>
      <c r="F398" s="19"/>
    </row>
    <row r="399" spans="2:6" x14ac:dyDescent="0.25">
      <c r="B399" s="19"/>
      <c r="C399" s="19"/>
      <c r="D399" s="19"/>
      <c r="E399" s="19"/>
      <c r="F399" s="19"/>
    </row>
    <row r="400" spans="2:6" x14ac:dyDescent="0.25">
      <c r="B400" s="19"/>
      <c r="C400" s="19"/>
      <c r="D400" s="19"/>
      <c r="E400" s="19"/>
      <c r="F400" s="19"/>
    </row>
    <row r="401" spans="2:6" x14ac:dyDescent="0.25">
      <c r="B401" s="19"/>
      <c r="C401" s="19"/>
      <c r="D401" s="19"/>
      <c r="E401" s="19"/>
      <c r="F401" s="19"/>
    </row>
    <row r="402" spans="2:6" x14ac:dyDescent="0.25">
      <c r="B402" s="19"/>
      <c r="C402" s="19"/>
      <c r="D402" s="19"/>
      <c r="E402" s="19"/>
      <c r="F402" s="19"/>
    </row>
    <row r="403" spans="2:6" x14ac:dyDescent="0.25">
      <c r="B403" s="19"/>
      <c r="C403" s="19"/>
      <c r="D403" s="19"/>
      <c r="E403" s="19"/>
      <c r="F403" s="19"/>
    </row>
    <row r="404" spans="2:6" x14ac:dyDescent="0.25">
      <c r="B404" s="19"/>
      <c r="C404" s="19"/>
      <c r="D404" s="19"/>
      <c r="E404" s="19"/>
      <c r="F404" s="19"/>
    </row>
    <row r="405" spans="2:6" x14ac:dyDescent="0.25">
      <c r="B405" s="19"/>
      <c r="C405" s="19"/>
      <c r="D405" s="19"/>
      <c r="E405" s="19"/>
      <c r="F405" s="19"/>
    </row>
    <row r="406" spans="2:6" x14ac:dyDescent="0.25">
      <c r="B406" s="19"/>
      <c r="C406" s="19"/>
      <c r="D406" s="19"/>
      <c r="E406" s="19"/>
      <c r="F406" s="19"/>
    </row>
    <row r="407" spans="2:6" x14ac:dyDescent="0.25">
      <c r="B407" s="19"/>
      <c r="C407" s="19"/>
      <c r="D407" s="19"/>
      <c r="E407" s="19"/>
      <c r="F407" s="19"/>
    </row>
    <row r="408" spans="2:6" x14ac:dyDescent="0.25">
      <c r="B408" s="19"/>
      <c r="C408" s="19"/>
      <c r="D408" s="19"/>
      <c r="E408" s="19"/>
      <c r="F408" s="19"/>
    </row>
    <row r="409" spans="2:6" x14ac:dyDescent="0.25">
      <c r="B409" s="19"/>
      <c r="C409" s="19"/>
      <c r="D409" s="19"/>
      <c r="E409" s="19"/>
      <c r="F409" s="19"/>
    </row>
    <row r="410" spans="2:6" x14ac:dyDescent="0.25">
      <c r="B410" s="19"/>
      <c r="C410" s="19"/>
      <c r="D410" s="19"/>
      <c r="E410" s="19"/>
      <c r="F410" s="19"/>
    </row>
    <row r="411" spans="2:6" x14ac:dyDescent="0.25">
      <c r="B411" s="19"/>
      <c r="C411" s="19"/>
      <c r="D411" s="19"/>
      <c r="E411" s="19"/>
      <c r="F411" s="19"/>
    </row>
    <row r="412" spans="2:6" x14ac:dyDescent="0.25">
      <c r="B412" s="19"/>
      <c r="C412" s="19"/>
      <c r="D412" s="19"/>
      <c r="E412" s="19"/>
      <c r="F412" s="19"/>
    </row>
    <row r="413" spans="2:6" x14ac:dyDescent="0.25">
      <c r="B413" s="19"/>
      <c r="C413" s="19"/>
      <c r="D413" s="19"/>
      <c r="E413" s="19"/>
      <c r="F413" s="19"/>
    </row>
    <row r="414" spans="2:6" x14ac:dyDescent="0.25">
      <c r="B414" s="19"/>
      <c r="C414" s="19"/>
      <c r="D414" s="19"/>
      <c r="E414" s="19"/>
      <c r="F414" s="19"/>
    </row>
    <row r="415" spans="2:6" x14ac:dyDescent="0.25">
      <c r="B415" s="19"/>
      <c r="C415" s="19"/>
      <c r="D415" s="19"/>
      <c r="E415" s="19"/>
      <c r="F415" s="19"/>
    </row>
    <row r="416" spans="2:6" x14ac:dyDescent="0.25">
      <c r="B416" s="19"/>
      <c r="C416" s="19"/>
      <c r="D416" s="19"/>
      <c r="E416" s="19"/>
      <c r="F416" s="19"/>
    </row>
    <row r="417" spans="2:6" x14ac:dyDescent="0.25">
      <c r="B417" s="19"/>
      <c r="C417" s="19"/>
      <c r="D417" s="19"/>
      <c r="E417" s="19"/>
      <c r="F417" s="19"/>
    </row>
    <row r="418" spans="2:6" x14ac:dyDescent="0.25">
      <c r="B418" s="19"/>
      <c r="C418" s="19"/>
      <c r="D418" s="19"/>
      <c r="E418" s="19"/>
      <c r="F418" s="19"/>
    </row>
    <row r="419" spans="2:6" x14ac:dyDescent="0.25">
      <c r="B419" s="19"/>
      <c r="C419" s="19"/>
      <c r="D419" s="19"/>
      <c r="E419" s="19"/>
      <c r="F419" s="19"/>
    </row>
    <row r="420" spans="2:6" x14ac:dyDescent="0.25">
      <c r="B420" s="19"/>
      <c r="C420" s="19"/>
      <c r="D420" s="19"/>
      <c r="E420" s="19"/>
      <c r="F420" s="19"/>
    </row>
    <row r="421" spans="2:6" x14ac:dyDescent="0.25">
      <c r="B421" s="19"/>
      <c r="C421" s="19"/>
      <c r="D421" s="19"/>
      <c r="E421" s="19"/>
      <c r="F421" s="19"/>
    </row>
    <row r="422" spans="2:6" x14ac:dyDescent="0.25">
      <c r="B422" s="19"/>
      <c r="C422" s="19"/>
      <c r="D422" s="19"/>
      <c r="E422" s="19"/>
      <c r="F422" s="19"/>
    </row>
    <row r="423" spans="2:6" x14ac:dyDescent="0.25">
      <c r="B423" s="19"/>
      <c r="C423" s="19"/>
      <c r="D423" s="19"/>
      <c r="E423" s="19"/>
      <c r="F423" s="19"/>
    </row>
    <row r="424" spans="2:6" x14ac:dyDescent="0.25">
      <c r="B424" s="19"/>
      <c r="C424" s="19"/>
      <c r="D424" s="19"/>
      <c r="E424" s="19"/>
      <c r="F424" s="19"/>
    </row>
    <row r="425" spans="2:6" x14ac:dyDescent="0.25">
      <c r="B425" s="19"/>
      <c r="C425" s="19"/>
      <c r="D425" s="19"/>
      <c r="E425" s="19"/>
      <c r="F425" s="19"/>
    </row>
    <row r="426" spans="2:6" x14ac:dyDescent="0.25">
      <c r="B426" s="19"/>
      <c r="C426" s="19"/>
      <c r="D426" s="19"/>
      <c r="E426" s="19"/>
      <c r="F426" s="19"/>
    </row>
    <row r="427" spans="2:6" x14ac:dyDescent="0.25">
      <c r="B427" s="19"/>
      <c r="C427" s="19"/>
      <c r="D427" s="19"/>
      <c r="E427" s="19"/>
      <c r="F427" s="19"/>
    </row>
    <row r="428" spans="2:6" x14ac:dyDescent="0.25">
      <c r="B428" s="19"/>
      <c r="C428" s="19"/>
      <c r="D428" s="19"/>
      <c r="E428" s="19"/>
      <c r="F428" s="19"/>
    </row>
    <row r="429" spans="2:6" x14ac:dyDescent="0.25">
      <c r="B429" s="19"/>
      <c r="C429" s="19"/>
      <c r="D429" s="19"/>
      <c r="E429" s="19"/>
      <c r="F429" s="19"/>
    </row>
    <row r="430" spans="2:6" x14ac:dyDescent="0.25">
      <c r="B430" s="19"/>
      <c r="C430" s="19"/>
      <c r="D430" s="19"/>
      <c r="E430" s="19"/>
      <c r="F430" s="19"/>
    </row>
    <row r="431" spans="2:6" x14ac:dyDescent="0.25">
      <c r="B431" s="19"/>
      <c r="C431" s="19"/>
      <c r="D431" s="19"/>
      <c r="E431" s="19"/>
      <c r="F431" s="19"/>
    </row>
    <row r="432" spans="2:6" x14ac:dyDescent="0.25">
      <c r="B432" s="19"/>
      <c r="C432" s="19"/>
      <c r="D432" s="19"/>
      <c r="E432" s="19"/>
      <c r="F432" s="19"/>
    </row>
    <row r="433" spans="2:6" x14ac:dyDescent="0.25">
      <c r="B433" s="19"/>
      <c r="C433" s="19"/>
      <c r="D433" s="19"/>
      <c r="E433" s="19"/>
      <c r="F433" s="19"/>
    </row>
    <row r="434" spans="2:6" x14ac:dyDescent="0.25">
      <c r="B434" s="19"/>
      <c r="C434" s="19"/>
      <c r="D434" s="19"/>
      <c r="E434" s="19"/>
      <c r="F434" s="19"/>
    </row>
    <row r="435" spans="2:6" x14ac:dyDescent="0.25">
      <c r="B435" s="19"/>
      <c r="C435" s="19"/>
      <c r="D435" s="19"/>
      <c r="E435" s="19"/>
      <c r="F435" s="19"/>
    </row>
    <row r="436" spans="2:6" x14ac:dyDescent="0.25">
      <c r="B436" s="19"/>
      <c r="C436" s="19"/>
      <c r="D436" s="19"/>
      <c r="E436" s="19"/>
      <c r="F436" s="19"/>
    </row>
    <row r="437" spans="2:6" x14ac:dyDescent="0.25">
      <c r="B437" s="19"/>
      <c r="C437" s="19"/>
      <c r="D437" s="19"/>
      <c r="E437" s="19"/>
      <c r="F437" s="19"/>
    </row>
    <row r="438" spans="2:6" x14ac:dyDescent="0.25">
      <c r="B438" s="19"/>
      <c r="C438" s="19"/>
      <c r="D438" s="19"/>
      <c r="E438" s="19"/>
      <c r="F438" s="19"/>
    </row>
    <row r="439" spans="2:6" x14ac:dyDescent="0.25">
      <c r="B439" s="19"/>
      <c r="C439" s="19"/>
      <c r="D439" s="19"/>
      <c r="E439" s="19"/>
      <c r="F439" s="19"/>
    </row>
    <row r="440" spans="2:6" x14ac:dyDescent="0.25">
      <c r="B440" s="19"/>
      <c r="C440" s="19"/>
      <c r="D440" s="19"/>
      <c r="E440" s="19"/>
      <c r="F440" s="19"/>
    </row>
    <row r="441" spans="2:6" x14ac:dyDescent="0.25">
      <c r="B441" s="19"/>
      <c r="C441" s="19"/>
      <c r="D441" s="19"/>
      <c r="E441" s="19"/>
      <c r="F441" s="19"/>
    </row>
    <row r="442" spans="2:6" x14ac:dyDescent="0.25">
      <c r="B442" s="19"/>
      <c r="C442" s="19"/>
      <c r="D442" s="19"/>
      <c r="E442" s="19"/>
      <c r="F442" s="19"/>
    </row>
    <row r="443" spans="2:6" x14ac:dyDescent="0.25">
      <c r="B443" s="19"/>
      <c r="C443" s="19"/>
      <c r="D443" s="19"/>
      <c r="E443" s="19"/>
      <c r="F443" s="19"/>
    </row>
    <row r="444" spans="2:6" x14ac:dyDescent="0.25">
      <c r="B444" s="19"/>
      <c r="C444" s="19"/>
      <c r="D444" s="19"/>
      <c r="E444" s="19"/>
      <c r="F444" s="19"/>
    </row>
    <row r="445" spans="2:6" x14ac:dyDescent="0.25">
      <c r="B445" s="19"/>
      <c r="C445" s="19"/>
      <c r="D445" s="19"/>
      <c r="E445" s="19"/>
      <c r="F445" s="19"/>
    </row>
    <row r="446" spans="2:6" x14ac:dyDescent="0.25">
      <c r="B446" s="19"/>
      <c r="C446" s="19"/>
      <c r="D446" s="19"/>
      <c r="E446" s="19"/>
      <c r="F446" s="19"/>
    </row>
    <row r="447" spans="2:6" x14ac:dyDescent="0.25">
      <c r="B447" s="19"/>
      <c r="C447" s="19"/>
      <c r="D447" s="19"/>
      <c r="E447" s="19"/>
      <c r="F447" s="19"/>
    </row>
    <row r="448" spans="2:6" x14ac:dyDescent="0.25">
      <c r="B448" s="19"/>
      <c r="C448" s="19"/>
      <c r="D448" s="19"/>
      <c r="E448" s="19"/>
      <c r="F448" s="19"/>
    </row>
    <row r="449" spans="2:6" x14ac:dyDescent="0.25">
      <c r="B449" s="19"/>
      <c r="C449" s="19"/>
      <c r="D449" s="19"/>
      <c r="E449" s="19"/>
      <c r="F449" s="19"/>
    </row>
    <row r="450" spans="2:6" x14ac:dyDescent="0.25">
      <c r="B450" s="19"/>
      <c r="C450" s="19"/>
      <c r="D450" s="19"/>
      <c r="E450" s="19"/>
      <c r="F450" s="19"/>
    </row>
    <row r="451" spans="2:6" x14ac:dyDescent="0.25">
      <c r="B451" s="19"/>
      <c r="C451" s="19"/>
      <c r="D451" s="19"/>
      <c r="E451" s="19"/>
      <c r="F451" s="19"/>
    </row>
    <row r="452" spans="2:6" x14ac:dyDescent="0.25">
      <c r="B452" s="19"/>
      <c r="C452" s="19"/>
      <c r="D452" s="19"/>
      <c r="E452" s="19"/>
      <c r="F452" s="19"/>
    </row>
    <row r="453" spans="2:6" x14ac:dyDescent="0.25">
      <c r="B453" s="19"/>
      <c r="C453" s="19"/>
      <c r="D453" s="19"/>
      <c r="E453" s="19"/>
      <c r="F453" s="19"/>
    </row>
    <row r="454" spans="2:6" x14ac:dyDescent="0.25">
      <c r="B454" s="19"/>
      <c r="C454" s="19"/>
      <c r="D454" s="19"/>
      <c r="E454" s="19"/>
      <c r="F454" s="19"/>
    </row>
    <row r="455" spans="2:6" x14ac:dyDescent="0.25">
      <c r="B455" s="19"/>
      <c r="C455" s="19"/>
      <c r="D455" s="19"/>
      <c r="E455" s="19"/>
      <c r="F455" s="19"/>
    </row>
    <row r="456" spans="2:6" x14ac:dyDescent="0.25">
      <c r="B456" s="19"/>
      <c r="C456" s="19"/>
      <c r="D456" s="19"/>
      <c r="E456" s="19"/>
      <c r="F456" s="19"/>
    </row>
    <row r="457" spans="2:6" x14ac:dyDescent="0.25">
      <c r="B457" s="19"/>
      <c r="C457" s="19"/>
      <c r="D457" s="19"/>
      <c r="E457" s="19"/>
      <c r="F457" s="19"/>
    </row>
    <row r="458" spans="2:6" x14ac:dyDescent="0.25">
      <c r="B458" s="19"/>
      <c r="C458" s="19"/>
      <c r="D458" s="19"/>
      <c r="E458" s="19"/>
      <c r="F458" s="19"/>
    </row>
    <row r="459" spans="2:6" x14ac:dyDescent="0.25">
      <c r="B459" s="19"/>
      <c r="C459" s="19"/>
      <c r="D459" s="19"/>
      <c r="E459" s="19"/>
      <c r="F459" s="19"/>
    </row>
    <row r="460" spans="2:6" x14ac:dyDescent="0.25">
      <c r="B460" s="19"/>
      <c r="C460" s="19"/>
      <c r="D460" s="19"/>
      <c r="E460" s="19"/>
      <c r="F460" s="19"/>
    </row>
    <row r="461" spans="2:6" x14ac:dyDescent="0.25">
      <c r="B461" s="19"/>
      <c r="C461" s="19"/>
      <c r="D461" s="19"/>
      <c r="E461" s="19"/>
      <c r="F461" s="19"/>
    </row>
    <row r="462" spans="2:6" x14ac:dyDescent="0.25">
      <c r="B462" s="19"/>
      <c r="C462" s="19"/>
      <c r="D462" s="19"/>
      <c r="E462" s="19"/>
      <c r="F462" s="19"/>
    </row>
    <row r="463" spans="2:6" x14ac:dyDescent="0.25">
      <c r="B463" s="19"/>
      <c r="C463" s="19"/>
      <c r="D463" s="19"/>
      <c r="E463" s="19"/>
      <c r="F463" s="19"/>
    </row>
    <row r="464" spans="2:6" x14ac:dyDescent="0.25">
      <c r="B464" s="19"/>
      <c r="C464" s="19"/>
      <c r="D464" s="19"/>
      <c r="E464" s="19"/>
      <c r="F464" s="19"/>
    </row>
    <row r="465" spans="2:6" x14ac:dyDescent="0.25">
      <c r="B465" s="19"/>
      <c r="C465" s="19"/>
      <c r="D465" s="19"/>
      <c r="E465" s="19"/>
      <c r="F465" s="19"/>
    </row>
    <row r="466" spans="2:6" x14ac:dyDescent="0.25">
      <c r="B466" s="19"/>
      <c r="C466" s="19"/>
      <c r="D466" s="19"/>
      <c r="E466" s="19"/>
      <c r="F466" s="19"/>
    </row>
    <row r="467" spans="2:6" x14ac:dyDescent="0.25">
      <c r="B467" s="19"/>
      <c r="C467" s="19"/>
      <c r="D467" s="19"/>
      <c r="E467" s="19"/>
      <c r="F467" s="19"/>
    </row>
    <row r="468" spans="2:6" x14ac:dyDescent="0.25">
      <c r="B468" s="19"/>
      <c r="C468" s="19"/>
      <c r="D468" s="19"/>
      <c r="E468" s="19"/>
      <c r="F468" s="19"/>
    </row>
    <row r="469" spans="2:6" x14ac:dyDescent="0.25">
      <c r="B469" s="19"/>
      <c r="C469" s="19"/>
      <c r="D469" s="19"/>
      <c r="E469" s="19"/>
      <c r="F469" s="19"/>
    </row>
    <row r="470" spans="2:6" x14ac:dyDescent="0.25">
      <c r="B470" s="19"/>
      <c r="C470" s="19"/>
      <c r="D470" s="19"/>
      <c r="E470" s="19"/>
      <c r="F470" s="19"/>
    </row>
    <row r="471" spans="2:6" x14ac:dyDescent="0.25">
      <c r="B471" s="19"/>
      <c r="C471" s="19"/>
      <c r="D471" s="19"/>
      <c r="E471" s="19"/>
      <c r="F471" s="19"/>
    </row>
    <row r="472" spans="2:6" x14ac:dyDescent="0.25">
      <c r="B472" s="19"/>
      <c r="C472" s="19"/>
      <c r="D472" s="19"/>
      <c r="E472" s="19"/>
      <c r="F472" s="19"/>
    </row>
    <row r="473" spans="2:6" x14ac:dyDescent="0.25">
      <c r="B473" s="19"/>
      <c r="C473" s="19"/>
      <c r="D473" s="19"/>
      <c r="E473" s="19"/>
      <c r="F473" s="19"/>
    </row>
    <row r="474" spans="2:6" x14ac:dyDescent="0.25">
      <c r="B474" s="19"/>
      <c r="C474" s="19"/>
      <c r="D474" s="19"/>
      <c r="E474" s="19"/>
      <c r="F474" s="19"/>
    </row>
    <row r="475" spans="2:6" x14ac:dyDescent="0.25">
      <c r="B475" s="19"/>
      <c r="C475" s="19"/>
      <c r="D475" s="19"/>
      <c r="E475" s="19"/>
      <c r="F475" s="19"/>
    </row>
    <row r="476" spans="2:6" x14ac:dyDescent="0.25">
      <c r="B476" s="19"/>
      <c r="C476" s="19"/>
      <c r="D476" s="19"/>
      <c r="E476" s="19"/>
      <c r="F476" s="19"/>
    </row>
    <row r="477" spans="2:6" x14ac:dyDescent="0.25">
      <c r="B477" s="19"/>
      <c r="C477" s="19"/>
      <c r="D477" s="19"/>
      <c r="E477" s="19"/>
      <c r="F477" s="19"/>
    </row>
    <row r="478" spans="2:6" x14ac:dyDescent="0.25">
      <c r="B478" s="19"/>
      <c r="C478" s="19"/>
      <c r="D478" s="19"/>
      <c r="E478" s="19"/>
      <c r="F478" s="19"/>
    </row>
    <row r="479" spans="2:6" x14ac:dyDescent="0.25">
      <c r="B479" s="19"/>
      <c r="C479" s="19"/>
      <c r="D479" s="19"/>
      <c r="E479" s="19"/>
      <c r="F479" s="19"/>
    </row>
    <row r="480" spans="2:6" x14ac:dyDescent="0.25">
      <c r="B480" s="19"/>
      <c r="C480" s="19"/>
      <c r="D480" s="19"/>
      <c r="E480" s="19"/>
      <c r="F480" s="19"/>
    </row>
    <row r="481" spans="2:6" x14ac:dyDescent="0.25">
      <c r="B481" s="19"/>
      <c r="C481" s="19"/>
      <c r="D481" s="19"/>
      <c r="E481" s="19"/>
      <c r="F481" s="19"/>
    </row>
    <row r="482" spans="2:6" x14ac:dyDescent="0.25">
      <c r="B482" s="19"/>
      <c r="C482" s="19"/>
      <c r="D482" s="19"/>
      <c r="E482" s="19"/>
      <c r="F482" s="19"/>
    </row>
    <row r="483" spans="2:6" x14ac:dyDescent="0.25">
      <c r="B483" s="19"/>
      <c r="C483" s="19"/>
      <c r="D483" s="19"/>
      <c r="E483" s="19"/>
      <c r="F483" s="19"/>
    </row>
    <row r="484" spans="2:6" x14ac:dyDescent="0.25">
      <c r="B484" s="19"/>
      <c r="C484" s="19"/>
      <c r="D484" s="19"/>
      <c r="E484" s="19"/>
      <c r="F484" s="19"/>
    </row>
    <row r="485" spans="2:6" x14ac:dyDescent="0.25">
      <c r="B485" s="19"/>
      <c r="C485" s="19"/>
      <c r="D485" s="19"/>
      <c r="E485" s="19"/>
      <c r="F485" s="19"/>
    </row>
    <row r="486" spans="2:6" x14ac:dyDescent="0.25">
      <c r="B486" s="19"/>
      <c r="C486" s="19"/>
      <c r="D486" s="19"/>
      <c r="E486" s="19"/>
      <c r="F486" s="19"/>
    </row>
    <row r="487" spans="2:6" x14ac:dyDescent="0.25">
      <c r="B487" s="19"/>
      <c r="C487" s="19"/>
      <c r="D487" s="19"/>
      <c r="E487" s="19"/>
      <c r="F487" s="19"/>
    </row>
    <row r="488" spans="2:6" x14ac:dyDescent="0.25">
      <c r="B488" s="19"/>
      <c r="C488" s="19"/>
      <c r="D488" s="19"/>
      <c r="E488" s="19"/>
      <c r="F488" s="19"/>
    </row>
    <row r="489" spans="2:6" x14ac:dyDescent="0.25">
      <c r="B489" s="19"/>
      <c r="C489" s="19"/>
      <c r="D489" s="19"/>
      <c r="E489" s="19"/>
      <c r="F489" s="19"/>
    </row>
    <row r="490" spans="2:6" x14ac:dyDescent="0.25">
      <c r="B490" s="19"/>
      <c r="C490" s="19"/>
      <c r="D490" s="19"/>
      <c r="E490" s="19"/>
      <c r="F490" s="19"/>
    </row>
    <row r="491" spans="2:6" x14ac:dyDescent="0.25">
      <c r="B491" s="19"/>
      <c r="C491" s="19"/>
      <c r="D491" s="19"/>
      <c r="E491" s="19"/>
      <c r="F491" s="19"/>
    </row>
    <row r="492" spans="2:6" x14ac:dyDescent="0.25">
      <c r="B492" s="19"/>
      <c r="C492" s="19"/>
      <c r="D492" s="19"/>
      <c r="E492" s="19"/>
      <c r="F492" s="19"/>
    </row>
    <row r="493" spans="2:6" x14ac:dyDescent="0.25">
      <c r="B493" s="19"/>
      <c r="C493" s="19"/>
      <c r="D493" s="19"/>
      <c r="E493" s="19"/>
      <c r="F493" s="19"/>
    </row>
    <row r="494" spans="2:6" x14ac:dyDescent="0.25">
      <c r="B494" s="19"/>
      <c r="C494" s="19"/>
      <c r="D494" s="19"/>
      <c r="E494" s="19"/>
      <c r="F494" s="19"/>
    </row>
    <row r="495" spans="2:6" x14ac:dyDescent="0.25">
      <c r="B495" s="19"/>
      <c r="C495" s="19"/>
      <c r="D495" s="19"/>
      <c r="E495" s="19"/>
      <c r="F495" s="19"/>
    </row>
    <row r="496" spans="2:6" x14ac:dyDescent="0.25">
      <c r="B496" s="19"/>
      <c r="C496" s="19"/>
      <c r="D496" s="19"/>
      <c r="E496" s="19"/>
      <c r="F496" s="19"/>
    </row>
    <row r="497" spans="2:6" x14ac:dyDescent="0.25">
      <c r="B497" s="19"/>
      <c r="C497" s="19"/>
      <c r="D497" s="19"/>
      <c r="E497" s="19"/>
      <c r="F497" s="19"/>
    </row>
    <row r="498" spans="2:6" x14ac:dyDescent="0.25">
      <c r="B498" s="19"/>
      <c r="C498" s="19"/>
      <c r="D498" s="19"/>
      <c r="E498" s="19"/>
      <c r="F498" s="19"/>
    </row>
    <row r="499" spans="2:6" x14ac:dyDescent="0.25">
      <c r="B499" s="19"/>
      <c r="C499" s="19"/>
      <c r="D499" s="19"/>
      <c r="E499" s="19"/>
      <c r="F499" s="19"/>
    </row>
    <row r="500" spans="2:6" x14ac:dyDescent="0.25">
      <c r="B500" s="19"/>
      <c r="C500" s="19"/>
      <c r="D500" s="19"/>
      <c r="E500" s="19"/>
      <c r="F500" s="19"/>
    </row>
    <row r="501" spans="2:6" x14ac:dyDescent="0.25">
      <c r="B501" s="19"/>
      <c r="C501" s="19"/>
      <c r="D501" s="19"/>
      <c r="E501" s="19"/>
      <c r="F501" s="19"/>
    </row>
    <row r="502" spans="2:6" x14ac:dyDescent="0.25">
      <c r="B502" s="19"/>
      <c r="C502" s="19"/>
      <c r="D502" s="19"/>
      <c r="E502" s="19"/>
      <c r="F502" s="19"/>
    </row>
    <row r="503" spans="2:6" x14ac:dyDescent="0.25">
      <c r="B503" s="19"/>
      <c r="C503" s="19"/>
      <c r="D503" s="19"/>
      <c r="E503" s="19"/>
      <c r="F503" s="19"/>
    </row>
    <row r="504" spans="2:6" x14ac:dyDescent="0.25">
      <c r="B504" s="19"/>
      <c r="C504" s="19"/>
      <c r="D504" s="19"/>
      <c r="E504" s="19"/>
      <c r="F504" s="19"/>
    </row>
    <row r="505" spans="2:6" x14ac:dyDescent="0.25">
      <c r="B505" s="19"/>
      <c r="C505" s="19"/>
      <c r="D505" s="19"/>
      <c r="E505" s="19"/>
      <c r="F505" s="19"/>
    </row>
    <row r="506" spans="2:6" x14ac:dyDescent="0.25">
      <c r="B506" s="19"/>
      <c r="C506" s="19"/>
      <c r="D506" s="19"/>
      <c r="E506" s="19"/>
      <c r="F506" s="19"/>
    </row>
    <row r="507" spans="2:6" x14ac:dyDescent="0.25">
      <c r="B507" s="19"/>
      <c r="C507" s="19"/>
      <c r="D507" s="19"/>
      <c r="E507" s="19"/>
      <c r="F507" s="19"/>
    </row>
    <row r="508" spans="2:6" x14ac:dyDescent="0.25">
      <c r="B508" s="19"/>
      <c r="C508" s="19"/>
      <c r="D508" s="19"/>
      <c r="E508" s="19"/>
      <c r="F508" s="19"/>
    </row>
    <row r="509" spans="2:6" x14ac:dyDescent="0.25">
      <c r="B509" s="19"/>
      <c r="C509" s="19"/>
      <c r="D509" s="19"/>
      <c r="E509" s="19"/>
      <c r="F509" s="19"/>
    </row>
    <row r="510" spans="2:6" x14ac:dyDescent="0.25">
      <c r="B510" s="19"/>
      <c r="C510" s="19"/>
      <c r="D510" s="19"/>
      <c r="E510" s="19"/>
      <c r="F510" s="19"/>
    </row>
    <row r="511" spans="2:6" x14ac:dyDescent="0.25">
      <c r="B511" s="19"/>
      <c r="C511" s="19"/>
      <c r="D511" s="19"/>
      <c r="E511" s="19"/>
      <c r="F511" s="19"/>
    </row>
    <row r="512" spans="2:6" x14ac:dyDescent="0.25">
      <c r="B512" s="19"/>
      <c r="C512" s="19"/>
      <c r="D512" s="19"/>
      <c r="E512" s="19"/>
      <c r="F512" s="19"/>
    </row>
    <row r="513" spans="2:6" x14ac:dyDescent="0.25">
      <c r="B513" s="19"/>
      <c r="C513" s="19"/>
      <c r="D513" s="19"/>
      <c r="E513" s="19"/>
      <c r="F513" s="19"/>
    </row>
    <row r="514" spans="2:6" x14ac:dyDescent="0.25">
      <c r="B514" s="19"/>
      <c r="C514" s="19"/>
      <c r="D514" s="19"/>
      <c r="E514" s="19"/>
      <c r="F514" s="19"/>
    </row>
    <row r="515" spans="2:6" x14ac:dyDescent="0.25">
      <c r="B515" s="19"/>
      <c r="C515" s="19"/>
      <c r="D515" s="19"/>
      <c r="E515" s="19"/>
      <c r="F515" s="19"/>
    </row>
    <row r="516" spans="2:6" x14ac:dyDescent="0.25">
      <c r="B516" s="19"/>
      <c r="C516" s="19"/>
      <c r="D516" s="19"/>
      <c r="E516" s="19"/>
      <c r="F516" s="19"/>
    </row>
    <row r="517" spans="2:6" x14ac:dyDescent="0.25">
      <c r="B517" s="19"/>
      <c r="C517" s="19"/>
      <c r="D517" s="19"/>
      <c r="E517" s="19"/>
      <c r="F517" s="19"/>
    </row>
    <row r="518" spans="2:6" x14ac:dyDescent="0.25">
      <c r="B518" s="19"/>
      <c r="C518" s="19"/>
      <c r="D518" s="19"/>
      <c r="E518" s="19"/>
      <c r="F518" s="19"/>
    </row>
    <row r="519" spans="2:6" x14ac:dyDescent="0.25">
      <c r="B519" s="19"/>
      <c r="C519" s="19"/>
      <c r="D519" s="19"/>
      <c r="E519" s="19"/>
      <c r="F519" s="19"/>
    </row>
    <row r="520" spans="2:6" x14ac:dyDescent="0.25">
      <c r="B520" s="19"/>
      <c r="C520" s="19"/>
      <c r="D520" s="19"/>
      <c r="E520" s="19"/>
      <c r="F520" s="19"/>
    </row>
    <row r="521" spans="2:6" x14ac:dyDescent="0.25">
      <c r="B521" s="19"/>
      <c r="C521" s="19"/>
      <c r="D521" s="19"/>
      <c r="E521" s="19"/>
      <c r="F521" s="19"/>
    </row>
    <row r="522" spans="2:6" x14ac:dyDescent="0.25">
      <c r="B522" s="19"/>
      <c r="C522" s="19"/>
      <c r="D522" s="19"/>
      <c r="E522" s="19"/>
      <c r="F522" s="19"/>
    </row>
    <row r="523" spans="2:6" x14ac:dyDescent="0.25">
      <c r="B523" s="19"/>
      <c r="C523" s="19"/>
      <c r="D523" s="19"/>
      <c r="E523" s="19"/>
      <c r="F523" s="19"/>
    </row>
    <row r="524" spans="2:6" x14ac:dyDescent="0.25">
      <c r="B524" s="19"/>
      <c r="C524" s="19"/>
      <c r="D524" s="19"/>
      <c r="E524" s="19"/>
      <c r="F524" s="19"/>
    </row>
    <row r="525" spans="2:6" x14ac:dyDescent="0.25">
      <c r="B525" s="19"/>
      <c r="C525" s="19"/>
      <c r="D525" s="19"/>
      <c r="E525" s="19"/>
      <c r="F525" s="19"/>
    </row>
    <row r="526" spans="2:6" x14ac:dyDescent="0.25">
      <c r="B526" s="19"/>
      <c r="C526" s="19"/>
      <c r="D526" s="19"/>
      <c r="E526" s="19"/>
      <c r="F526" s="19"/>
    </row>
    <row r="527" spans="2:6" x14ac:dyDescent="0.25">
      <c r="B527" s="19"/>
      <c r="C527" s="19"/>
      <c r="D527" s="19"/>
      <c r="E527" s="19"/>
      <c r="F527" s="19"/>
    </row>
    <row r="528" spans="2:6" x14ac:dyDescent="0.25">
      <c r="B528" s="19"/>
      <c r="C528" s="19"/>
      <c r="D528" s="19"/>
      <c r="E528" s="19"/>
      <c r="F528" s="19"/>
    </row>
    <row r="529" spans="2:6" x14ac:dyDescent="0.25">
      <c r="B529" s="19"/>
      <c r="C529" s="19"/>
      <c r="D529" s="19"/>
      <c r="E529" s="19"/>
      <c r="F529" s="19"/>
    </row>
    <row r="530" spans="2:6" x14ac:dyDescent="0.25">
      <c r="B530" s="19"/>
      <c r="C530" s="19"/>
      <c r="D530" s="19"/>
      <c r="E530" s="19"/>
      <c r="F530" s="19"/>
    </row>
    <row r="531" spans="2:6" x14ac:dyDescent="0.25">
      <c r="B531" s="19"/>
      <c r="C531" s="19"/>
      <c r="D531" s="19"/>
      <c r="E531" s="19"/>
      <c r="F531" s="19"/>
    </row>
    <row r="532" spans="2:6" x14ac:dyDescent="0.25">
      <c r="B532" s="19"/>
      <c r="C532" s="19"/>
      <c r="D532" s="19"/>
      <c r="E532" s="19"/>
      <c r="F532" s="19"/>
    </row>
    <row r="533" spans="2:6" x14ac:dyDescent="0.25">
      <c r="B533" s="19"/>
      <c r="C533" s="19"/>
      <c r="D533" s="19"/>
      <c r="E533" s="19"/>
      <c r="F533" s="19"/>
    </row>
    <row r="534" spans="2:6" x14ac:dyDescent="0.25">
      <c r="B534" s="19"/>
      <c r="C534" s="19"/>
      <c r="D534" s="19"/>
      <c r="E534" s="19"/>
      <c r="F534" s="19"/>
    </row>
    <row r="535" spans="2:6" x14ac:dyDescent="0.25">
      <c r="B535" s="19"/>
      <c r="C535" s="19"/>
      <c r="D535" s="19"/>
      <c r="E535" s="19"/>
      <c r="F535" s="19"/>
    </row>
    <row r="536" spans="2:6" x14ac:dyDescent="0.25">
      <c r="B536" s="19"/>
      <c r="C536" s="19"/>
      <c r="D536" s="19"/>
      <c r="E536" s="19"/>
      <c r="F536" s="19"/>
    </row>
    <row r="537" spans="2:6" x14ac:dyDescent="0.25">
      <c r="B537" s="19"/>
      <c r="C537" s="19"/>
      <c r="D537" s="19"/>
      <c r="E537" s="19"/>
      <c r="F537" s="19"/>
    </row>
    <row r="538" spans="2:6" x14ac:dyDescent="0.25">
      <c r="B538" s="19"/>
      <c r="C538" s="19"/>
      <c r="D538" s="19"/>
      <c r="E538" s="19"/>
      <c r="F538" s="19"/>
    </row>
    <row r="539" spans="2:6" x14ac:dyDescent="0.25">
      <c r="B539" s="19"/>
      <c r="C539" s="19"/>
      <c r="D539" s="19"/>
      <c r="E539" s="19"/>
      <c r="F539" s="19"/>
    </row>
    <row r="540" spans="2:6" x14ac:dyDescent="0.25">
      <c r="B540" s="19"/>
      <c r="C540" s="19"/>
      <c r="D540" s="19"/>
      <c r="E540" s="19"/>
      <c r="F540" s="19"/>
    </row>
    <row r="541" spans="2:6" x14ac:dyDescent="0.25">
      <c r="B541" s="19"/>
      <c r="C541" s="19"/>
      <c r="D541" s="19"/>
      <c r="E541" s="19"/>
      <c r="F541" s="19"/>
    </row>
    <row r="542" spans="2:6" x14ac:dyDescent="0.25">
      <c r="B542" s="19"/>
      <c r="C542" s="19"/>
      <c r="D542" s="19"/>
      <c r="E542" s="19"/>
      <c r="F542" s="19"/>
    </row>
    <row r="543" spans="2:6" x14ac:dyDescent="0.25">
      <c r="B543" s="19"/>
      <c r="C543" s="19"/>
      <c r="D543" s="19"/>
      <c r="E543" s="19"/>
      <c r="F543" s="19"/>
    </row>
    <row r="544" spans="2:6" x14ac:dyDescent="0.25">
      <c r="B544" s="19"/>
      <c r="C544" s="19"/>
      <c r="D544" s="19"/>
      <c r="E544" s="19"/>
      <c r="F544" s="19"/>
    </row>
    <row r="545" spans="2:6" x14ac:dyDescent="0.25">
      <c r="B545" s="19"/>
      <c r="C545" s="19"/>
      <c r="D545" s="19"/>
      <c r="E545" s="19"/>
      <c r="F545" s="19"/>
    </row>
    <row r="546" spans="2:6" x14ac:dyDescent="0.25">
      <c r="B546" s="19"/>
      <c r="C546" s="19"/>
      <c r="D546" s="19"/>
      <c r="E546" s="19"/>
      <c r="F546" s="19"/>
    </row>
    <row r="547" spans="2:6" x14ac:dyDescent="0.25">
      <c r="B547" s="19"/>
      <c r="C547" s="19"/>
      <c r="D547" s="19"/>
      <c r="E547" s="19"/>
      <c r="F547" s="19"/>
    </row>
    <row r="548" spans="2:6" x14ac:dyDescent="0.25">
      <c r="B548" s="19"/>
      <c r="C548" s="19"/>
      <c r="D548" s="19"/>
      <c r="E548" s="19"/>
      <c r="F548" s="19"/>
    </row>
    <row r="549" spans="2:6" x14ac:dyDescent="0.25">
      <c r="B549" s="19"/>
      <c r="C549" s="19"/>
      <c r="D549" s="19"/>
      <c r="E549" s="19"/>
      <c r="F549" s="19"/>
    </row>
    <row r="550" spans="2:6" x14ac:dyDescent="0.25">
      <c r="B550" s="19"/>
      <c r="C550" s="19"/>
      <c r="D550" s="19"/>
      <c r="E550" s="19"/>
      <c r="F550" s="19"/>
    </row>
    <row r="551" spans="2:6" x14ac:dyDescent="0.25">
      <c r="B551" s="19"/>
      <c r="C551" s="19"/>
      <c r="D551" s="19"/>
      <c r="E551" s="19"/>
      <c r="F551" s="19"/>
    </row>
    <row r="552" spans="2:6" x14ac:dyDescent="0.25">
      <c r="B552" s="19"/>
      <c r="C552" s="19"/>
      <c r="D552" s="19"/>
      <c r="E552" s="19"/>
      <c r="F552" s="19"/>
    </row>
    <row r="553" spans="2:6" x14ac:dyDescent="0.25">
      <c r="B553" s="19"/>
      <c r="C553" s="19"/>
      <c r="D553" s="19"/>
      <c r="E553" s="19"/>
      <c r="F553" s="19"/>
    </row>
    <row r="554" spans="2:6" x14ac:dyDescent="0.25">
      <c r="B554" s="19"/>
      <c r="C554" s="19"/>
      <c r="D554" s="19"/>
      <c r="E554" s="19"/>
      <c r="F554" s="19"/>
    </row>
    <row r="555" spans="2:6" x14ac:dyDescent="0.25">
      <c r="B555" s="19"/>
      <c r="C555" s="19"/>
      <c r="D555" s="19"/>
      <c r="E555" s="19"/>
      <c r="F555" s="19"/>
    </row>
    <row r="556" spans="2:6" x14ac:dyDescent="0.25">
      <c r="B556" s="19"/>
      <c r="C556" s="19"/>
      <c r="D556" s="19"/>
      <c r="E556" s="19"/>
      <c r="F556" s="19"/>
    </row>
    <row r="557" spans="2:6" x14ac:dyDescent="0.25">
      <c r="B557" s="19"/>
      <c r="C557" s="19"/>
      <c r="D557" s="19"/>
      <c r="E557" s="19"/>
      <c r="F557" s="19"/>
    </row>
    <row r="558" spans="2:6" x14ac:dyDescent="0.25">
      <c r="B558" s="19"/>
      <c r="C558" s="19"/>
      <c r="D558" s="19"/>
      <c r="E558" s="19"/>
      <c r="F558" s="19"/>
    </row>
    <row r="559" spans="2:6" x14ac:dyDescent="0.25">
      <c r="B559" s="19"/>
      <c r="C559" s="19"/>
      <c r="D559" s="19"/>
      <c r="E559" s="19"/>
      <c r="F559" s="19"/>
    </row>
    <row r="560" spans="2:6" x14ac:dyDescent="0.25">
      <c r="B560" s="19"/>
      <c r="C560" s="19"/>
      <c r="D560" s="19"/>
      <c r="E560" s="19"/>
      <c r="F560" s="19"/>
    </row>
  </sheetData>
  <mergeCells count="10">
    <mergeCell ref="B161:F161"/>
    <mergeCell ref="B190:F190"/>
    <mergeCell ref="B103:F103"/>
    <mergeCell ref="B132:F132"/>
    <mergeCell ref="C1:F4"/>
    <mergeCell ref="B45:F45"/>
    <mergeCell ref="B74:F74"/>
    <mergeCell ref="B16:F16"/>
    <mergeCell ref="C6:F6"/>
    <mergeCell ref="B10:F10"/>
  </mergeCells>
  <printOptions horizontalCentered="1"/>
  <pageMargins left="0.70866141732283472" right="0.70866141732283472" top="0.74803149606299213" bottom="0.74803149606299213" header="0.31496062992125984" footer="0.31496062992125984"/>
  <pageSetup paperSize="9" scale="78" orientation="portrait" horizontalDpi="4294967292" r:id="rId1"/>
  <rowBreaks count="3" manualBreakCount="3">
    <brk id="72" max="16383" man="1"/>
    <brk id="130" max="16383" man="1"/>
    <brk id="18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3"/>
  <sheetViews>
    <sheetView view="pageBreakPreview" zoomScale="70" zoomScaleNormal="100" zoomScaleSheetLayoutView="70" workbookViewId="0">
      <selection activeCell="F6" sqref="F6"/>
    </sheetView>
  </sheetViews>
  <sheetFormatPr baseColWidth="10" defaultColWidth="11.44140625" defaultRowHeight="13.2" x14ac:dyDescent="0.25"/>
  <cols>
    <col min="1" max="1" width="3.109375" style="2" customWidth="1"/>
    <col min="2" max="2" width="14.109375" style="3" customWidth="1"/>
    <col min="3" max="3" width="11" style="3" customWidth="1"/>
    <col min="4" max="4" width="14" style="3" customWidth="1"/>
    <col min="5" max="5" width="6.6640625" style="3" customWidth="1"/>
    <col min="6" max="6" width="10" style="3" customWidth="1"/>
    <col min="7" max="7" width="15" style="3" customWidth="1"/>
    <col min="8" max="8" width="6.6640625" style="3" customWidth="1"/>
    <col min="9" max="9" width="10.44140625" style="3" customWidth="1"/>
    <col min="10" max="10" width="3.88671875" style="3" customWidth="1"/>
    <col min="11" max="11" width="3.5546875" style="3" customWidth="1"/>
    <col min="12" max="12" width="6.6640625" style="3" customWidth="1"/>
    <col min="13" max="13" width="7" style="3" customWidth="1"/>
    <col min="14" max="14" width="5.33203125" style="3" customWidth="1"/>
    <col min="15" max="15" width="4.44140625" style="3" customWidth="1"/>
    <col min="16" max="16" width="4" style="53" customWidth="1"/>
    <col min="17" max="16384" width="11.44140625" style="3"/>
  </cols>
  <sheetData>
    <row r="1" spans="1:18" ht="12" customHeight="1" thickBot="1" x14ac:dyDescent="0.3">
      <c r="A1" s="51"/>
      <c r="B1" s="51"/>
      <c r="C1" s="51"/>
      <c r="D1" s="51"/>
      <c r="E1" s="51"/>
      <c r="F1" s="51"/>
      <c r="G1" s="51"/>
      <c r="H1" s="51"/>
      <c r="I1" s="51"/>
      <c r="J1" s="51"/>
      <c r="K1" s="51"/>
      <c r="L1" s="51"/>
      <c r="M1" s="51"/>
      <c r="N1" s="51"/>
      <c r="O1" s="51"/>
    </row>
    <row r="2" spans="1:18" ht="16.5" customHeight="1" x14ac:dyDescent="0.25">
      <c r="A2" s="51"/>
      <c r="B2" s="453"/>
      <c r="C2" s="453"/>
      <c r="D2" s="453"/>
      <c r="E2" s="453"/>
      <c r="F2" s="446" t="s">
        <v>358</v>
      </c>
      <c r="G2" s="446"/>
      <c r="H2" s="446"/>
      <c r="I2" s="446"/>
      <c r="J2" s="446"/>
      <c r="K2" s="446"/>
      <c r="L2" s="446"/>
      <c r="M2" s="446"/>
      <c r="N2" s="446"/>
      <c r="O2" s="447"/>
    </row>
    <row r="3" spans="1:18" ht="16.5" customHeight="1" x14ac:dyDescent="0.25">
      <c r="A3" s="51"/>
      <c r="B3" s="454"/>
      <c r="C3" s="454"/>
      <c r="D3" s="454"/>
      <c r="E3" s="454"/>
      <c r="F3" s="448"/>
      <c r="G3" s="448"/>
      <c r="H3" s="448"/>
      <c r="I3" s="448"/>
      <c r="J3" s="448"/>
      <c r="K3" s="448"/>
      <c r="L3" s="448"/>
      <c r="M3" s="448"/>
      <c r="N3" s="448"/>
      <c r="O3" s="449"/>
    </row>
    <row r="4" spans="1:18" ht="16.5" customHeight="1" x14ac:dyDescent="0.25">
      <c r="A4" s="51"/>
      <c r="B4" s="454"/>
      <c r="C4" s="454"/>
      <c r="D4" s="454"/>
      <c r="E4" s="454"/>
      <c r="F4" s="448"/>
      <c r="G4" s="448"/>
      <c r="H4" s="448"/>
      <c r="I4" s="448"/>
      <c r="J4" s="448"/>
      <c r="K4" s="448"/>
      <c r="L4" s="448"/>
      <c r="M4" s="448"/>
      <c r="N4" s="448"/>
      <c r="O4" s="449"/>
    </row>
    <row r="5" spans="1:18" ht="16.5" customHeight="1" thickBot="1" x14ac:dyDescent="0.3">
      <c r="A5" s="51"/>
      <c r="B5" s="455"/>
      <c r="C5" s="455"/>
      <c r="D5" s="455"/>
      <c r="E5" s="455"/>
      <c r="F5" s="450"/>
      <c r="G5" s="450"/>
      <c r="H5" s="450"/>
      <c r="I5" s="450"/>
      <c r="J5" s="450"/>
      <c r="K5" s="450"/>
      <c r="L5" s="450"/>
      <c r="M5" s="450"/>
      <c r="N5" s="450"/>
      <c r="O5" s="451"/>
    </row>
    <row r="6" spans="1:18" ht="9" customHeight="1" x14ac:dyDescent="0.25">
      <c r="A6" s="51"/>
      <c r="B6" s="93"/>
      <c r="C6" s="93"/>
      <c r="D6" s="93"/>
      <c r="E6" s="93"/>
      <c r="F6" s="93"/>
      <c r="G6" s="93"/>
      <c r="H6" s="93"/>
      <c r="I6" s="93"/>
      <c r="J6" s="93"/>
      <c r="K6" s="93"/>
      <c r="L6" s="93"/>
      <c r="M6" s="93"/>
      <c r="N6" s="93"/>
      <c r="O6" s="93"/>
    </row>
    <row r="7" spans="1:18" ht="33" customHeight="1" x14ac:dyDescent="0.25">
      <c r="A7" s="51"/>
      <c r="B7" s="459" t="s">
        <v>171</v>
      </c>
      <c r="C7" s="459"/>
      <c r="D7" s="443" t="str">
        <f>+'4.22'!C6</f>
        <v>Evaluación de seguimiento de la calidad del aire en el área de influencia del complejo metalúrgico La Oroya, ubicado en el distrito La Oroya, provincia Yauli, departamento Junín en enero de 2020</v>
      </c>
      <c r="E7" s="443"/>
      <c r="F7" s="443"/>
      <c r="G7" s="443"/>
      <c r="H7" s="443"/>
      <c r="I7" s="443"/>
      <c r="J7" s="443"/>
      <c r="K7" s="443"/>
      <c r="L7" s="443"/>
      <c r="M7" s="443"/>
      <c r="N7" s="443"/>
      <c r="O7" s="443"/>
    </row>
    <row r="8" spans="1:18" ht="9" customHeight="1" x14ac:dyDescent="0.25">
      <c r="A8" s="51"/>
      <c r="B8" s="93"/>
      <c r="C8" s="93"/>
      <c r="D8" s="200"/>
      <c r="E8" s="200"/>
      <c r="F8" s="200"/>
      <c r="G8" s="200"/>
      <c r="H8" s="200"/>
      <c r="I8" s="200"/>
      <c r="J8" s="200"/>
      <c r="K8" s="200"/>
      <c r="L8" s="200"/>
      <c r="M8" s="200"/>
      <c r="N8" s="200"/>
      <c r="O8" s="200"/>
    </row>
    <row r="9" spans="1:18" x14ac:dyDescent="0.25">
      <c r="A9" s="51"/>
      <c r="B9" s="168" t="s">
        <v>174</v>
      </c>
      <c r="C9" s="127"/>
      <c r="D9" s="196" t="str">
        <f>+'4.22'!C8</f>
        <v>CA-CC-01</v>
      </c>
      <c r="E9" s="201"/>
      <c r="F9" s="201"/>
      <c r="G9" s="201"/>
      <c r="H9" s="183" t="s">
        <v>243</v>
      </c>
      <c r="I9" s="183"/>
      <c r="J9" s="183"/>
      <c r="K9" s="173" t="str">
        <f>+'4.22'!F8</f>
        <v>0004-1-2020-412</v>
      </c>
      <c r="L9" s="173"/>
      <c r="M9" s="173"/>
      <c r="N9" s="173"/>
      <c r="O9" s="173"/>
    </row>
    <row r="10" spans="1:18" ht="7.5" customHeight="1" x14ac:dyDescent="0.25">
      <c r="A10" s="51"/>
      <c r="B10" s="94"/>
      <c r="C10" s="94"/>
      <c r="D10" s="94"/>
      <c r="E10" s="94"/>
      <c r="F10" s="94"/>
      <c r="G10" s="94"/>
      <c r="H10" s="94"/>
      <c r="I10" s="94"/>
      <c r="J10" s="94"/>
      <c r="K10" s="94"/>
      <c r="L10" s="94"/>
      <c r="M10" s="94"/>
      <c r="N10" s="94"/>
      <c r="O10" s="94"/>
    </row>
    <row r="11" spans="1:18" ht="19.5" customHeight="1" x14ac:dyDescent="0.25">
      <c r="A11" s="51"/>
      <c r="B11" s="458" t="s">
        <v>132</v>
      </c>
      <c r="C11" s="458"/>
      <c r="D11" s="458"/>
      <c r="E11" s="458"/>
      <c r="F11" s="458"/>
      <c r="G11" s="458"/>
      <c r="H11" s="458"/>
      <c r="I11" s="458"/>
      <c r="J11" s="458"/>
      <c r="K11" s="458"/>
      <c r="L11" s="458"/>
      <c r="M11" s="458"/>
      <c r="N11" s="458"/>
      <c r="O11" s="458"/>
    </row>
    <row r="12" spans="1:18" ht="11.25" customHeight="1" thickBot="1" x14ac:dyDescent="0.3">
      <c r="A12" s="51"/>
      <c r="B12" s="93"/>
      <c r="C12" s="93"/>
      <c r="D12" s="93"/>
      <c r="E12" s="93"/>
      <c r="F12" s="93"/>
      <c r="G12" s="93"/>
      <c r="H12" s="93"/>
      <c r="I12" s="93"/>
      <c r="J12" s="93"/>
      <c r="K12" s="93"/>
      <c r="L12" s="93"/>
      <c r="M12" s="93"/>
      <c r="N12" s="93"/>
      <c r="O12" s="93"/>
    </row>
    <row r="13" spans="1:18" s="2" customFormat="1" ht="21" customHeight="1" thickBot="1" x14ac:dyDescent="0.3">
      <c r="A13" s="51"/>
      <c r="B13" s="95" t="s">
        <v>133</v>
      </c>
      <c r="C13" s="96" t="s">
        <v>65</v>
      </c>
      <c r="D13" s="97">
        <v>43846.583333333336</v>
      </c>
      <c r="E13" s="98"/>
      <c r="F13" s="96" t="s">
        <v>4</v>
      </c>
      <c r="G13" s="97">
        <v>43847.559027777781</v>
      </c>
      <c r="H13" s="99"/>
      <c r="I13" s="96" t="s">
        <v>5</v>
      </c>
      <c r="J13" s="457">
        <f>G13-D13</f>
        <v>0.97569444444525288</v>
      </c>
      <c r="K13" s="457"/>
      <c r="L13" s="100" t="s">
        <v>6</v>
      </c>
      <c r="M13" s="101">
        <f>$J13*60*24</f>
        <v>1405.0000000011642</v>
      </c>
      <c r="N13" s="102" t="s">
        <v>7</v>
      </c>
      <c r="O13" s="103"/>
      <c r="P13" s="146"/>
      <c r="R13" s="5"/>
    </row>
    <row r="14" spans="1:18" s="6" customFormat="1" ht="9.75" customHeight="1" x14ac:dyDescent="0.25">
      <c r="A14" s="53"/>
      <c r="B14" s="95"/>
      <c r="C14" s="104"/>
      <c r="D14" s="105"/>
      <c r="E14" s="105"/>
      <c r="F14" s="104"/>
      <c r="G14" s="105"/>
      <c r="H14" s="99"/>
      <c r="I14" s="104"/>
      <c r="J14" s="106"/>
      <c r="K14" s="106"/>
      <c r="L14" s="107"/>
      <c r="M14" s="108"/>
      <c r="N14" s="108"/>
      <c r="O14" s="109"/>
      <c r="P14" s="146"/>
      <c r="R14" s="5"/>
    </row>
    <row r="15" spans="1:18" s="2" customFormat="1" ht="18.75" customHeight="1" x14ac:dyDescent="0.25">
      <c r="A15" s="51"/>
      <c r="B15" s="456" t="s">
        <v>13</v>
      </c>
      <c r="C15" s="456"/>
      <c r="D15" s="456"/>
      <c r="E15" s="110">
        <f>J13</f>
        <v>0.97569444444525288</v>
      </c>
      <c r="F15" s="111" t="s">
        <v>6</v>
      </c>
      <c r="G15" s="103"/>
      <c r="H15" s="112"/>
      <c r="I15" s="112"/>
      <c r="J15" s="113"/>
      <c r="K15" s="112"/>
      <c r="L15" s="112"/>
      <c r="M15" s="95"/>
      <c r="N15" s="95"/>
      <c r="O15" s="95"/>
      <c r="P15" s="51"/>
    </row>
    <row r="16" spans="1:18" s="6" customFormat="1" ht="9.75" customHeight="1" x14ac:dyDescent="0.25">
      <c r="A16" s="53"/>
      <c r="B16" s="104"/>
      <c r="C16" s="104"/>
      <c r="D16" s="104"/>
      <c r="E16" s="114"/>
      <c r="F16" s="115"/>
      <c r="G16" s="114"/>
      <c r="H16" s="112"/>
      <c r="I16" s="112"/>
      <c r="J16" s="112"/>
      <c r="K16" s="112"/>
      <c r="L16" s="112"/>
      <c r="M16" s="95"/>
      <c r="N16" s="95"/>
      <c r="O16" s="95"/>
      <c r="P16" s="53"/>
    </row>
    <row r="17" spans="1:18" ht="19.5" customHeight="1" x14ac:dyDescent="0.25">
      <c r="A17" s="51"/>
      <c r="B17" s="460" t="s">
        <v>11</v>
      </c>
      <c r="C17" s="460"/>
      <c r="D17" s="460"/>
      <c r="E17" s="116">
        <f>'4.22'!D43</f>
        <v>9.7956521739130409</v>
      </c>
      <c r="F17" s="460" t="s">
        <v>64</v>
      </c>
      <c r="G17" s="460"/>
      <c r="H17" s="116">
        <f>'4.22'!C43</f>
        <v>491.25217391304346</v>
      </c>
      <c r="I17" s="117"/>
      <c r="J17" s="118"/>
      <c r="K17" s="118"/>
      <c r="L17" s="118"/>
      <c r="M17" s="118"/>
      <c r="N17" s="118"/>
      <c r="O17" s="118"/>
      <c r="P17" s="118"/>
    </row>
    <row r="18" spans="1:18" ht="13.8" thickBot="1" x14ac:dyDescent="0.3">
      <c r="A18" s="51"/>
      <c r="B18" s="119"/>
      <c r="C18" s="119"/>
      <c r="D18" s="119"/>
      <c r="E18" s="119"/>
      <c r="F18" s="119"/>
      <c r="G18" s="119"/>
      <c r="H18" s="119"/>
      <c r="I18" s="119"/>
      <c r="J18" s="119"/>
      <c r="K18" s="119"/>
      <c r="L18" s="119"/>
      <c r="M18" s="119"/>
      <c r="N18" s="119"/>
      <c r="O18" s="119"/>
    </row>
    <row r="19" spans="1:18" ht="11.25" customHeight="1" thickTop="1" thickBot="1" x14ac:dyDescent="0.3">
      <c r="A19" s="51"/>
      <c r="B19" s="120"/>
      <c r="C19" s="120"/>
      <c r="D19" s="120"/>
      <c r="E19" s="120"/>
      <c r="F19" s="120"/>
      <c r="G19" s="120"/>
      <c r="H19" s="120"/>
      <c r="I19" s="120"/>
      <c r="J19" s="120"/>
      <c r="K19" s="120"/>
      <c r="L19" s="120"/>
      <c r="M19" s="120"/>
      <c r="N19" s="120"/>
      <c r="O19" s="120"/>
    </row>
    <row r="20" spans="1:18" s="2" customFormat="1" ht="21" customHeight="1" thickBot="1" x14ac:dyDescent="0.3">
      <c r="A20" s="51"/>
      <c r="B20" s="95" t="s">
        <v>134</v>
      </c>
      <c r="C20" s="96" t="s">
        <v>65</v>
      </c>
      <c r="D20" s="97">
        <v>43847.618055555555</v>
      </c>
      <c r="E20" s="98"/>
      <c r="F20" s="96" t="s">
        <v>4</v>
      </c>
      <c r="G20" s="97">
        <v>43848.576388888891</v>
      </c>
      <c r="H20" s="99"/>
      <c r="I20" s="96" t="s">
        <v>5</v>
      </c>
      <c r="J20" s="457">
        <f>G20-D20</f>
        <v>0.95833333333575865</v>
      </c>
      <c r="K20" s="457"/>
      <c r="L20" s="100" t="s">
        <v>6</v>
      </c>
      <c r="M20" s="101">
        <f>$J20*60*24</f>
        <v>1380.0000000034925</v>
      </c>
      <c r="N20" s="102" t="s">
        <v>7</v>
      </c>
      <c r="O20" s="103"/>
      <c r="P20" s="146"/>
      <c r="R20" s="5"/>
    </row>
    <row r="21" spans="1:18" s="6" customFormat="1" ht="9.75" customHeight="1" x14ac:dyDescent="0.25">
      <c r="A21" s="53"/>
      <c r="B21" s="95"/>
      <c r="C21" s="104"/>
      <c r="D21" s="105"/>
      <c r="E21" s="105"/>
      <c r="F21" s="104"/>
      <c r="G21" s="105"/>
      <c r="H21" s="99"/>
      <c r="I21" s="104"/>
      <c r="J21" s="106"/>
      <c r="K21" s="106"/>
      <c r="L21" s="107"/>
      <c r="M21" s="108"/>
      <c r="N21" s="108"/>
      <c r="O21" s="109"/>
      <c r="P21" s="146"/>
      <c r="R21" s="5"/>
    </row>
    <row r="22" spans="1:18" s="2" customFormat="1" ht="18.75" customHeight="1" x14ac:dyDescent="0.25">
      <c r="A22" s="51"/>
      <c r="B22" s="456" t="s">
        <v>13</v>
      </c>
      <c r="C22" s="456"/>
      <c r="D22" s="456"/>
      <c r="E22" s="110">
        <f>J20</f>
        <v>0.95833333333575865</v>
      </c>
      <c r="F22" s="111" t="s">
        <v>6</v>
      </c>
      <c r="G22" s="103"/>
      <c r="H22" s="112"/>
      <c r="I22" s="112"/>
      <c r="J22" s="112"/>
      <c r="K22" s="112"/>
      <c r="L22" s="112"/>
      <c r="M22" s="95"/>
      <c r="N22" s="95"/>
      <c r="O22" s="95"/>
      <c r="P22" s="51"/>
    </row>
    <row r="23" spans="1:18" s="6" customFormat="1" ht="9.75" customHeight="1" x14ac:dyDescent="0.25">
      <c r="A23" s="53"/>
      <c r="B23" s="104"/>
      <c r="C23" s="104"/>
      <c r="D23" s="104"/>
      <c r="E23" s="114"/>
      <c r="F23" s="115"/>
      <c r="G23" s="114"/>
      <c r="H23" s="112"/>
      <c r="I23" s="112"/>
      <c r="J23" s="112"/>
      <c r="K23" s="112"/>
      <c r="L23" s="112"/>
      <c r="M23" s="95"/>
      <c r="N23" s="95"/>
      <c r="O23" s="95"/>
      <c r="P23" s="53"/>
    </row>
    <row r="24" spans="1:18" ht="19.5" customHeight="1" x14ac:dyDescent="0.25">
      <c r="A24" s="51"/>
      <c r="B24" s="460" t="s">
        <v>11</v>
      </c>
      <c r="C24" s="460"/>
      <c r="D24" s="460"/>
      <c r="E24" s="116">
        <f>'4.22'!D72</f>
        <v>9.4173913043478255</v>
      </c>
      <c r="F24" s="460" t="s">
        <v>64</v>
      </c>
      <c r="G24" s="460"/>
      <c r="H24" s="116">
        <f>'4.22'!C72</f>
        <v>491.5130434782609</v>
      </c>
      <c r="I24" s="117"/>
      <c r="J24" s="118"/>
      <c r="K24" s="118"/>
      <c r="L24" s="118"/>
      <c r="M24" s="118"/>
      <c r="N24" s="118"/>
      <c r="O24" s="118"/>
      <c r="P24" s="118"/>
    </row>
    <row r="25" spans="1:18" ht="13.8" thickBot="1" x14ac:dyDescent="0.3">
      <c r="A25" s="51"/>
      <c r="B25" s="119"/>
      <c r="C25" s="119"/>
      <c r="D25" s="119"/>
      <c r="E25" s="119"/>
      <c r="F25" s="119"/>
      <c r="G25" s="119"/>
      <c r="H25" s="119"/>
      <c r="I25" s="119"/>
      <c r="J25" s="119"/>
      <c r="K25" s="119"/>
      <c r="L25" s="119"/>
      <c r="M25" s="119"/>
      <c r="N25" s="119"/>
      <c r="O25" s="119"/>
    </row>
    <row r="26" spans="1:18" ht="11.25" customHeight="1" thickTop="1" thickBot="1" x14ac:dyDescent="0.3">
      <c r="A26" s="51"/>
      <c r="B26" s="120"/>
      <c r="C26" s="120"/>
      <c r="D26" s="120"/>
      <c r="E26" s="120"/>
      <c r="F26" s="120"/>
      <c r="G26" s="120"/>
      <c r="H26" s="120"/>
      <c r="I26" s="120"/>
      <c r="J26" s="120"/>
      <c r="K26" s="120"/>
      <c r="L26" s="120"/>
      <c r="M26" s="120"/>
      <c r="N26" s="120"/>
      <c r="O26" s="120"/>
    </row>
    <row r="27" spans="1:18" s="2" customFormat="1" ht="21" customHeight="1" thickBot="1" x14ac:dyDescent="0.3">
      <c r="A27" s="51"/>
      <c r="B27" s="95" t="s">
        <v>135</v>
      </c>
      <c r="C27" s="96" t="s">
        <v>65</v>
      </c>
      <c r="D27" s="97">
        <v>43848.586805555555</v>
      </c>
      <c r="E27" s="98"/>
      <c r="F27" s="96" t="s">
        <v>4</v>
      </c>
      <c r="G27" s="97">
        <v>43849.545138888891</v>
      </c>
      <c r="H27" s="99"/>
      <c r="I27" s="96" t="s">
        <v>5</v>
      </c>
      <c r="J27" s="457">
        <f>G27-D27</f>
        <v>0.95833333333575865</v>
      </c>
      <c r="K27" s="457"/>
      <c r="L27" s="100" t="s">
        <v>6</v>
      </c>
      <c r="M27" s="101">
        <f>$J27*60*24</f>
        <v>1380.0000000034925</v>
      </c>
      <c r="N27" s="102" t="s">
        <v>7</v>
      </c>
      <c r="O27" s="103"/>
      <c r="P27" s="146"/>
      <c r="R27" s="5"/>
    </row>
    <row r="28" spans="1:18" s="6" customFormat="1" ht="9.75" customHeight="1" x14ac:dyDescent="0.25">
      <c r="A28" s="53"/>
      <c r="B28" s="95"/>
      <c r="C28" s="104"/>
      <c r="D28" s="105"/>
      <c r="E28" s="105"/>
      <c r="F28" s="104"/>
      <c r="G28" s="105"/>
      <c r="H28" s="99"/>
      <c r="I28" s="104"/>
      <c r="J28" s="106"/>
      <c r="K28" s="106"/>
      <c r="L28" s="107"/>
      <c r="M28" s="108"/>
      <c r="N28" s="108"/>
      <c r="O28" s="109"/>
      <c r="P28" s="146"/>
      <c r="R28" s="5"/>
    </row>
    <row r="29" spans="1:18" s="2" customFormat="1" ht="18.75" customHeight="1" x14ac:dyDescent="0.25">
      <c r="A29" s="51"/>
      <c r="B29" s="456" t="s">
        <v>13</v>
      </c>
      <c r="C29" s="456"/>
      <c r="D29" s="456"/>
      <c r="E29" s="110">
        <f>J27</f>
        <v>0.95833333333575865</v>
      </c>
      <c r="F29" s="111" t="s">
        <v>6</v>
      </c>
      <c r="G29" s="103"/>
      <c r="H29" s="112"/>
      <c r="I29" s="112"/>
      <c r="J29" s="112"/>
      <c r="K29" s="112"/>
      <c r="L29" s="112"/>
      <c r="M29" s="95"/>
      <c r="N29" s="95"/>
      <c r="O29" s="95"/>
      <c r="P29" s="51"/>
    </row>
    <row r="30" spans="1:18" s="6" customFormat="1" ht="9.75" customHeight="1" x14ac:dyDescent="0.25">
      <c r="A30" s="53"/>
      <c r="B30" s="104"/>
      <c r="C30" s="104"/>
      <c r="D30" s="104"/>
      <c r="E30" s="114"/>
      <c r="F30" s="115"/>
      <c r="G30" s="114"/>
      <c r="H30" s="112"/>
      <c r="I30" s="112"/>
      <c r="J30" s="112"/>
      <c r="K30" s="112"/>
      <c r="L30" s="112"/>
      <c r="M30" s="95"/>
      <c r="N30" s="95"/>
      <c r="O30" s="95"/>
      <c r="P30" s="53"/>
    </row>
    <row r="31" spans="1:18" ht="19.5" customHeight="1" x14ac:dyDescent="0.25">
      <c r="A31" s="51"/>
      <c r="B31" s="460" t="s">
        <v>11</v>
      </c>
      <c r="C31" s="460"/>
      <c r="D31" s="460"/>
      <c r="E31" s="116">
        <f>'4.22'!D101</f>
        <v>10.204347826086959</v>
      </c>
      <c r="F31" s="460" t="s">
        <v>64</v>
      </c>
      <c r="G31" s="460"/>
      <c r="H31" s="116">
        <f>'4.22'!C101</f>
        <v>491.43913043478273</v>
      </c>
      <c r="I31" s="121"/>
      <c r="J31" s="53"/>
      <c r="K31" s="53"/>
      <c r="L31" s="53"/>
      <c r="M31" s="53"/>
      <c r="N31" s="53"/>
      <c r="O31" s="53"/>
      <c r="P31" s="118"/>
    </row>
    <row r="32" spans="1:18" ht="13.8" thickBot="1" x14ac:dyDescent="0.3">
      <c r="A32" s="51"/>
      <c r="B32" s="119"/>
      <c r="C32" s="119"/>
      <c r="D32" s="119"/>
      <c r="E32" s="119"/>
      <c r="F32" s="119"/>
      <c r="G32" s="119"/>
      <c r="H32" s="119"/>
      <c r="I32" s="119"/>
      <c r="J32" s="119"/>
      <c r="K32" s="119"/>
      <c r="L32" s="119"/>
      <c r="M32" s="119"/>
      <c r="N32" s="119"/>
      <c r="O32" s="119"/>
    </row>
    <row r="33" spans="1:18" ht="11.25" customHeight="1" thickTop="1" thickBot="1" x14ac:dyDescent="0.3">
      <c r="A33" s="51"/>
      <c r="B33" s="120"/>
      <c r="C33" s="120"/>
      <c r="D33" s="120"/>
      <c r="E33" s="120"/>
      <c r="F33" s="120"/>
      <c r="G33" s="120"/>
      <c r="H33" s="120"/>
      <c r="I33" s="120"/>
      <c r="J33" s="120"/>
      <c r="K33" s="120"/>
      <c r="L33" s="120"/>
      <c r="M33" s="120"/>
      <c r="N33" s="120"/>
      <c r="O33" s="120"/>
    </row>
    <row r="34" spans="1:18" s="2" customFormat="1" ht="21" customHeight="1" thickBot="1" x14ac:dyDescent="0.3">
      <c r="A34" s="51"/>
      <c r="B34" s="95" t="s">
        <v>136</v>
      </c>
      <c r="C34" s="96" t="s">
        <v>65</v>
      </c>
      <c r="D34" s="97">
        <v>43849.559027777781</v>
      </c>
      <c r="E34" s="98"/>
      <c r="F34" s="96" t="s">
        <v>4</v>
      </c>
      <c r="G34" s="97">
        <v>43850.517361111109</v>
      </c>
      <c r="H34" s="99"/>
      <c r="I34" s="96" t="s">
        <v>5</v>
      </c>
      <c r="J34" s="457">
        <f>G34-D34</f>
        <v>0.95833333332848269</v>
      </c>
      <c r="K34" s="457"/>
      <c r="L34" s="100" t="s">
        <v>6</v>
      </c>
      <c r="M34" s="101">
        <f>$J34*60*24</f>
        <v>1379.9999999930151</v>
      </c>
      <c r="N34" s="102" t="s">
        <v>7</v>
      </c>
      <c r="O34" s="103"/>
      <c r="P34" s="146"/>
      <c r="R34" s="5"/>
    </row>
    <row r="35" spans="1:18" s="6" customFormat="1" ht="9.75" customHeight="1" x14ac:dyDescent="0.25">
      <c r="A35" s="53"/>
      <c r="B35" s="95"/>
      <c r="C35" s="104"/>
      <c r="D35" s="105"/>
      <c r="E35" s="105"/>
      <c r="F35" s="104"/>
      <c r="G35" s="105"/>
      <c r="H35" s="99"/>
      <c r="I35" s="104"/>
      <c r="J35" s="106"/>
      <c r="K35" s="106"/>
      <c r="L35" s="107"/>
      <c r="M35" s="108"/>
      <c r="N35" s="108"/>
      <c r="O35" s="109"/>
      <c r="P35" s="146"/>
      <c r="R35" s="5"/>
    </row>
    <row r="36" spans="1:18" s="2" customFormat="1" ht="18.75" customHeight="1" x14ac:dyDescent="0.25">
      <c r="A36" s="51"/>
      <c r="B36" s="456" t="s">
        <v>13</v>
      </c>
      <c r="C36" s="456"/>
      <c r="D36" s="456"/>
      <c r="E36" s="110">
        <f>J34</f>
        <v>0.95833333332848269</v>
      </c>
      <c r="F36" s="111" t="s">
        <v>6</v>
      </c>
      <c r="G36" s="103"/>
      <c r="H36" s="112"/>
      <c r="I36" s="112"/>
      <c r="J36" s="112"/>
      <c r="K36" s="112"/>
      <c r="L36" s="112"/>
      <c r="M36" s="95"/>
      <c r="N36" s="95"/>
      <c r="O36" s="95"/>
      <c r="P36" s="51"/>
    </row>
    <row r="37" spans="1:18" s="6" customFormat="1" ht="9.75" customHeight="1" x14ac:dyDescent="0.25">
      <c r="A37" s="53"/>
      <c r="B37" s="104"/>
      <c r="C37" s="104"/>
      <c r="D37" s="104"/>
      <c r="E37" s="114"/>
      <c r="F37" s="115"/>
      <c r="G37" s="114"/>
      <c r="H37" s="112"/>
      <c r="I37" s="112"/>
      <c r="J37" s="112"/>
      <c r="K37" s="112"/>
      <c r="L37" s="112"/>
      <c r="M37" s="95"/>
      <c r="N37" s="95"/>
      <c r="O37" s="95"/>
      <c r="P37" s="53"/>
    </row>
    <row r="38" spans="1:18" ht="19.5" customHeight="1" x14ac:dyDescent="0.25">
      <c r="A38" s="51"/>
      <c r="B38" s="460" t="s">
        <v>11</v>
      </c>
      <c r="C38" s="460"/>
      <c r="D38" s="460"/>
      <c r="E38" s="116">
        <f>'4.22'!D130</f>
        <v>11.247826086956522</v>
      </c>
      <c r="F38" s="460" t="s">
        <v>64</v>
      </c>
      <c r="G38" s="460"/>
      <c r="H38" s="116">
        <f>'4.22'!C130</f>
        <v>491.14347826086947</v>
      </c>
      <c r="I38" s="121"/>
      <c r="J38" s="53"/>
      <c r="K38" s="53"/>
      <c r="L38" s="53"/>
      <c r="M38" s="53"/>
      <c r="N38" s="53"/>
      <c r="O38" s="53"/>
      <c r="P38" s="118"/>
    </row>
    <row r="39" spans="1:18" ht="13.8" thickBot="1" x14ac:dyDescent="0.3">
      <c r="A39" s="51"/>
      <c r="B39" s="119"/>
      <c r="C39" s="119"/>
      <c r="D39" s="119"/>
      <c r="E39" s="119"/>
      <c r="F39" s="119"/>
      <c r="G39" s="119"/>
      <c r="H39" s="119"/>
      <c r="I39" s="119"/>
      <c r="J39" s="119"/>
      <c r="K39" s="119"/>
      <c r="L39" s="119"/>
      <c r="M39" s="119"/>
      <c r="N39" s="119"/>
      <c r="O39" s="119"/>
    </row>
    <row r="40" spans="1:18" ht="14.4" thickTop="1" thickBot="1" x14ac:dyDescent="0.3">
      <c r="A40" s="51"/>
      <c r="B40" s="103"/>
      <c r="C40" s="103"/>
      <c r="D40" s="103"/>
      <c r="E40" s="103"/>
      <c r="F40" s="103"/>
      <c r="G40" s="103"/>
      <c r="H40" s="103"/>
      <c r="I40" s="103"/>
      <c r="J40" s="103"/>
      <c r="K40" s="103"/>
      <c r="L40" s="103"/>
      <c r="M40" s="103"/>
      <c r="N40" s="103"/>
      <c r="O40" s="103"/>
    </row>
    <row r="41" spans="1:18" s="2" customFormat="1" ht="21" customHeight="1" thickBot="1" x14ac:dyDescent="0.3">
      <c r="A41" s="51"/>
      <c r="B41" s="95" t="s">
        <v>137</v>
      </c>
      <c r="C41" s="96" t="s">
        <v>65</v>
      </c>
      <c r="D41" s="97">
        <v>43850.541666666664</v>
      </c>
      <c r="E41" s="98"/>
      <c r="F41" s="96" t="s">
        <v>4</v>
      </c>
      <c r="G41" s="97">
        <v>43851.517361111109</v>
      </c>
      <c r="H41" s="99"/>
      <c r="I41" s="96" t="s">
        <v>5</v>
      </c>
      <c r="J41" s="457">
        <f>G41-D41</f>
        <v>0.97569444444525288</v>
      </c>
      <c r="K41" s="457"/>
      <c r="L41" s="100" t="s">
        <v>6</v>
      </c>
      <c r="M41" s="101">
        <f>$J41*60*24</f>
        <v>1405.0000000011642</v>
      </c>
      <c r="N41" s="102" t="s">
        <v>7</v>
      </c>
      <c r="O41" s="103"/>
      <c r="P41" s="146"/>
      <c r="R41" s="5"/>
    </row>
    <row r="42" spans="1:18" s="6" customFormat="1" ht="9.75" customHeight="1" x14ac:dyDescent="0.25">
      <c r="A42" s="53"/>
      <c r="B42" s="95"/>
      <c r="C42" s="104"/>
      <c r="D42" s="105"/>
      <c r="E42" s="105"/>
      <c r="F42" s="104"/>
      <c r="G42" s="105"/>
      <c r="H42" s="99"/>
      <c r="I42" s="104"/>
      <c r="J42" s="106"/>
      <c r="K42" s="106"/>
      <c r="L42" s="107"/>
      <c r="M42" s="108"/>
      <c r="N42" s="108"/>
      <c r="O42" s="109"/>
      <c r="P42" s="146"/>
      <c r="R42" s="5"/>
    </row>
    <row r="43" spans="1:18" s="2" customFormat="1" ht="18.75" customHeight="1" x14ac:dyDescent="0.25">
      <c r="A43" s="51"/>
      <c r="B43" s="456" t="s">
        <v>13</v>
      </c>
      <c r="C43" s="456"/>
      <c r="D43" s="456"/>
      <c r="E43" s="110">
        <f>J41</f>
        <v>0.97569444444525288</v>
      </c>
      <c r="F43" s="111" t="s">
        <v>6</v>
      </c>
      <c r="G43" s="103"/>
      <c r="H43" s="112"/>
      <c r="I43" s="112"/>
      <c r="J43" s="112"/>
      <c r="K43" s="112"/>
      <c r="L43" s="112"/>
      <c r="M43" s="95"/>
      <c r="N43" s="95"/>
      <c r="O43" s="95"/>
      <c r="P43" s="51"/>
    </row>
    <row r="44" spans="1:18" s="6" customFormat="1" ht="9.75" customHeight="1" x14ac:dyDescent="0.25">
      <c r="A44" s="53"/>
      <c r="B44" s="104"/>
      <c r="C44" s="104"/>
      <c r="D44" s="104"/>
      <c r="E44" s="114"/>
      <c r="F44" s="115"/>
      <c r="G44" s="114"/>
      <c r="H44" s="112"/>
      <c r="I44" s="112"/>
      <c r="J44" s="112"/>
      <c r="K44" s="112"/>
      <c r="L44" s="112"/>
      <c r="M44" s="95"/>
      <c r="N44" s="95"/>
      <c r="O44" s="95"/>
      <c r="P44" s="53"/>
    </row>
    <row r="45" spans="1:18" ht="19.5" customHeight="1" x14ac:dyDescent="0.25">
      <c r="A45" s="51"/>
      <c r="B45" s="460" t="s">
        <v>11</v>
      </c>
      <c r="C45" s="460"/>
      <c r="D45" s="460"/>
      <c r="E45" s="116">
        <f>'4.22'!D159</f>
        <v>9.9782608695652169</v>
      </c>
      <c r="F45" s="460" t="s">
        <v>64</v>
      </c>
      <c r="G45" s="460"/>
      <c r="H45" s="116">
        <f>'4.22'!C159</f>
        <v>490.80434782608705</v>
      </c>
      <c r="I45" s="121"/>
      <c r="J45" s="53"/>
      <c r="K45" s="53"/>
      <c r="L45" s="53"/>
      <c r="M45" s="53"/>
      <c r="N45" s="53"/>
      <c r="O45" s="53"/>
      <c r="P45" s="118"/>
    </row>
    <row r="46" spans="1:18" ht="13.8" thickBot="1" x14ac:dyDescent="0.3">
      <c r="A46" s="51"/>
      <c r="B46" s="119"/>
      <c r="C46" s="119"/>
      <c r="D46" s="119"/>
      <c r="E46" s="119"/>
      <c r="F46" s="119"/>
      <c r="G46" s="119"/>
      <c r="H46" s="119"/>
      <c r="I46" s="119"/>
      <c r="J46" s="119"/>
      <c r="K46" s="119"/>
      <c r="L46" s="119"/>
      <c r="M46" s="119"/>
      <c r="N46" s="119"/>
      <c r="O46" s="119"/>
    </row>
    <row r="47" spans="1:18" ht="14.4" thickTop="1" thickBot="1" x14ac:dyDescent="0.3">
      <c r="A47" s="51"/>
      <c r="B47" s="103"/>
      <c r="C47" s="103"/>
      <c r="D47" s="103"/>
      <c r="E47" s="103"/>
      <c r="F47" s="103"/>
      <c r="G47" s="103"/>
      <c r="H47" s="103"/>
      <c r="I47" s="103"/>
      <c r="J47" s="103"/>
      <c r="K47" s="103"/>
      <c r="L47" s="103"/>
      <c r="M47" s="103"/>
      <c r="N47" s="103"/>
      <c r="O47" s="103"/>
    </row>
    <row r="48" spans="1:18" s="2" customFormat="1" ht="21" customHeight="1" thickBot="1" x14ac:dyDescent="0.3">
      <c r="A48" s="51"/>
      <c r="B48" s="95" t="s">
        <v>138</v>
      </c>
      <c r="C48" s="96" t="s">
        <v>65</v>
      </c>
      <c r="D48" s="97"/>
      <c r="E48" s="98"/>
      <c r="F48" s="96" t="s">
        <v>4</v>
      </c>
      <c r="G48" s="97"/>
      <c r="H48" s="99"/>
      <c r="I48" s="96" t="s">
        <v>5</v>
      </c>
      <c r="J48" s="457">
        <f>G48-D48</f>
        <v>0</v>
      </c>
      <c r="K48" s="457"/>
      <c r="L48" s="100" t="s">
        <v>6</v>
      </c>
      <c r="M48" s="122">
        <f>$J48*60*24</f>
        <v>0</v>
      </c>
      <c r="N48" s="102" t="s">
        <v>7</v>
      </c>
      <c r="O48" s="103"/>
      <c r="P48" s="146"/>
      <c r="R48" s="5"/>
    </row>
    <row r="49" spans="1:18" s="6" customFormat="1" ht="9.75" customHeight="1" x14ac:dyDescent="0.25">
      <c r="A49" s="53"/>
      <c r="B49" s="95"/>
      <c r="C49" s="104"/>
      <c r="D49" s="105"/>
      <c r="E49" s="105"/>
      <c r="F49" s="104"/>
      <c r="G49" s="105"/>
      <c r="H49" s="99"/>
      <c r="I49" s="104"/>
      <c r="J49" s="106"/>
      <c r="K49" s="106"/>
      <c r="L49" s="107"/>
      <c r="M49" s="108"/>
      <c r="N49" s="108"/>
      <c r="O49" s="109"/>
      <c r="P49" s="146"/>
      <c r="R49" s="5"/>
    </row>
    <row r="50" spans="1:18" s="2" customFormat="1" ht="18.75" customHeight="1" x14ac:dyDescent="0.25">
      <c r="A50" s="51"/>
      <c r="B50" s="456" t="s">
        <v>13</v>
      </c>
      <c r="C50" s="456"/>
      <c r="D50" s="456"/>
      <c r="E50" s="110">
        <f>J48</f>
        <v>0</v>
      </c>
      <c r="F50" s="111" t="s">
        <v>6</v>
      </c>
      <c r="G50" s="103"/>
      <c r="H50" s="112"/>
      <c r="I50" s="112"/>
      <c r="J50" s="112"/>
      <c r="K50" s="112"/>
      <c r="L50" s="112"/>
      <c r="M50" s="95"/>
      <c r="N50" s="95"/>
      <c r="O50" s="95"/>
      <c r="P50" s="51"/>
    </row>
    <row r="51" spans="1:18" s="6" customFormat="1" ht="9.75" customHeight="1" x14ac:dyDescent="0.25">
      <c r="A51" s="53"/>
      <c r="B51" s="104"/>
      <c r="C51" s="104"/>
      <c r="D51" s="104"/>
      <c r="E51" s="114"/>
      <c r="F51" s="115"/>
      <c r="G51" s="114"/>
      <c r="H51" s="112"/>
      <c r="I51" s="112"/>
      <c r="J51" s="112"/>
      <c r="K51" s="112"/>
      <c r="L51" s="112"/>
      <c r="M51" s="95"/>
      <c r="N51" s="95"/>
      <c r="O51" s="95"/>
      <c r="P51" s="53"/>
    </row>
    <row r="52" spans="1:18" ht="19.5" customHeight="1" x14ac:dyDescent="0.25">
      <c r="A52" s="51"/>
      <c r="B52" s="460" t="s">
        <v>11</v>
      </c>
      <c r="C52" s="460"/>
      <c r="D52" s="460"/>
      <c r="E52" s="116" t="e">
        <f>'4.22'!D188</f>
        <v>#DIV/0!</v>
      </c>
      <c r="F52" s="460" t="s">
        <v>64</v>
      </c>
      <c r="G52" s="460"/>
      <c r="H52" s="116" t="e">
        <f>'4.22'!C188</f>
        <v>#DIV/0!</v>
      </c>
      <c r="I52" s="121"/>
      <c r="J52" s="53"/>
      <c r="K52" s="53"/>
      <c r="L52" s="53"/>
      <c r="M52" s="53"/>
      <c r="N52" s="53"/>
      <c r="O52" s="53"/>
      <c r="P52" s="118"/>
    </row>
    <row r="53" spans="1:18" ht="13.8" thickBot="1" x14ac:dyDescent="0.3">
      <c r="A53" s="51"/>
      <c r="B53" s="119"/>
      <c r="C53" s="119"/>
      <c r="D53" s="119"/>
      <c r="E53" s="119"/>
      <c r="F53" s="119"/>
      <c r="G53" s="119"/>
      <c r="H53" s="119"/>
      <c r="I53" s="119"/>
      <c r="J53" s="119"/>
      <c r="K53" s="119"/>
      <c r="L53" s="119"/>
      <c r="M53" s="119"/>
      <c r="N53" s="119"/>
      <c r="O53" s="119"/>
    </row>
    <row r="54" spans="1:18" ht="14.4" thickTop="1" thickBot="1" x14ac:dyDescent="0.3">
      <c r="A54" s="51"/>
      <c r="B54" s="103"/>
      <c r="C54" s="103"/>
      <c r="D54" s="103"/>
      <c r="E54" s="103"/>
      <c r="F54" s="103"/>
      <c r="G54" s="103"/>
      <c r="H54" s="103"/>
      <c r="I54" s="103"/>
      <c r="J54" s="103"/>
      <c r="K54" s="103"/>
      <c r="L54" s="103"/>
      <c r="M54" s="103"/>
      <c r="N54" s="103"/>
      <c r="O54" s="103"/>
    </row>
    <row r="55" spans="1:18" s="2" customFormat="1" ht="21" customHeight="1" thickBot="1" x14ac:dyDescent="0.3">
      <c r="A55" s="51"/>
      <c r="B55" s="95" t="s">
        <v>139</v>
      </c>
      <c r="C55" s="96" t="s">
        <v>65</v>
      </c>
      <c r="D55" s="97"/>
      <c r="E55" s="98"/>
      <c r="F55" s="96" t="s">
        <v>4</v>
      </c>
      <c r="G55" s="97"/>
      <c r="H55" s="99"/>
      <c r="I55" s="96" t="s">
        <v>5</v>
      </c>
      <c r="J55" s="457">
        <f>G55-D55</f>
        <v>0</v>
      </c>
      <c r="K55" s="457"/>
      <c r="L55" s="100" t="s">
        <v>6</v>
      </c>
      <c r="M55" s="122">
        <f>$J55*60*24</f>
        <v>0</v>
      </c>
      <c r="N55" s="102" t="s">
        <v>7</v>
      </c>
      <c r="O55" s="103"/>
      <c r="P55" s="146"/>
      <c r="R55" s="5"/>
    </row>
    <row r="56" spans="1:18" s="6" customFormat="1" ht="9.75" customHeight="1" x14ac:dyDescent="0.25">
      <c r="A56" s="53"/>
      <c r="B56" s="95"/>
      <c r="C56" s="104"/>
      <c r="D56" s="105"/>
      <c r="E56" s="105"/>
      <c r="F56" s="104"/>
      <c r="G56" s="105"/>
      <c r="H56" s="99"/>
      <c r="I56" s="104"/>
      <c r="J56" s="106"/>
      <c r="K56" s="106"/>
      <c r="L56" s="107"/>
      <c r="M56" s="108"/>
      <c r="N56" s="108"/>
      <c r="O56" s="109"/>
      <c r="P56" s="146"/>
      <c r="R56" s="5"/>
    </row>
    <row r="57" spans="1:18" s="2" customFormat="1" ht="18.75" customHeight="1" x14ac:dyDescent="0.25">
      <c r="A57" s="51"/>
      <c r="B57" s="456" t="s">
        <v>13</v>
      </c>
      <c r="C57" s="456"/>
      <c r="D57" s="456"/>
      <c r="E57" s="110">
        <f>J55</f>
        <v>0</v>
      </c>
      <c r="F57" s="111" t="s">
        <v>6</v>
      </c>
      <c r="G57" s="103"/>
      <c r="H57" s="112"/>
      <c r="I57" s="112"/>
      <c r="J57" s="112"/>
      <c r="K57" s="112"/>
      <c r="L57" s="112"/>
      <c r="M57" s="95"/>
      <c r="N57" s="95"/>
      <c r="O57" s="95"/>
      <c r="P57" s="51"/>
    </row>
    <row r="58" spans="1:18" s="6" customFormat="1" ht="9.75" customHeight="1" x14ac:dyDescent="0.25">
      <c r="A58" s="53"/>
      <c r="B58" s="104"/>
      <c r="C58" s="104"/>
      <c r="D58" s="104"/>
      <c r="E58" s="114"/>
      <c r="F58" s="115"/>
      <c r="G58" s="114"/>
      <c r="H58" s="112"/>
      <c r="I58" s="112"/>
      <c r="J58" s="112"/>
      <c r="K58" s="112"/>
      <c r="L58" s="112"/>
      <c r="M58" s="95"/>
      <c r="N58" s="95"/>
      <c r="O58" s="95"/>
      <c r="P58" s="53"/>
    </row>
    <row r="59" spans="1:18" ht="19.5" customHeight="1" x14ac:dyDescent="0.25">
      <c r="A59" s="51"/>
      <c r="B59" s="460" t="s">
        <v>11</v>
      </c>
      <c r="C59" s="460"/>
      <c r="D59" s="460"/>
      <c r="E59" s="116" t="e">
        <f>'4.22'!D217</f>
        <v>#DIV/0!</v>
      </c>
      <c r="F59" s="460" t="s">
        <v>64</v>
      </c>
      <c r="G59" s="460"/>
      <c r="H59" s="116" t="e">
        <f>'4.22'!C217</f>
        <v>#DIV/0!</v>
      </c>
      <c r="I59" s="121"/>
      <c r="J59" s="53"/>
      <c r="K59" s="53"/>
      <c r="L59" s="53"/>
      <c r="M59" s="53"/>
      <c r="N59" s="53"/>
      <c r="O59" s="53"/>
      <c r="P59" s="118"/>
    </row>
    <row r="60" spans="1:18" ht="13.8" thickBot="1" x14ac:dyDescent="0.3">
      <c r="A60" s="51"/>
      <c r="B60" s="119"/>
      <c r="C60" s="119"/>
      <c r="D60" s="119"/>
      <c r="E60" s="119"/>
      <c r="F60" s="119"/>
      <c r="G60" s="119"/>
      <c r="H60" s="119"/>
      <c r="I60" s="119"/>
      <c r="J60" s="119"/>
      <c r="K60" s="119"/>
      <c r="L60" s="119"/>
      <c r="M60" s="119"/>
      <c r="N60" s="119"/>
      <c r="O60" s="119"/>
    </row>
    <row r="61" spans="1:18" ht="13.8" thickTop="1" x14ac:dyDescent="0.25">
      <c r="A61" s="51"/>
      <c r="B61" s="54"/>
      <c r="C61" s="54"/>
      <c r="D61" s="54"/>
      <c r="E61" s="54"/>
      <c r="F61" s="54"/>
      <c r="G61" s="54"/>
      <c r="H61" s="54"/>
      <c r="I61" s="54"/>
      <c r="J61" s="54"/>
      <c r="K61" s="54"/>
      <c r="L61" s="54"/>
      <c r="M61" s="54"/>
      <c r="N61" s="54"/>
      <c r="O61" s="54"/>
    </row>
    <row r="62" spans="1:18" x14ac:dyDescent="0.25">
      <c r="A62" s="51"/>
      <c r="B62" s="461" t="s">
        <v>14</v>
      </c>
      <c r="C62" s="461"/>
      <c r="D62" s="461"/>
      <c r="E62" s="461"/>
      <c r="F62" s="461"/>
      <c r="G62" s="461"/>
      <c r="H62" s="461"/>
      <c r="I62" s="461"/>
      <c r="J62" s="461"/>
      <c r="K62" s="461"/>
      <c r="L62" s="461"/>
      <c r="M62" s="461"/>
      <c r="N62" s="461"/>
      <c r="O62" s="461"/>
    </row>
    <row r="63" spans="1:18" ht="35.25" customHeight="1" x14ac:dyDescent="0.25">
      <c r="A63" s="51"/>
      <c r="B63" s="462" t="s">
        <v>162</v>
      </c>
      <c r="C63" s="462"/>
      <c r="D63" s="462"/>
      <c r="E63" s="462"/>
      <c r="F63" s="462"/>
      <c r="G63" s="462"/>
      <c r="H63" s="462"/>
      <c r="I63" s="462"/>
      <c r="J63" s="462"/>
      <c r="K63" s="462"/>
      <c r="L63" s="462"/>
      <c r="M63" s="462"/>
      <c r="N63" s="462"/>
      <c r="O63" s="462"/>
    </row>
  </sheetData>
  <mergeCells count="35">
    <mergeCell ref="B29:D29"/>
    <mergeCell ref="J55:K55"/>
    <mergeCell ref="B62:O62"/>
    <mergeCell ref="B63:O63"/>
    <mergeCell ref="B57:D57"/>
    <mergeCell ref="B59:D59"/>
    <mergeCell ref="F59:G59"/>
    <mergeCell ref="B50:D50"/>
    <mergeCell ref="B52:D52"/>
    <mergeCell ref="F52:G52"/>
    <mergeCell ref="F24:G24"/>
    <mergeCell ref="B17:D17"/>
    <mergeCell ref="F17:G17"/>
    <mergeCell ref="B24:D24"/>
    <mergeCell ref="J48:K48"/>
    <mergeCell ref="F45:G45"/>
    <mergeCell ref="J27:K27"/>
    <mergeCell ref="J34:K34"/>
    <mergeCell ref="J41:K41"/>
    <mergeCell ref="F38:G38"/>
    <mergeCell ref="F31:G31"/>
    <mergeCell ref="B45:D45"/>
    <mergeCell ref="B31:D31"/>
    <mergeCell ref="B38:D38"/>
    <mergeCell ref="B36:D36"/>
    <mergeCell ref="B43:D43"/>
    <mergeCell ref="B2:E5"/>
    <mergeCell ref="F2:O5"/>
    <mergeCell ref="B22:D22"/>
    <mergeCell ref="J13:K13"/>
    <mergeCell ref="B11:O11"/>
    <mergeCell ref="J20:K20"/>
    <mergeCell ref="B15:D15"/>
    <mergeCell ref="B7:C7"/>
    <mergeCell ref="D7:O7"/>
  </mergeCells>
  <pageMargins left="0.78740157480314965" right="0.74803149606299213" top="0.78740157480314965" bottom="0.78740157480314965" header="0.31496062992125984" footer="0.31496062992125984"/>
  <pageSetup paperSize="9" scale="6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81"/>
  <sheetViews>
    <sheetView view="pageBreakPreview" zoomScale="80" zoomScaleNormal="80" zoomScaleSheetLayoutView="80" zoomScalePageLayoutView="40" workbookViewId="0">
      <selection activeCell="M19" sqref="M19"/>
    </sheetView>
  </sheetViews>
  <sheetFormatPr baseColWidth="10" defaultColWidth="11.44140625" defaultRowHeight="13.2" x14ac:dyDescent="0.25"/>
  <cols>
    <col min="1" max="1" width="2" style="2" customWidth="1"/>
    <col min="2" max="2" width="15.6640625" style="2" customWidth="1"/>
    <col min="3" max="4" width="15.6640625" style="3" customWidth="1"/>
    <col min="5" max="5" width="15.6640625" style="10" customWidth="1"/>
    <col min="6" max="7" width="15.6640625" style="3" customWidth="1"/>
    <col min="8" max="8" width="15.109375" style="3" customWidth="1"/>
    <col min="9" max="9" width="19" style="3" customWidth="1"/>
    <col min="10" max="10" width="15.6640625" style="3" customWidth="1"/>
    <col min="11" max="11" width="1.6640625" style="3" customWidth="1"/>
    <col min="12" max="16384" width="11.44140625" style="3"/>
  </cols>
  <sheetData>
    <row r="1" spans="1:15" x14ac:dyDescent="0.25">
      <c r="A1" s="51"/>
      <c r="B1" s="51"/>
      <c r="C1" s="51"/>
      <c r="D1" s="51"/>
      <c r="E1" s="52"/>
      <c r="F1" s="51"/>
      <c r="G1" s="62"/>
      <c r="H1" s="51"/>
      <c r="I1" s="51"/>
      <c r="J1" s="51"/>
      <c r="K1" s="53"/>
    </row>
    <row r="2" spans="1:15" ht="12.75" customHeight="1" x14ac:dyDescent="0.25">
      <c r="A2" s="51"/>
      <c r="B2" s="397"/>
      <c r="C2" s="398"/>
      <c r="D2" s="485" t="s">
        <v>359</v>
      </c>
      <c r="E2" s="485"/>
      <c r="F2" s="485"/>
      <c r="G2" s="485"/>
      <c r="H2" s="485"/>
      <c r="I2" s="485"/>
      <c r="J2" s="485"/>
      <c r="K2" s="53"/>
    </row>
    <row r="3" spans="1:15" ht="12.75" customHeight="1" x14ac:dyDescent="0.25">
      <c r="A3" s="51"/>
      <c r="B3" s="399"/>
      <c r="C3" s="400"/>
      <c r="D3" s="485"/>
      <c r="E3" s="485"/>
      <c r="F3" s="485"/>
      <c r="G3" s="485"/>
      <c r="H3" s="485"/>
      <c r="I3" s="485"/>
      <c r="J3" s="485"/>
      <c r="K3" s="53"/>
    </row>
    <row r="4" spans="1:15" ht="12.75" customHeight="1" x14ac:dyDescent="0.25">
      <c r="A4" s="51"/>
      <c r="B4" s="399"/>
      <c r="C4" s="400"/>
      <c r="D4" s="485"/>
      <c r="E4" s="485"/>
      <c r="F4" s="485"/>
      <c r="G4" s="485"/>
      <c r="H4" s="485"/>
      <c r="I4" s="485"/>
      <c r="J4" s="485"/>
      <c r="K4" s="70"/>
    </row>
    <row r="5" spans="1:15" ht="13.5" customHeight="1" x14ac:dyDescent="0.25">
      <c r="A5" s="51"/>
      <c r="B5" s="401"/>
      <c r="C5" s="402"/>
      <c r="D5" s="485"/>
      <c r="E5" s="485"/>
      <c r="F5" s="485"/>
      <c r="G5" s="485"/>
      <c r="H5" s="485"/>
      <c r="I5" s="485"/>
      <c r="J5" s="485"/>
      <c r="K5" s="53"/>
    </row>
    <row r="6" spans="1:15" x14ac:dyDescent="0.25">
      <c r="A6" s="51"/>
      <c r="B6" s="51"/>
      <c r="C6" s="51"/>
      <c r="D6" s="51"/>
      <c r="E6" s="52"/>
      <c r="F6" s="62"/>
      <c r="G6" s="51"/>
      <c r="H6" s="51"/>
      <c r="I6" s="51"/>
      <c r="J6" s="51"/>
      <c r="K6" s="53"/>
    </row>
    <row r="7" spans="1:15" ht="19.5" customHeight="1" x14ac:dyDescent="0.25">
      <c r="A7" s="51"/>
      <c r="B7" s="474" t="s">
        <v>12</v>
      </c>
      <c r="C7" s="474"/>
      <c r="D7" s="474"/>
      <c r="E7" s="474"/>
      <c r="F7" s="474"/>
      <c r="G7" s="474"/>
      <c r="H7" s="474"/>
      <c r="I7" s="474"/>
      <c r="J7" s="474"/>
      <c r="K7" s="53"/>
    </row>
    <row r="8" spans="1:15" ht="11.25" customHeight="1" x14ac:dyDescent="0.25">
      <c r="A8" s="51"/>
      <c r="B8" s="54"/>
      <c r="C8" s="54"/>
      <c r="D8" s="54"/>
      <c r="E8" s="54"/>
      <c r="F8" s="54"/>
      <c r="G8" s="54"/>
      <c r="H8" s="54"/>
      <c r="I8" s="54"/>
      <c r="J8" s="54"/>
      <c r="K8" s="53"/>
    </row>
    <row r="9" spans="1:15" ht="30.75" customHeight="1" x14ac:dyDescent="0.25">
      <c r="A9" s="51"/>
      <c r="B9" s="459" t="s">
        <v>171</v>
      </c>
      <c r="C9" s="459"/>
      <c r="D9" s="486" t="str">
        <f>+'4.22'!C6</f>
        <v>Evaluación de seguimiento de la calidad del aire en el área de influencia del complejo metalúrgico La Oroya, ubicado en el distrito La Oroya, provincia Yauli, departamento Junín en enero de 2020</v>
      </c>
      <c r="E9" s="486"/>
      <c r="F9" s="486"/>
      <c r="G9" s="486"/>
      <c r="H9" s="486"/>
      <c r="I9" s="486"/>
      <c r="J9" s="486"/>
      <c r="K9" s="138"/>
      <c r="L9" s="138"/>
      <c r="M9" s="138"/>
      <c r="N9" s="138"/>
      <c r="O9" s="138"/>
    </row>
    <row r="10" spans="1:15" ht="11.25" customHeight="1" x14ac:dyDescent="0.25">
      <c r="A10" s="51"/>
      <c r="B10" s="120"/>
      <c r="C10" s="120"/>
      <c r="D10" s="120"/>
      <c r="E10" s="120"/>
      <c r="F10" s="120"/>
      <c r="G10" s="120"/>
      <c r="H10" s="120"/>
      <c r="I10" s="120"/>
      <c r="J10" s="120"/>
      <c r="K10" s="53"/>
    </row>
    <row r="11" spans="1:15" ht="16.5" customHeight="1" x14ac:dyDescent="0.25">
      <c r="A11" s="51"/>
      <c r="B11" s="459" t="s">
        <v>174</v>
      </c>
      <c r="C11" s="459"/>
      <c r="D11" s="202" t="str">
        <f>+'4.22'!C8</f>
        <v>CA-CC-01</v>
      </c>
      <c r="E11" s="202"/>
      <c r="F11" s="202"/>
      <c r="G11" s="183" t="s">
        <v>243</v>
      </c>
      <c r="H11" s="183"/>
      <c r="I11" s="173" t="str">
        <f>+'4.22'!F8</f>
        <v>0004-1-2020-412</v>
      </c>
      <c r="J11" s="173"/>
      <c r="K11" s="53"/>
    </row>
    <row r="12" spans="1:15" s="6" customFormat="1" ht="10.5" customHeight="1" x14ac:dyDescent="0.25">
      <c r="B12" s="141"/>
      <c r="C12" s="141"/>
      <c r="D12" s="145"/>
      <c r="E12" s="139"/>
      <c r="F12" s="141"/>
      <c r="G12" s="141"/>
      <c r="H12" s="147"/>
      <c r="I12" s="148"/>
      <c r="J12" s="147"/>
    </row>
    <row r="13" spans="1:15" ht="19.5" customHeight="1" x14ac:dyDescent="0.25">
      <c r="A13" s="51"/>
      <c r="B13" s="474" t="s">
        <v>16</v>
      </c>
      <c r="C13" s="474"/>
      <c r="D13" s="474"/>
      <c r="E13" s="474"/>
      <c r="F13" s="474"/>
      <c r="G13" s="474"/>
      <c r="H13" s="474"/>
      <c r="I13" s="474"/>
      <c r="J13" s="474"/>
      <c r="K13" s="53"/>
    </row>
    <row r="14" spans="1:15" ht="7.5" customHeight="1" x14ac:dyDescent="0.25">
      <c r="A14" s="51"/>
      <c r="B14" s="56"/>
      <c r="C14" s="56"/>
      <c r="D14" s="56"/>
      <c r="E14" s="56"/>
      <c r="F14" s="56"/>
      <c r="G14" s="56"/>
      <c r="H14" s="56"/>
      <c r="I14" s="56"/>
      <c r="J14" s="56"/>
      <c r="K14" s="53"/>
    </row>
    <row r="15" spans="1:15" ht="19.5" customHeight="1" x14ac:dyDescent="0.25">
      <c r="A15" s="51"/>
      <c r="B15" s="467" t="s">
        <v>18</v>
      </c>
      <c r="C15" s="468"/>
      <c r="D15" s="57" t="s">
        <v>8</v>
      </c>
      <c r="E15" s="58" t="s">
        <v>129</v>
      </c>
      <c r="F15" s="57" t="s">
        <v>9</v>
      </c>
      <c r="G15" s="58" t="s">
        <v>129</v>
      </c>
      <c r="H15" s="57" t="s">
        <v>10</v>
      </c>
      <c r="I15" s="465" t="s">
        <v>129</v>
      </c>
      <c r="J15" s="466"/>
      <c r="K15" s="56"/>
    </row>
    <row r="16" spans="1:15" x14ac:dyDescent="0.25">
      <c r="A16" s="51"/>
      <c r="B16" s="56"/>
      <c r="C16" s="56"/>
      <c r="D16" s="56"/>
      <c r="E16" s="56"/>
      <c r="F16" s="56"/>
      <c r="G16" s="56"/>
      <c r="H16" s="56"/>
      <c r="I16" s="56"/>
      <c r="J16" s="56"/>
      <c r="K16" s="53"/>
    </row>
    <row r="17" spans="1:11" ht="19.5" customHeight="1" x14ac:dyDescent="0.25">
      <c r="A17" s="51"/>
      <c r="B17" s="478" t="s">
        <v>17</v>
      </c>
      <c r="C17" s="478"/>
      <c r="D17" s="470" t="s">
        <v>8</v>
      </c>
      <c r="E17" s="470"/>
      <c r="F17" s="471" t="s">
        <v>15</v>
      </c>
      <c r="G17" s="472"/>
      <c r="H17" s="472"/>
      <c r="I17" s="472"/>
      <c r="J17" s="473"/>
      <c r="K17" s="56"/>
    </row>
    <row r="18" spans="1:11" x14ac:dyDescent="0.25">
      <c r="A18" s="51"/>
      <c r="B18" s="478"/>
      <c r="C18" s="478"/>
      <c r="D18" s="470" t="s">
        <v>9</v>
      </c>
      <c r="E18" s="470"/>
      <c r="F18" s="471" t="s">
        <v>246</v>
      </c>
      <c r="G18" s="472"/>
      <c r="H18" s="472"/>
      <c r="I18" s="472"/>
      <c r="J18" s="473"/>
      <c r="K18" s="56"/>
    </row>
    <row r="19" spans="1:11" ht="19.5" customHeight="1" x14ac:dyDescent="0.25">
      <c r="A19" s="51"/>
      <c r="B19" s="478"/>
      <c r="C19" s="478"/>
      <c r="D19" s="470" t="s">
        <v>10</v>
      </c>
      <c r="E19" s="470"/>
      <c r="F19" s="471" t="s">
        <v>223</v>
      </c>
      <c r="G19" s="472"/>
      <c r="H19" s="472"/>
      <c r="I19" s="472"/>
      <c r="J19" s="473"/>
      <c r="K19" s="56"/>
    </row>
    <row r="20" spans="1:11" ht="10.5" customHeight="1" x14ac:dyDescent="0.25">
      <c r="A20" s="51"/>
      <c r="B20" s="56"/>
      <c r="C20" s="56"/>
      <c r="D20" s="56"/>
      <c r="E20" s="56"/>
      <c r="F20" s="56"/>
      <c r="G20" s="56"/>
      <c r="H20" s="56"/>
      <c r="I20" s="56"/>
      <c r="J20" s="56"/>
      <c r="K20" s="53"/>
    </row>
    <row r="21" spans="1:11" ht="19.5" customHeight="1" x14ac:dyDescent="0.25">
      <c r="A21" s="51"/>
      <c r="B21" s="474" t="s">
        <v>19</v>
      </c>
      <c r="C21" s="474"/>
      <c r="D21" s="474"/>
      <c r="E21" s="474"/>
      <c r="F21" s="474"/>
      <c r="G21" s="474"/>
      <c r="H21" s="474"/>
      <c r="I21" s="474"/>
      <c r="J21" s="474"/>
      <c r="K21" s="53"/>
    </row>
    <row r="22" spans="1:11" ht="11.25" customHeight="1" x14ac:dyDescent="0.25">
      <c r="A22" s="51"/>
      <c r="B22" s="54"/>
      <c r="C22" s="54"/>
      <c r="D22" s="54"/>
      <c r="E22" s="54"/>
      <c r="F22" s="54"/>
      <c r="G22" s="54"/>
      <c r="H22" s="54"/>
      <c r="I22" s="54"/>
      <c r="J22" s="54"/>
      <c r="K22" s="53"/>
    </row>
    <row r="23" spans="1:11" ht="21" customHeight="1" x14ac:dyDescent="0.25">
      <c r="A23" s="51"/>
      <c r="B23" s="475" t="s">
        <v>3</v>
      </c>
      <c r="C23" s="476"/>
      <c r="D23" s="476"/>
      <c r="E23" s="476"/>
      <c r="F23" s="476"/>
      <c r="G23" s="476"/>
      <c r="H23" s="476"/>
      <c r="I23" s="476"/>
      <c r="J23" s="477"/>
      <c r="K23" s="59"/>
    </row>
    <row r="24" spans="1:11" ht="17.399999999999999" x14ac:dyDescent="0.25">
      <c r="A24" s="51"/>
      <c r="B24" s="60" t="s">
        <v>133</v>
      </c>
      <c r="C24" s="464" t="s">
        <v>26</v>
      </c>
      <c r="D24" s="464"/>
      <c r="E24" s="463">
        <f>+'4.23'!D13</f>
        <v>43846.583333333336</v>
      </c>
      <c r="F24" s="463"/>
      <c r="G24" s="464" t="s">
        <v>27</v>
      </c>
      <c r="H24" s="464"/>
      <c r="I24" s="463">
        <f>+'4.23'!G13</f>
        <v>43847.559027777781</v>
      </c>
      <c r="J24" s="469"/>
      <c r="K24" s="61"/>
    </row>
    <row r="25" spans="1:11" s="11" customFormat="1" ht="6" customHeight="1" x14ac:dyDescent="0.25">
      <c r="A25" s="62"/>
      <c r="B25" s="63"/>
      <c r="C25" s="63"/>
      <c r="D25" s="63"/>
      <c r="E25" s="63"/>
      <c r="F25" s="63"/>
      <c r="G25" s="63"/>
      <c r="H25" s="63"/>
      <c r="I25" s="63"/>
      <c r="J25" s="63"/>
      <c r="K25" s="64"/>
    </row>
    <row r="26" spans="1:11" x14ac:dyDescent="0.25">
      <c r="A26" s="51"/>
      <c r="B26" s="479" t="s">
        <v>22</v>
      </c>
      <c r="C26" s="480"/>
      <c r="D26" s="65">
        <v>21</v>
      </c>
      <c r="E26" s="66" t="s">
        <v>61</v>
      </c>
      <c r="F26" s="67"/>
      <c r="G26" s="479" t="s">
        <v>23</v>
      </c>
      <c r="H26" s="480"/>
      <c r="I26" s="68">
        <v>21.3</v>
      </c>
      <c r="J26" s="69" t="s">
        <v>61</v>
      </c>
      <c r="K26" s="53"/>
    </row>
    <row r="27" spans="1:11" x14ac:dyDescent="0.25">
      <c r="A27" s="51"/>
      <c r="B27" s="53"/>
      <c r="C27" s="53"/>
      <c r="D27" s="53"/>
      <c r="E27" s="55"/>
      <c r="F27" s="53"/>
      <c r="G27" s="53"/>
      <c r="H27" s="53"/>
      <c r="I27" s="53"/>
      <c r="J27" s="70"/>
      <c r="K27" s="53"/>
    </row>
    <row r="28" spans="1:11" ht="24" customHeight="1" x14ac:dyDescent="0.25">
      <c r="A28" s="51"/>
      <c r="B28" s="481" t="s">
        <v>163</v>
      </c>
      <c r="C28" s="481"/>
      <c r="D28" s="481"/>
      <c r="E28" s="481"/>
      <c r="F28" s="481" t="s">
        <v>20</v>
      </c>
      <c r="G28" s="71" t="s">
        <v>1</v>
      </c>
      <c r="H28" s="72" t="s">
        <v>0</v>
      </c>
      <c r="I28" s="481" t="s">
        <v>165</v>
      </c>
      <c r="J28" s="481"/>
      <c r="K28" s="53"/>
    </row>
    <row r="29" spans="1:11" ht="26.25" customHeight="1" x14ac:dyDescent="0.25">
      <c r="A29" s="51"/>
      <c r="B29" s="71" t="s">
        <v>24</v>
      </c>
      <c r="C29" s="71" t="s">
        <v>62</v>
      </c>
      <c r="D29" s="71" t="s">
        <v>63</v>
      </c>
      <c r="E29" s="71" t="s">
        <v>21</v>
      </c>
      <c r="F29" s="481"/>
      <c r="G29" s="73">
        <f>+H29-2</f>
        <v>8</v>
      </c>
      <c r="H29" s="74">
        <f>EVEN(F30)</f>
        <v>10</v>
      </c>
      <c r="I29" s="481"/>
      <c r="J29" s="481"/>
      <c r="K29" s="53"/>
    </row>
    <row r="30" spans="1:11" x14ac:dyDescent="0.25">
      <c r="A30" s="51"/>
      <c r="B30" s="75">
        <f>AVERAGE(D26,I26)</f>
        <v>21.15</v>
      </c>
      <c r="C30" s="75">
        <f>25.4*B30/13.61</f>
        <v>39.471711976487875</v>
      </c>
      <c r="D30" s="75">
        <f>+'4.23'!H17</f>
        <v>491.25217391304346</v>
      </c>
      <c r="E30" s="76">
        <f>1-(C30/D30)</f>
        <v>0.91965081464764209</v>
      </c>
      <c r="F30" s="75">
        <f>+'4.23'!E17</f>
        <v>9.7956521739130409</v>
      </c>
      <c r="G30" s="77">
        <v>1.095</v>
      </c>
      <c r="H30" s="78">
        <v>1.0980000000000001</v>
      </c>
      <c r="I30" s="482">
        <f>-(H30-G30)/(H29-G29)*(H29-F30)+H30</f>
        <v>1.0976934782608696</v>
      </c>
      <c r="J30" s="482"/>
      <c r="K30" s="53"/>
    </row>
    <row r="31" spans="1:11" x14ac:dyDescent="0.25">
      <c r="A31" s="51"/>
      <c r="B31" s="51"/>
      <c r="C31" s="53"/>
      <c r="D31" s="53"/>
      <c r="E31" s="55"/>
      <c r="F31" s="53"/>
      <c r="G31" s="53"/>
      <c r="H31" s="53"/>
      <c r="I31" s="53"/>
      <c r="J31" s="70"/>
      <c r="K31" s="53"/>
    </row>
    <row r="32" spans="1:11" ht="18.75" customHeight="1" x14ac:dyDescent="0.25">
      <c r="A32" s="51"/>
      <c r="B32" s="60" t="s">
        <v>134</v>
      </c>
      <c r="C32" s="464" t="s">
        <v>26</v>
      </c>
      <c r="D32" s="464"/>
      <c r="E32" s="463">
        <f>+'4.23'!D20</f>
        <v>43847.618055555555</v>
      </c>
      <c r="F32" s="463"/>
      <c r="G32" s="464" t="s">
        <v>27</v>
      </c>
      <c r="H32" s="464"/>
      <c r="I32" s="463">
        <f>+'4.23'!G20</f>
        <v>43848.576388888891</v>
      </c>
      <c r="J32" s="469"/>
      <c r="K32" s="53"/>
    </row>
    <row r="33" spans="1:11" ht="6" customHeight="1" x14ac:dyDescent="0.25">
      <c r="A33" s="51"/>
      <c r="B33" s="63"/>
      <c r="C33" s="63"/>
      <c r="D33" s="63"/>
      <c r="E33" s="63"/>
      <c r="F33" s="63"/>
      <c r="G33" s="63"/>
      <c r="H33" s="63"/>
      <c r="I33" s="63"/>
      <c r="J33" s="63"/>
      <c r="K33" s="53"/>
    </row>
    <row r="34" spans="1:11" x14ac:dyDescent="0.25">
      <c r="A34" s="51"/>
      <c r="B34" s="479" t="s">
        <v>22</v>
      </c>
      <c r="C34" s="480"/>
      <c r="D34" s="79">
        <v>21.2</v>
      </c>
      <c r="E34" s="66" t="s">
        <v>61</v>
      </c>
      <c r="F34" s="67"/>
      <c r="G34" s="479" t="s">
        <v>23</v>
      </c>
      <c r="H34" s="480"/>
      <c r="I34" s="79">
        <v>21.6</v>
      </c>
      <c r="J34" s="66" t="s">
        <v>61</v>
      </c>
      <c r="K34" s="53"/>
    </row>
    <row r="35" spans="1:11" x14ac:dyDescent="0.25">
      <c r="A35" s="51"/>
      <c r="B35" s="53"/>
      <c r="C35" s="53"/>
      <c r="D35" s="53"/>
      <c r="E35" s="55"/>
      <c r="F35" s="53"/>
      <c r="G35" s="53"/>
      <c r="H35" s="53"/>
      <c r="I35" s="53"/>
      <c r="J35" s="70"/>
      <c r="K35" s="53"/>
    </row>
    <row r="36" spans="1:11" ht="27" customHeight="1" x14ac:dyDescent="0.25">
      <c r="A36" s="51"/>
      <c r="B36" s="481" t="s">
        <v>163</v>
      </c>
      <c r="C36" s="481"/>
      <c r="D36" s="481"/>
      <c r="E36" s="481"/>
      <c r="F36" s="481" t="s">
        <v>20</v>
      </c>
      <c r="G36" s="71" t="s">
        <v>1</v>
      </c>
      <c r="H36" s="72" t="s">
        <v>0</v>
      </c>
      <c r="I36" s="481" t="s">
        <v>165</v>
      </c>
      <c r="J36" s="481"/>
      <c r="K36" s="53"/>
    </row>
    <row r="37" spans="1:11" ht="34.5" customHeight="1" x14ac:dyDescent="0.25">
      <c r="A37" s="51"/>
      <c r="B37" s="71" t="s">
        <v>24</v>
      </c>
      <c r="C37" s="71" t="s">
        <v>62</v>
      </c>
      <c r="D37" s="71" t="s">
        <v>63</v>
      </c>
      <c r="E37" s="71" t="s">
        <v>21</v>
      </c>
      <c r="F37" s="481"/>
      <c r="G37" s="73">
        <f>+H37-2</f>
        <v>8</v>
      </c>
      <c r="H37" s="74">
        <f>EVEN(F38)</f>
        <v>10</v>
      </c>
      <c r="I37" s="481"/>
      <c r="J37" s="481"/>
      <c r="K37" s="53"/>
    </row>
    <row r="38" spans="1:11" x14ac:dyDescent="0.25">
      <c r="A38" s="51"/>
      <c r="B38" s="75">
        <f>AVERAGE(D34,I34)</f>
        <v>21.4</v>
      </c>
      <c r="C38" s="75">
        <f>25.4*B38/13.61</f>
        <v>39.938280675973544</v>
      </c>
      <c r="D38" s="75">
        <f>+'4.23'!H24</f>
        <v>491.5130434782609</v>
      </c>
      <c r="E38" s="76">
        <f>1-(C38/D38)</f>
        <v>0.91874420993317962</v>
      </c>
      <c r="F38" s="75">
        <f>+'4.23'!E24</f>
        <v>9.4173913043478255</v>
      </c>
      <c r="G38" s="80">
        <v>1.093</v>
      </c>
      <c r="H38" s="81">
        <v>1.0960000000000001</v>
      </c>
      <c r="I38" s="482">
        <f>-(H38-G38)/(H37-G37)*(H37-F38)+H38</f>
        <v>1.0951260869565218</v>
      </c>
      <c r="J38" s="482"/>
      <c r="K38" s="53"/>
    </row>
    <row r="39" spans="1:11" x14ac:dyDescent="0.25">
      <c r="A39" s="51"/>
      <c r="B39" s="51"/>
      <c r="C39" s="53"/>
      <c r="D39" s="53"/>
      <c r="E39" s="55"/>
      <c r="F39" s="53"/>
      <c r="G39" s="53"/>
      <c r="H39" s="53"/>
      <c r="I39" s="53"/>
      <c r="J39" s="70"/>
      <c r="K39" s="53"/>
    </row>
    <row r="40" spans="1:11" ht="17.399999999999999" x14ac:dyDescent="0.25">
      <c r="A40" s="51"/>
      <c r="B40" s="60" t="s">
        <v>135</v>
      </c>
      <c r="C40" s="464" t="s">
        <v>26</v>
      </c>
      <c r="D40" s="464"/>
      <c r="E40" s="463">
        <f>+'4.23'!D27</f>
        <v>43848.586805555555</v>
      </c>
      <c r="F40" s="463"/>
      <c r="G40" s="464" t="s">
        <v>27</v>
      </c>
      <c r="H40" s="464"/>
      <c r="I40" s="463">
        <f>+'4.23'!G27</f>
        <v>43849.545138888891</v>
      </c>
      <c r="J40" s="469"/>
      <c r="K40" s="61"/>
    </row>
    <row r="41" spans="1:11" s="11" customFormat="1" ht="10.5" customHeight="1" x14ac:dyDescent="0.25">
      <c r="A41" s="62"/>
      <c r="B41" s="63"/>
      <c r="C41" s="63"/>
      <c r="D41" s="63"/>
      <c r="E41" s="63"/>
      <c r="F41" s="63"/>
      <c r="G41" s="63"/>
      <c r="H41" s="63"/>
      <c r="I41" s="63"/>
      <c r="J41" s="63"/>
      <c r="K41" s="64"/>
    </row>
    <row r="42" spans="1:11" x14ac:dyDescent="0.25">
      <c r="A42" s="51"/>
      <c r="B42" s="479" t="s">
        <v>22</v>
      </c>
      <c r="C42" s="480"/>
      <c r="D42" s="79">
        <v>21</v>
      </c>
      <c r="E42" s="66" t="s">
        <v>61</v>
      </c>
      <c r="F42" s="67"/>
      <c r="G42" s="479" t="s">
        <v>23</v>
      </c>
      <c r="H42" s="480"/>
      <c r="I42" s="79">
        <v>21.4</v>
      </c>
      <c r="J42" s="66" t="s">
        <v>61</v>
      </c>
      <c r="K42" s="53"/>
    </row>
    <row r="43" spans="1:11" x14ac:dyDescent="0.25">
      <c r="A43" s="51"/>
      <c r="B43" s="53"/>
      <c r="C43" s="53"/>
      <c r="D43" s="53"/>
      <c r="E43" s="55"/>
      <c r="F43" s="53"/>
      <c r="G43" s="53"/>
      <c r="H43" s="53"/>
      <c r="I43" s="53"/>
      <c r="J43" s="70"/>
      <c r="K43" s="53"/>
    </row>
    <row r="44" spans="1:11" ht="24" customHeight="1" x14ac:dyDescent="0.25">
      <c r="A44" s="51"/>
      <c r="B44" s="481" t="s">
        <v>163</v>
      </c>
      <c r="C44" s="481"/>
      <c r="D44" s="481"/>
      <c r="E44" s="481"/>
      <c r="F44" s="481" t="s">
        <v>20</v>
      </c>
      <c r="G44" s="71" t="s">
        <v>1</v>
      </c>
      <c r="H44" s="72" t="s">
        <v>0</v>
      </c>
      <c r="I44" s="481" t="s">
        <v>165</v>
      </c>
      <c r="J44" s="481"/>
      <c r="K44" s="53"/>
    </row>
    <row r="45" spans="1:11" ht="26.25" customHeight="1" x14ac:dyDescent="0.25">
      <c r="A45" s="51"/>
      <c r="B45" s="71" t="s">
        <v>24</v>
      </c>
      <c r="C45" s="71" t="s">
        <v>62</v>
      </c>
      <c r="D45" s="71" t="s">
        <v>63</v>
      </c>
      <c r="E45" s="71" t="s">
        <v>21</v>
      </c>
      <c r="F45" s="481"/>
      <c r="G45" s="73">
        <f>+H45-2</f>
        <v>10</v>
      </c>
      <c r="H45" s="74">
        <f>EVEN(F46)</f>
        <v>12</v>
      </c>
      <c r="I45" s="481"/>
      <c r="J45" s="481"/>
      <c r="K45" s="53"/>
    </row>
    <row r="46" spans="1:11" x14ac:dyDescent="0.25">
      <c r="A46" s="51"/>
      <c r="B46" s="75">
        <f>AVERAGE(D42,I42)</f>
        <v>21.2</v>
      </c>
      <c r="C46" s="75">
        <f>25.4*B46/13.61</f>
        <v>39.565025716385009</v>
      </c>
      <c r="D46" s="75">
        <f>+'4.23'!H31</f>
        <v>491.43913043478273</v>
      </c>
      <c r="E46" s="76">
        <f>1-(C46/D46)</f>
        <v>0.91949150308527261</v>
      </c>
      <c r="F46" s="75">
        <f>+'4.23'!E31</f>
        <v>10.204347826086959</v>
      </c>
      <c r="G46" s="77">
        <v>1.0960000000000001</v>
      </c>
      <c r="H46" s="78">
        <v>1.1000000000000001</v>
      </c>
      <c r="I46" s="482">
        <f>-(H46-G46)/(H45-G45)*(H45-F46)+H46</f>
        <v>1.0964086956521739</v>
      </c>
      <c r="J46" s="482"/>
      <c r="K46" s="53"/>
    </row>
    <row r="47" spans="1:11" x14ac:dyDescent="0.25">
      <c r="A47" s="51"/>
      <c r="B47" s="51"/>
      <c r="C47" s="53"/>
      <c r="D47" s="53"/>
      <c r="E47" s="55"/>
      <c r="F47" s="53"/>
      <c r="G47" s="53"/>
      <c r="H47" s="53"/>
      <c r="I47" s="53"/>
      <c r="J47" s="70"/>
      <c r="K47" s="53"/>
    </row>
    <row r="48" spans="1:11" ht="18.75" customHeight="1" x14ac:dyDescent="0.25">
      <c r="A48" s="51"/>
      <c r="B48" s="60" t="s">
        <v>136</v>
      </c>
      <c r="C48" s="464" t="s">
        <v>26</v>
      </c>
      <c r="D48" s="464"/>
      <c r="E48" s="463">
        <f>+'4.23'!D34</f>
        <v>43849.559027777781</v>
      </c>
      <c r="F48" s="463"/>
      <c r="G48" s="464" t="s">
        <v>27</v>
      </c>
      <c r="H48" s="464"/>
      <c r="I48" s="463">
        <f>+'4.23'!G34</f>
        <v>43850.517361111109</v>
      </c>
      <c r="J48" s="469"/>
      <c r="K48" s="53"/>
    </row>
    <row r="49" spans="1:11" ht="5.25" customHeight="1" x14ac:dyDescent="0.25">
      <c r="A49" s="51"/>
      <c r="B49" s="63"/>
      <c r="C49" s="63"/>
      <c r="D49" s="63"/>
      <c r="E49" s="63"/>
      <c r="F49" s="63"/>
      <c r="G49" s="63"/>
      <c r="H49" s="63"/>
      <c r="I49" s="63"/>
      <c r="J49" s="63"/>
      <c r="K49" s="53"/>
    </row>
    <row r="50" spans="1:11" x14ac:dyDescent="0.25">
      <c r="A50" s="51"/>
      <c r="B50" s="479" t="s">
        <v>22</v>
      </c>
      <c r="C50" s="480"/>
      <c r="D50" s="79">
        <v>21.7</v>
      </c>
      <c r="E50" s="66" t="s">
        <v>61</v>
      </c>
      <c r="F50" s="67"/>
      <c r="G50" s="479" t="s">
        <v>23</v>
      </c>
      <c r="H50" s="480"/>
      <c r="I50" s="79">
        <v>21.8</v>
      </c>
      <c r="J50" s="66" t="s">
        <v>61</v>
      </c>
      <c r="K50" s="53"/>
    </row>
    <row r="51" spans="1:11" x14ac:dyDescent="0.25">
      <c r="A51" s="51"/>
      <c r="B51" s="53"/>
      <c r="C51" s="53"/>
      <c r="D51" s="53"/>
      <c r="E51" s="55"/>
      <c r="F51" s="53"/>
      <c r="G51" s="53"/>
      <c r="H51" s="53"/>
      <c r="I51" s="53"/>
      <c r="J51" s="70"/>
      <c r="K51" s="53"/>
    </row>
    <row r="52" spans="1:11" ht="27" customHeight="1" x14ac:dyDescent="0.25">
      <c r="A52" s="51"/>
      <c r="B52" s="481" t="s">
        <v>163</v>
      </c>
      <c r="C52" s="481"/>
      <c r="D52" s="481"/>
      <c r="E52" s="481"/>
      <c r="F52" s="481" t="s">
        <v>20</v>
      </c>
      <c r="G52" s="71" t="s">
        <v>1</v>
      </c>
      <c r="H52" s="72" t="s">
        <v>0</v>
      </c>
      <c r="I52" s="481" t="s">
        <v>165</v>
      </c>
      <c r="J52" s="481"/>
      <c r="K52" s="53"/>
    </row>
    <row r="53" spans="1:11" ht="27.75" customHeight="1" x14ac:dyDescent="0.25">
      <c r="A53" s="51"/>
      <c r="B53" s="71" t="s">
        <v>24</v>
      </c>
      <c r="C53" s="71" t="s">
        <v>62</v>
      </c>
      <c r="D53" s="71" t="s">
        <v>63</v>
      </c>
      <c r="E53" s="71" t="s">
        <v>21</v>
      </c>
      <c r="F53" s="481"/>
      <c r="G53" s="73">
        <f>+H53-2</f>
        <v>10</v>
      </c>
      <c r="H53" s="74">
        <f>EVEN(F54)</f>
        <v>12</v>
      </c>
      <c r="I53" s="481"/>
      <c r="J53" s="481"/>
      <c r="K53" s="53"/>
    </row>
    <row r="54" spans="1:11" x14ac:dyDescent="0.25">
      <c r="A54" s="51"/>
      <c r="B54" s="75">
        <f>AVERAGE(D50,I50)</f>
        <v>21.75</v>
      </c>
      <c r="C54" s="75">
        <f>25.4*B54/13.61</f>
        <v>40.591476855253489</v>
      </c>
      <c r="D54" s="75">
        <f>+'4.23'!H38</f>
        <v>491.14347826086947</v>
      </c>
      <c r="E54" s="76">
        <f>1-(C54/D54)</f>
        <v>0.91735311848385481</v>
      </c>
      <c r="F54" s="75">
        <f>+'4.23'!E38</f>
        <v>11.247826086956522</v>
      </c>
      <c r="G54" s="80">
        <v>1.0940000000000001</v>
      </c>
      <c r="H54" s="81">
        <v>1.097</v>
      </c>
      <c r="I54" s="482">
        <f>-(H54-G54)/(H53-G53)*(H53-F54)+H54</f>
        <v>1.0958717391304349</v>
      </c>
      <c r="J54" s="482"/>
      <c r="K54" s="53"/>
    </row>
    <row r="55" spans="1:11" x14ac:dyDescent="0.25">
      <c r="A55" s="51"/>
      <c r="B55" s="51"/>
      <c r="C55" s="53"/>
      <c r="D55" s="53"/>
      <c r="E55" s="55"/>
      <c r="F55" s="53"/>
      <c r="G55" s="53"/>
      <c r="H55" s="53"/>
      <c r="I55" s="53"/>
      <c r="J55" s="53"/>
      <c r="K55" s="53"/>
    </row>
    <row r="56" spans="1:11" ht="18.75" customHeight="1" x14ac:dyDescent="0.25">
      <c r="A56" s="51"/>
      <c r="B56" s="60" t="s">
        <v>137</v>
      </c>
      <c r="C56" s="464" t="s">
        <v>26</v>
      </c>
      <c r="D56" s="464"/>
      <c r="E56" s="463">
        <f>+'4.23'!D41</f>
        <v>43850.541666666664</v>
      </c>
      <c r="F56" s="463"/>
      <c r="G56" s="464" t="s">
        <v>27</v>
      </c>
      <c r="H56" s="464"/>
      <c r="I56" s="463">
        <f>+'4.23'!G41</f>
        <v>43851.517361111109</v>
      </c>
      <c r="J56" s="469"/>
      <c r="K56" s="53"/>
    </row>
    <row r="57" spans="1:11" ht="6" customHeight="1" x14ac:dyDescent="0.25">
      <c r="A57" s="51"/>
      <c r="B57" s="63"/>
      <c r="C57" s="63"/>
      <c r="D57" s="63"/>
      <c r="E57" s="63"/>
      <c r="F57" s="63"/>
      <c r="G57" s="63"/>
      <c r="H57" s="63"/>
      <c r="I57" s="63"/>
      <c r="J57" s="63"/>
      <c r="K57" s="53"/>
    </row>
    <row r="58" spans="1:11" x14ac:dyDescent="0.25">
      <c r="A58" s="51"/>
      <c r="B58" s="479" t="s">
        <v>22</v>
      </c>
      <c r="C58" s="480"/>
      <c r="D58" s="65">
        <v>21.5</v>
      </c>
      <c r="E58" s="66" t="s">
        <v>61</v>
      </c>
      <c r="F58" s="67"/>
      <c r="G58" s="479" t="s">
        <v>23</v>
      </c>
      <c r="H58" s="480"/>
      <c r="I58" s="79">
        <v>21.8</v>
      </c>
      <c r="J58" s="66" t="s">
        <v>61</v>
      </c>
      <c r="K58" s="53"/>
    </row>
    <row r="59" spans="1:11" x14ac:dyDescent="0.25">
      <c r="A59" s="51"/>
      <c r="B59" s="53"/>
      <c r="C59" s="53"/>
      <c r="D59" s="53"/>
      <c r="E59" s="55"/>
      <c r="F59" s="53"/>
      <c r="G59" s="53"/>
      <c r="H59" s="53"/>
      <c r="I59" s="53"/>
      <c r="J59" s="70"/>
      <c r="K59" s="53"/>
    </row>
    <row r="60" spans="1:11" ht="26.25" customHeight="1" x14ac:dyDescent="0.25">
      <c r="A60" s="51"/>
      <c r="B60" s="481" t="s">
        <v>163</v>
      </c>
      <c r="C60" s="481"/>
      <c r="D60" s="481"/>
      <c r="E60" s="481"/>
      <c r="F60" s="481" t="s">
        <v>20</v>
      </c>
      <c r="G60" s="71" t="s">
        <v>1</v>
      </c>
      <c r="H60" s="72" t="s">
        <v>0</v>
      </c>
      <c r="I60" s="481" t="s">
        <v>165</v>
      </c>
      <c r="J60" s="481"/>
      <c r="K60" s="53"/>
    </row>
    <row r="61" spans="1:11" ht="27.75" customHeight="1" x14ac:dyDescent="0.25">
      <c r="A61" s="51"/>
      <c r="B61" s="71" t="s">
        <v>24</v>
      </c>
      <c r="C61" s="71" t="s">
        <v>62</v>
      </c>
      <c r="D61" s="71" t="s">
        <v>63</v>
      </c>
      <c r="E61" s="71" t="s">
        <v>21</v>
      </c>
      <c r="F61" s="481"/>
      <c r="G61" s="73">
        <f>+H61-2</f>
        <v>8</v>
      </c>
      <c r="H61" s="74">
        <f>EVEN(F62)</f>
        <v>10</v>
      </c>
      <c r="I61" s="481"/>
      <c r="J61" s="481"/>
      <c r="K61" s="53"/>
    </row>
    <row r="62" spans="1:11" x14ac:dyDescent="0.25">
      <c r="A62" s="51"/>
      <c r="B62" s="75">
        <f>AVERAGE(D58,I58)</f>
        <v>21.65</v>
      </c>
      <c r="C62" s="75">
        <f>25.4*B62/13.61</f>
        <v>40.404849375459222</v>
      </c>
      <c r="D62" s="75">
        <f>+'4.23'!H45</f>
        <v>490.80434782608705</v>
      </c>
      <c r="E62" s="76">
        <f>1-(C62/D62)</f>
        <v>0.91767626029715532</v>
      </c>
      <c r="F62" s="75">
        <f>+'4.23'!E45</f>
        <v>9.9782608695652169</v>
      </c>
      <c r="G62" s="80">
        <v>1.0920000000000001</v>
      </c>
      <c r="H62" s="81">
        <v>1.095</v>
      </c>
      <c r="I62" s="482">
        <f>-(H62-G62)/(H61-G61)*(H61-F62)+H62</f>
        <v>1.0949673913043478</v>
      </c>
      <c r="J62" s="482"/>
      <c r="K62" s="53"/>
    </row>
    <row r="63" spans="1:11" hidden="1" x14ac:dyDescent="0.25">
      <c r="A63" s="51"/>
      <c r="B63" s="51"/>
      <c r="C63" s="53"/>
      <c r="D63" s="53"/>
      <c r="E63" s="55"/>
      <c r="F63" s="53"/>
      <c r="G63" s="53"/>
      <c r="H63" s="53"/>
      <c r="I63" s="53"/>
      <c r="J63" s="53"/>
      <c r="K63" s="53"/>
    </row>
    <row r="64" spans="1:11" ht="17.399999999999999" hidden="1" x14ac:dyDescent="0.25">
      <c r="A64" s="51"/>
      <c r="B64" s="60" t="s">
        <v>138</v>
      </c>
      <c r="C64" s="464" t="s">
        <v>26</v>
      </c>
      <c r="D64" s="464"/>
      <c r="E64" s="463">
        <f>+'4.23'!D48</f>
        <v>0</v>
      </c>
      <c r="F64" s="463"/>
      <c r="G64" s="464" t="s">
        <v>27</v>
      </c>
      <c r="H64" s="464"/>
      <c r="I64" s="463">
        <f>+'4.23'!G48</f>
        <v>0</v>
      </c>
      <c r="J64" s="469"/>
      <c r="K64" s="61"/>
    </row>
    <row r="65" spans="1:11" s="11" customFormat="1" ht="6" hidden="1" customHeight="1" x14ac:dyDescent="0.25">
      <c r="A65" s="62"/>
      <c r="B65" s="63"/>
      <c r="C65" s="63"/>
      <c r="D65" s="63"/>
      <c r="E65" s="63"/>
      <c r="F65" s="63"/>
      <c r="G65" s="63"/>
      <c r="H65" s="63"/>
      <c r="I65" s="63"/>
      <c r="J65" s="63"/>
      <c r="K65" s="64"/>
    </row>
    <row r="66" spans="1:11" hidden="1" x14ac:dyDescent="0.25">
      <c r="A66" s="51"/>
      <c r="B66" s="479" t="s">
        <v>22</v>
      </c>
      <c r="C66" s="480"/>
      <c r="D66" s="65"/>
      <c r="E66" s="66" t="s">
        <v>61</v>
      </c>
      <c r="F66" s="67"/>
      <c r="G66" s="479" t="s">
        <v>23</v>
      </c>
      <c r="H66" s="480"/>
      <c r="I66" s="79"/>
      <c r="J66" s="66" t="s">
        <v>61</v>
      </c>
      <c r="K66" s="53"/>
    </row>
    <row r="67" spans="1:11" hidden="1" x14ac:dyDescent="0.25">
      <c r="A67" s="51"/>
      <c r="B67" s="53"/>
      <c r="C67" s="53"/>
      <c r="D67" s="53"/>
      <c r="E67" s="55"/>
      <c r="F67" s="53"/>
      <c r="G67" s="53"/>
      <c r="H67" s="53"/>
      <c r="I67" s="53"/>
      <c r="J67" s="70"/>
      <c r="K67" s="53"/>
    </row>
    <row r="68" spans="1:11" ht="24" hidden="1" customHeight="1" x14ac:dyDescent="0.25">
      <c r="A68" s="51"/>
      <c r="B68" s="481" t="s">
        <v>163</v>
      </c>
      <c r="C68" s="481"/>
      <c r="D68" s="481"/>
      <c r="E68" s="481"/>
      <c r="F68" s="481" t="s">
        <v>20</v>
      </c>
      <c r="G68" s="71" t="s">
        <v>1</v>
      </c>
      <c r="H68" s="71" t="s">
        <v>0</v>
      </c>
      <c r="I68" s="481" t="s">
        <v>165</v>
      </c>
      <c r="J68" s="481"/>
      <c r="K68" s="53"/>
    </row>
    <row r="69" spans="1:11" ht="26.25" hidden="1" customHeight="1" x14ac:dyDescent="0.25">
      <c r="A69" s="51"/>
      <c r="B69" s="71" t="s">
        <v>24</v>
      </c>
      <c r="C69" s="71" t="s">
        <v>62</v>
      </c>
      <c r="D69" s="71" t="s">
        <v>63</v>
      </c>
      <c r="E69" s="71" t="s">
        <v>21</v>
      </c>
      <c r="F69" s="481"/>
      <c r="G69" s="73" t="e">
        <f>+H69-2</f>
        <v>#DIV/0!</v>
      </c>
      <c r="H69" s="73" t="e">
        <f>EVEN(F70)</f>
        <v>#DIV/0!</v>
      </c>
      <c r="I69" s="481"/>
      <c r="J69" s="481"/>
      <c r="K69" s="53"/>
    </row>
    <row r="70" spans="1:11" hidden="1" x14ac:dyDescent="0.25">
      <c r="A70" s="51"/>
      <c r="B70" s="75" t="e">
        <f>AVERAGE(D66,I66)</f>
        <v>#DIV/0!</v>
      </c>
      <c r="C70" s="75" t="e">
        <f>25.4*B70/13.61</f>
        <v>#DIV/0!</v>
      </c>
      <c r="D70" s="75" t="e">
        <f>+'4.23'!H52</f>
        <v>#DIV/0!</v>
      </c>
      <c r="E70" s="76" t="e">
        <f>1-(C70/D70)</f>
        <v>#DIV/0!</v>
      </c>
      <c r="F70" s="75" t="e">
        <f>+'4.23'!E52</f>
        <v>#DIV/0!</v>
      </c>
      <c r="G70" s="80"/>
      <c r="H70" s="78"/>
      <c r="I70" s="483" t="e">
        <f>-(H70-G70)/(H69-G69)*(H69-F70)+H70</f>
        <v>#DIV/0!</v>
      </c>
      <c r="J70" s="484"/>
      <c r="K70" s="53"/>
    </row>
    <row r="71" spans="1:11" hidden="1" x14ac:dyDescent="0.25">
      <c r="A71" s="51"/>
      <c r="B71" s="51"/>
      <c r="C71" s="53"/>
      <c r="D71" s="53"/>
      <c r="E71" s="55"/>
      <c r="F71" s="53"/>
      <c r="G71" s="53"/>
      <c r="H71" s="53"/>
      <c r="I71" s="53"/>
      <c r="J71" s="70"/>
      <c r="K71" s="53"/>
    </row>
    <row r="72" spans="1:11" ht="17.399999999999999" hidden="1" x14ac:dyDescent="0.25">
      <c r="A72" s="51"/>
      <c r="B72" s="60" t="s">
        <v>139</v>
      </c>
      <c r="C72" s="464" t="s">
        <v>26</v>
      </c>
      <c r="D72" s="464"/>
      <c r="E72" s="463">
        <f>+'4.23'!D55</f>
        <v>0</v>
      </c>
      <c r="F72" s="463"/>
      <c r="G72" s="464" t="s">
        <v>27</v>
      </c>
      <c r="H72" s="464"/>
      <c r="I72" s="463">
        <f>+'4.23'!G55</f>
        <v>0</v>
      </c>
      <c r="J72" s="469"/>
      <c r="K72" s="61"/>
    </row>
    <row r="73" spans="1:11" s="11" customFormat="1" ht="6" hidden="1" customHeight="1" x14ac:dyDescent="0.25">
      <c r="A73" s="62"/>
      <c r="B73" s="63"/>
      <c r="C73" s="63"/>
      <c r="D73" s="63"/>
      <c r="E73" s="63"/>
      <c r="F73" s="63"/>
      <c r="G73" s="63"/>
      <c r="H73" s="63"/>
      <c r="I73" s="63"/>
      <c r="J73" s="63"/>
      <c r="K73" s="64"/>
    </row>
    <row r="74" spans="1:11" hidden="1" x14ac:dyDescent="0.25">
      <c r="A74" s="51"/>
      <c r="B74" s="479" t="s">
        <v>22</v>
      </c>
      <c r="C74" s="480"/>
      <c r="D74" s="65"/>
      <c r="E74" s="66" t="s">
        <v>61</v>
      </c>
      <c r="F74" s="67"/>
      <c r="G74" s="479" t="s">
        <v>23</v>
      </c>
      <c r="H74" s="480"/>
      <c r="I74" s="79"/>
      <c r="J74" s="66" t="s">
        <v>61</v>
      </c>
      <c r="K74" s="53"/>
    </row>
    <row r="75" spans="1:11" hidden="1" x14ac:dyDescent="0.25">
      <c r="A75" s="51"/>
      <c r="B75" s="53"/>
      <c r="C75" s="53"/>
      <c r="D75" s="53"/>
      <c r="E75" s="55"/>
      <c r="F75" s="53"/>
      <c r="G75" s="53"/>
      <c r="H75" s="53"/>
      <c r="I75" s="53"/>
      <c r="J75" s="70"/>
      <c r="K75" s="53"/>
    </row>
    <row r="76" spans="1:11" ht="24" hidden="1" customHeight="1" x14ac:dyDescent="0.25">
      <c r="A76" s="51"/>
      <c r="B76" s="481" t="s">
        <v>163</v>
      </c>
      <c r="C76" s="481"/>
      <c r="D76" s="481"/>
      <c r="E76" s="481"/>
      <c r="F76" s="481" t="s">
        <v>20</v>
      </c>
      <c r="G76" s="71" t="s">
        <v>1</v>
      </c>
      <c r="H76" s="72" t="s">
        <v>0</v>
      </c>
      <c r="I76" s="481" t="s">
        <v>165</v>
      </c>
      <c r="J76" s="481"/>
      <c r="K76" s="53"/>
    </row>
    <row r="77" spans="1:11" ht="26.25" hidden="1" customHeight="1" x14ac:dyDescent="0.25">
      <c r="A77" s="51"/>
      <c r="B77" s="71" t="s">
        <v>24</v>
      </c>
      <c r="C77" s="71" t="s">
        <v>62</v>
      </c>
      <c r="D77" s="71" t="s">
        <v>63</v>
      </c>
      <c r="E77" s="71" t="s">
        <v>21</v>
      </c>
      <c r="F77" s="481"/>
      <c r="G77" s="73" t="e">
        <f>+H77-2</f>
        <v>#DIV/0!</v>
      </c>
      <c r="H77" s="74" t="e">
        <f>EVEN(F78)</f>
        <v>#DIV/0!</v>
      </c>
      <c r="I77" s="481"/>
      <c r="J77" s="481"/>
      <c r="K77" s="53"/>
    </row>
    <row r="78" spans="1:11" hidden="1" x14ac:dyDescent="0.25">
      <c r="A78" s="51"/>
      <c r="B78" s="75" t="e">
        <f>AVERAGE(D74,I74)</f>
        <v>#DIV/0!</v>
      </c>
      <c r="C78" s="75" t="e">
        <f>25.4*B78/13.61</f>
        <v>#DIV/0!</v>
      </c>
      <c r="D78" s="75" t="e">
        <f>+'4.23'!H59</f>
        <v>#DIV/0!</v>
      </c>
      <c r="E78" s="76" t="e">
        <f>1-(C78/D78)</f>
        <v>#DIV/0!</v>
      </c>
      <c r="F78" s="75" t="e">
        <f>+'4.23'!E59</f>
        <v>#DIV/0!</v>
      </c>
      <c r="G78" s="80"/>
      <c r="H78" s="81"/>
      <c r="I78" s="482" t="e">
        <f>-(H78-G78)/(H77-G77)*(H77-F78)+H78</f>
        <v>#DIV/0!</v>
      </c>
      <c r="J78" s="482"/>
      <c r="K78" s="53"/>
    </row>
    <row r="79" spans="1:11" x14ac:dyDescent="0.25">
      <c r="A79" s="51"/>
      <c r="B79" s="51"/>
      <c r="C79" s="53"/>
      <c r="D79" s="53"/>
      <c r="E79" s="55"/>
      <c r="F79" s="53"/>
      <c r="G79" s="53"/>
      <c r="H79" s="53"/>
      <c r="I79" s="53"/>
      <c r="J79" s="53"/>
      <c r="K79" s="53"/>
    </row>
    <row r="80" spans="1:11" x14ac:dyDescent="0.25">
      <c r="A80" s="51"/>
      <c r="B80" s="461" t="s">
        <v>14</v>
      </c>
      <c r="C80" s="461"/>
      <c r="D80" s="461"/>
      <c r="E80" s="461"/>
      <c r="F80" s="461"/>
      <c r="G80" s="461"/>
      <c r="H80" s="461"/>
      <c r="I80" s="461"/>
      <c r="J80" s="461"/>
      <c r="K80" s="53"/>
    </row>
    <row r="81" spans="1:11" ht="35.25" customHeight="1" x14ac:dyDescent="0.25">
      <c r="A81" s="51"/>
      <c r="B81" s="462" t="s">
        <v>161</v>
      </c>
      <c r="C81" s="462"/>
      <c r="D81" s="462"/>
      <c r="E81" s="462"/>
      <c r="F81" s="462"/>
      <c r="G81" s="462"/>
      <c r="H81" s="462"/>
      <c r="I81" s="462"/>
      <c r="J81" s="462"/>
      <c r="K81" s="53"/>
    </row>
  </sheetData>
  <mergeCells count="89">
    <mergeCell ref="D2:J5"/>
    <mergeCell ref="I44:J45"/>
    <mergeCell ref="I46:J46"/>
    <mergeCell ref="I52:J53"/>
    <mergeCell ref="I54:J54"/>
    <mergeCell ref="I40:J40"/>
    <mergeCell ref="I32:J32"/>
    <mergeCell ref="B28:E28"/>
    <mergeCell ref="F28:F29"/>
    <mergeCell ref="B13:J13"/>
    <mergeCell ref="B7:J7"/>
    <mergeCell ref="B9:C9"/>
    <mergeCell ref="D9:J9"/>
    <mergeCell ref="B26:C26"/>
    <mergeCell ref="G26:H26"/>
    <mergeCell ref="C24:D24"/>
    <mergeCell ref="I60:J61"/>
    <mergeCell ref="I56:J56"/>
    <mergeCell ref="I48:J48"/>
    <mergeCell ref="I62:J62"/>
    <mergeCell ref="B80:J80"/>
    <mergeCell ref="B66:C66"/>
    <mergeCell ref="G66:H66"/>
    <mergeCell ref="B68:E68"/>
    <mergeCell ref="F68:F69"/>
    <mergeCell ref="C64:D64"/>
    <mergeCell ref="E64:F64"/>
    <mergeCell ref="G64:H64"/>
    <mergeCell ref="I64:J64"/>
    <mergeCell ref="I70:J70"/>
    <mergeCell ref="I68:J69"/>
    <mergeCell ref="B58:C58"/>
    <mergeCell ref="B81:J81"/>
    <mergeCell ref="B11:C11"/>
    <mergeCell ref="I28:J29"/>
    <mergeCell ref="I30:J30"/>
    <mergeCell ref="I36:J37"/>
    <mergeCell ref="I38:J38"/>
    <mergeCell ref="B74:C74"/>
    <mergeCell ref="G74:H74"/>
    <mergeCell ref="B76:E76"/>
    <mergeCell ref="F76:F77"/>
    <mergeCell ref="I76:J77"/>
    <mergeCell ref="I78:J78"/>
    <mergeCell ref="C72:D72"/>
    <mergeCell ref="E72:F72"/>
    <mergeCell ref="G72:H72"/>
    <mergeCell ref="I72:J72"/>
    <mergeCell ref="G58:H58"/>
    <mergeCell ref="B60:E60"/>
    <mergeCell ref="F60:F61"/>
    <mergeCell ref="C56:D56"/>
    <mergeCell ref="E56:F56"/>
    <mergeCell ref="G56:H56"/>
    <mergeCell ref="B50:C50"/>
    <mergeCell ref="G50:H50"/>
    <mergeCell ref="B52:E52"/>
    <mergeCell ref="F52:F53"/>
    <mergeCell ref="C48:D48"/>
    <mergeCell ref="E48:F48"/>
    <mergeCell ref="G48:H48"/>
    <mergeCell ref="B42:C42"/>
    <mergeCell ref="G42:H42"/>
    <mergeCell ref="B44:E44"/>
    <mergeCell ref="F44:F45"/>
    <mergeCell ref="C40:D40"/>
    <mergeCell ref="E40:F40"/>
    <mergeCell ref="G40:H40"/>
    <mergeCell ref="B34:C34"/>
    <mergeCell ref="G34:H34"/>
    <mergeCell ref="B36:E36"/>
    <mergeCell ref="F36:F37"/>
    <mergeCell ref="C32:D32"/>
    <mergeCell ref="E32:F32"/>
    <mergeCell ref="G32:H32"/>
    <mergeCell ref="E24:F24"/>
    <mergeCell ref="G24:H24"/>
    <mergeCell ref="I15:J15"/>
    <mergeCell ref="B15:C15"/>
    <mergeCell ref="I24:J24"/>
    <mergeCell ref="D19:E19"/>
    <mergeCell ref="F19:J19"/>
    <mergeCell ref="B21:J21"/>
    <mergeCell ref="B23:J23"/>
    <mergeCell ref="B17:C19"/>
    <mergeCell ref="D17:E17"/>
    <mergeCell ref="F17:J17"/>
    <mergeCell ref="D18:E18"/>
    <mergeCell ref="F18:J18"/>
  </mergeCells>
  <printOptions horizontalCentered="1"/>
  <pageMargins left="0.78740157480314965" right="0.70866141732283472" top="0.78740157480314965" bottom="0.78740157480314965" header="0.31496062992125984" footer="0.31496062992125984"/>
  <pageSetup paperSize="9" scale="5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7"/>
  <sheetViews>
    <sheetView showGridLines="0" view="pageBreakPreview" zoomScale="85" zoomScaleNormal="85" zoomScaleSheetLayoutView="85" zoomScalePageLayoutView="70" workbookViewId="0">
      <selection activeCell="E6" sqref="E6"/>
    </sheetView>
  </sheetViews>
  <sheetFormatPr baseColWidth="10" defaultColWidth="11.44140625" defaultRowHeight="13.2" x14ac:dyDescent="0.25"/>
  <cols>
    <col min="1" max="1" width="3.33203125" style="1" customWidth="1"/>
    <col min="2" max="2" width="4.33203125" style="1" customWidth="1"/>
    <col min="3" max="3" width="14" style="1" customWidth="1"/>
    <col min="4" max="4" width="11.88671875" style="1" bestFit="1" customWidth="1"/>
    <col min="5" max="5" width="15.44140625" style="1" customWidth="1"/>
    <col min="6" max="6" width="13.88671875" style="1" customWidth="1"/>
    <col min="7" max="8" width="12.44140625" style="1" customWidth="1"/>
    <col min="9" max="9" width="9.109375" style="1" customWidth="1"/>
    <col min="10" max="10" width="8.6640625" style="1" customWidth="1"/>
    <col min="11" max="11" width="11.6640625" style="1" customWidth="1"/>
    <col min="12" max="12" width="15.6640625" style="1" bestFit="1" customWidth="1"/>
    <col min="13" max="13" width="13.109375" style="1" customWidth="1"/>
    <col min="14" max="14" width="3.109375" style="1" customWidth="1"/>
    <col min="15" max="16384" width="11.44140625" style="1"/>
  </cols>
  <sheetData>
    <row r="1" spans="1:14" s="7" customFormat="1" x14ac:dyDescent="0.25">
      <c r="A1" s="82"/>
      <c r="B1" s="82"/>
      <c r="C1" s="82"/>
      <c r="D1" s="82"/>
      <c r="E1" s="82"/>
      <c r="F1" s="83"/>
      <c r="G1" s="82"/>
      <c r="H1" s="82"/>
      <c r="I1" s="82"/>
      <c r="J1" s="82"/>
      <c r="K1" s="82"/>
      <c r="L1" s="82"/>
      <c r="M1" s="82"/>
      <c r="N1" s="91"/>
    </row>
    <row r="2" spans="1:14" s="7" customFormat="1" ht="12.75" customHeight="1" x14ac:dyDescent="0.25">
      <c r="A2" s="82"/>
      <c r="B2" s="490"/>
      <c r="C2" s="491"/>
      <c r="D2" s="492"/>
      <c r="E2" s="499" t="s">
        <v>360</v>
      </c>
      <c r="F2" s="500"/>
      <c r="G2" s="500"/>
      <c r="H2" s="500"/>
      <c r="I2" s="500"/>
      <c r="J2" s="500"/>
      <c r="K2" s="500"/>
      <c r="L2" s="500"/>
      <c r="M2" s="501"/>
      <c r="N2" s="91"/>
    </row>
    <row r="3" spans="1:14" s="7" customFormat="1" ht="12.75" customHeight="1" x14ac:dyDescent="0.25">
      <c r="A3" s="82"/>
      <c r="B3" s="493"/>
      <c r="C3" s="494"/>
      <c r="D3" s="495"/>
      <c r="E3" s="502"/>
      <c r="F3" s="503"/>
      <c r="G3" s="503"/>
      <c r="H3" s="503"/>
      <c r="I3" s="503"/>
      <c r="J3" s="503"/>
      <c r="K3" s="503"/>
      <c r="L3" s="503"/>
      <c r="M3" s="504"/>
      <c r="N3" s="91"/>
    </row>
    <row r="4" spans="1:14" s="7" customFormat="1" ht="12.75" customHeight="1" x14ac:dyDescent="0.25">
      <c r="A4" s="82"/>
      <c r="B4" s="493"/>
      <c r="C4" s="494"/>
      <c r="D4" s="495"/>
      <c r="E4" s="502"/>
      <c r="F4" s="503"/>
      <c r="G4" s="503"/>
      <c r="H4" s="503"/>
      <c r="I4" s="503"/>
      <c r="J4" s="503"/>
      <c r="K4" s="503"/>
      <c r="L4" s="503"/>
      <c r="M4" s="504"/>
      <c r="N4" s="91"/>
    </row>
    <row r="5" spans="1:14" s="7" customFormat="1" ht="13.5" customHeight="1" x14ac:dyDescent="0.25">
      <c r="A5" s="82"/>
      <c r="B5" s="496"/>
      <c r="C5" s="497"/>
      <c r="D5" s="498"/>
      <c r="E5" s="505"/>
      <c r="F5" s="506"/>
      <c r="G5" s="506"/>
      <c r="H5" s="506"/>
      <c r="I5" s="506"/>
      <c r="J5" s="506"/>
      <c r="K5" s="506"/>
      <c r="L5" s="506"/>
      <c r="M5" s="507"/>
      <c r="N5" s="91"/>
    </row>
    <row r="6" spans="1:14" s="7" customFormat="1" ht="11.25" customHeight="1" x14ac:dyDescent="0.25">
      <c r="A6" s="82"/>
      <c r="B6" s="82"/>
      <c r="C6" s="82"/>
      <c r="D6" s="82"/>
      <c r="E6" s="152"/>
      <c r="F6" s="83"/>
      <c r="G6" s="82"/>
      <c r="H6" s="82"/>
      <c r="I6" s="82"/>
      <c r="J6" s="152"/>
      <c r="K6" s="82"/>
      <c r="L6" s="82"/>
      <c r="M6" s="82"/>
      <c r="N6" s="91"/>
    </row>
    <row r="7" spans="1:14" s="4" customFormat="1" ht="24.75" customHeight="1" x14ac:dyDescent="0.2">
      <c r="A7" s="103"/>
      <c r="B7" s="459" t="s">
        <v>171</v>
      </c>
      <c r="C7" s="459"/>
      <c r="D7" s="459"/>
      <c r="E7" s="452" t="str">
        <f>+'4.22'!C6</f>
        <v>Evaluación de seguimiento de la calidad del aire en el área de influencia del complejo metalúrgico La Oroya, ubicado en el distrito La Oroya, provincia Yauli, departamento Junín en enero de 2020</v>
      </c>
      <c r="F7" s="452"/>
      <c r="G7" s="452"/>
      <c r="H7" s="452"/>
      <c r="I7" s="452"/>
      <c r="J7" s="452"/>
      <c r="K7" s="452"/>
      <c r="L7" s="452"/>
      <c r="M7" s="452"/>
      <c r="N7" s="67"/>
    </row>
    <row r="8" spans="1:14" s="140" customFormat="1" ht="6" customHeight="1" x14ac:dyDescent="0.2">
      <c r="A8" s="67"/>
      <c r="B8" s="141"/>
      <c r="C8" s="141"/>
      <c r="D8" s="141"/>
      <c r="E8" s="142"/>
      <c r="F8" s="142"/>
      <c r="G8" s="142"/>
      <c r="H8" s="142"/>
      <c r="I8" s="142"/>
      <c r="J8" s="142"/>
      <c r="K8" s="142"/>
      <c r="L8" s="142"/>
      <c r="M8" s="142"/>
      <c r="N8" s="67"/>
    </row>
    <row r="9" spans="1:14" s="4" customFormat="1" ht="15.75" customHeight="1" x14ac:dyDescent="0.2">
      <c r="A9" s="103"/>
      <c r="B9" s="459" t="s">
        <v>140</v>
      </c>
      <c r="C9" s="459"/>
      <c r="D9" s="459"/>
      <c r="E9" s="509" t="str">
        <f>+'4.22'!C8</f>
        <v>CA-CC-01</v>
      </c>
      <c r="F9" s="509"/>
      <c r="G9" s="509"/>
      <c r="H9" s="509"/>
      <c r="I9" s="183" t="s">
        <v>243</v>
      </c>
      <c r="J9" s="168"/>
      <c r="K9" s="203" t="str">
        <f>+'4.22'!F8</f>
        <v>0004-1-2020-412</v>
      </c>
      <c r="L9" s="136"/>
      <c r="M9" s="136"/>
      <c r="N9" s="67"/>
    </row>
    <row r="10" spans="1:14" ht="12" customHeight="1" x14ac:dyDescent="0.25">
      <c r="A10" s="84"/>
      <c r="B10" s="84"/>
      <c r="C10" s="84"/>
      <c r="D10" s="84"/>
      <c r="E10" s="84"/>
      <c r="F10" s="84"/>
      <c r="G10" s="85"/>
      <c r="H10" s="85"/>
      <c r="I10" s="84"/>
      <c r="J10" s="84"/>
      <c r="K10" s="84"/>
      <c r="L10" s="84"/>
      <c r="M10" s="84"/>
      <c r="N10" s="86"/>
    </row>
    <row r="11" spans="1:14" ht="55.5" customHeight="1" x14ac:dyDescent="0.25">
      <c r="A11" s="86"/>
      <c r="B11" s="277" t="s">
        <v>25</v>
      </c>
      <c r="C11" s="277" t="s">
        <v>2</v>
      </c>
      <c r="D11" s="277" t="s">
        <v>32</v>
      </c>
      <c r="E11" s="277" t="s">
        <v>28</v>
      </c>
      <c r="F11" s="277" t="s">
        <v>29</v>
      </c>
      <c r="G11" s="481" t="s">
        <v>164</v>
      </c>
      <c r="H11" s="481"/>
      <c r="I11" s="481" t="s">
        <v>165</v>
      </c>
      <c r="J11" s="481"/>
      <c r="K11" s="277" t="s">
        <v>169</v>
      </c>
      <c r="L11" s="277" t="s">
        <v>168</v>
      </c>
      <c r="M11" s="277" t="s">
        <v>31</v>
      </c>
      <c r="N11" s="86"/>
    </row>
    <row r="12" spans="1:14" ht="13.2" customHeight="1" x14ac:dyDescent="0.25">
      <c r="A12" s="86"/>
      <c r="B12" s="279">
        <v>1</v>
      </c>
      <c r="C12" s="511" t="s">
        <v>332</v>
      </c>
      <c r="D12" s="77">
        <v>42398</v>
      </c>
      <c r="E12" s="88">
        <f>+'4.23'!D13</f>
        <v>43846.583333333336</v>
      </c>
      <c r="F12" s="88">
        <f>+'4.23'!G13</f>
        <v>43847.559027777781</v>
      </c>
      <c r="G12" s="508">
        <f>+'4.23'!M13</f>
        <v>1405.0000000011642</v>
      </c>
      <c r="H12" s="508"/>
      <c r="I12" s="510">
        <f>+'4.24'!I30</f>
        <v>1.0976934782608696</v>
      </c>
      <c r="J12" s="510"/>
      <c r="K12" s="89">
        <f t="shared" ref="K12:K18" si="0">+I12*G12</f>
        <v>1542.2593369577996</v>
      </c>
      <c r="L12" s="90">
        <v>10940</v>
      </c>
      <c r="M12" s="317">
        <f>IF(L12="","",L12/K12)</f>
        <v>7.0934892322194107</v>
      </c>
      <c r="N12" s="86"/>
    </row>
    <row r="13" spans="1:14" x14ac:dyDescent="0.25">
      <c r="A13" s="86"/>
      <c r="B13" s="279">
        <v>2</v>
      </c>
      <c r="C13" s="512"/>
      <c r="D13" s="77">
        <v>42400</v>
      </c>
      <c r="E13" s="88">
        <f>+'4.23'!D20</f>
        <v>43847.618055555555</v>
      </c>
      <c r="F13" s="88">
        <f>+'4.23'!G20</f>
        <v>43848.576388888891</v>
      </c>
      <c r="G13" s="508">
        <f>+'4.23'!M20</f>
        <v>1380.0000000034925</v>
      </c>
      <c r="H13" s="508"/>
      <c r="I13" s="510">
        <f>+'4.24'!I38:J38</f>
        <v>1.0951260869565218</v>
      </c>
      <c r="J13" s="510"/>
      <c r="K13" s="89">
        <f t="shared" si="0"/>
        <v>1511.2740000038248</v>
      </c>
      <c r="L13" s="90">
        <v>13620</v>
      </c>
      <c r="M13" s="317">
        <f t="shared" ref="M13:M18" si="1">IF(L13="","",L13/K13)</f>
        <v>9.0122638250678104</v>
      </c>
      <c r="N13" s="86"/>
    </row>
    <row r="14" spans="1:14" x14ac:dyDescent="0.25">
      <c r="A14" s="86"/>
      <c r="B14" s="279">
        <v>3</v>
      </c>
      <c r="C14" s="512"/>
      <c r="D14" s="77">
        <v>42402</v>
      </c>
      <c r="E14" s="88">
        <f>+'4.23'!D27</f>
        <v>43848.586805555555</v>
      </c>
      <c r="F14" s="88">
        <f>+'4.23'!G27</f>
        <v>43849.545138888891</v>
      </c>
      <c r="G14" s="508">
        <f>+'4.23'!M27</f>
        <v>1380.0000000034925</v>
      </c>
      <c r="H14" s="508"/>
      <c r="I14" s="510">
        <f>+'4.24'!I46:J46</f>
        <v>1.0964086956521739</v>
      </c>
      <c r="J14" s="510"/>
      <c r="K14" s="89">
        <f t="shared" si="0"/>
        <v>1513.0440000038291</v>
      </c>
      <c r="L14" s="90">
        <v>12460</v>
      </c>
      <c r="M14" s="317">
        <f t="shared" si="1"/>
        <v>8.2350546315695166</v>
      </c>
      <c r="N14" s="86"/>
    </row>
    <row r="15" spans="1:14" x14ac:dyDescent="0.25">
      <c r="A15" s="86"/>
      <c r="B15" s="279">
        <v>4</v>
      </c>
      <c r="C15" s="512"/>
      <c r="D15" s="77">
        <v>42403</v>
      </c>
      <c r="E15" s="88">
        <f>+'4.23'!D34</f>
        <v>43849.559027777781</v>
      </c>
      <c r="F15" s="88">
        <f>+'4.23'!G34</f>
        <v>43850.517361111109</v>
      </c>
      <c r="G15" s="508">
        <f>+'4.23'!M34</f>
        <v>1379.9999999930151</v>
      </c>
      <c r="H15" s="508"/>
      <c r="I15" s="510">
        <f>+'4.24'!I54:J54</f>
        <v>1.0958717391304349</v>
      </c>
      <c r="J15" s="510"/>
      <c r="K15" s="89">
        <f t="shared" si="0"/>
        <v>1512.3029999923456</v>
      </c>
      <c r="L15" s="90">
        <v>13670</v>
      </c>
      <c r="M15" s="317">
        <f t="shared" si="1"/>
        <v>9.0391938652962995</v>
      </c>
      <c r="N15" s="86"/>
    </row>
    <row r="16" spans="1:14" x14ac:dyDescent="0.25">
      <c r="A16" s="86"/>
      <c r="B16" s="279">
        <v>5</v>
      </c>
      <c r="C16" s="513"/>
      <c r="D16" s="77">
        <v>42408</v>
      </c>
      <c r="E16" s="88">
        <f>+'4.23'!D41</f>
        <v>43850.541666666664</v>
      </c>
      <c r="F16" s="88">
        <f>+'4.23'!G41</f>
        <v>43851.517361111109</v>
      </c>
      <c r="G16" s="508">
        <f>+'4.23'!M41</f>
        <v>1405.0000000011642</v>
      </c>
      <c r="H16" s="508"/>
      <c r="I16" s="510">
        <f>+'4.24'!I62:J62</f>
        <v>1.0949673913043478</v>
      </c>
      <c r="J16" s="510"/>
      <c r="K16" s="89">
        <f t="shared" si="0"/>
        <v>1538.4291847838833</v>
      </c>
      <c r="L16" s="90">
        <v>19810</v>
      </c>
      <c r="M16" s="317">
        <f t="shared" si="1"/>
        <v>12.876770797079544</v>
      </c>
      <c r="N16" s="86"/>
    </row>
    <row r="17" spans="1:14" ht="13.2" hidden="1" customHeight="1" x14ac:dyDescent="0.25">
      <c r="A17" s="86"/>
      <c r="B17" s="279">
        <v>6</v>
      </c>
      <c r="C17" s="319"/>
      <c r="D17" s="77"/>
      <c r="E17" s="88">
        <f>+'4.23'!D48</f>
        <v>0</v>
      </c>
      <c r="F17" s="88">
        <f>+'4.23'!G48</f>
        <v>0</v>
      </c>
      <c r="G17" s="508">
        <f>+'4.23'!M48</f>
        <v>0</v>
      </c>
      <c r="H17" s="508"/>
      <c r="I17" s="510" t="e">
        <f>+#REF!</f>
        <v>#REF!</v>
      </c>
      <c r="J17" s="510"/>
      <c r="K17" s="89" t="e">
        <f t="shared" si="0"/>
        <v>#REF!</v>
      </c>
      <c r="L17" s="90"/>
      <c r="M17" s="318" t="str">
        <f t="shared" si="1"/>
        <v/>
      </c>
      <c r="N17" s="86"/>
    </row>
    <row r="18" spans="1:14" ht="13.2" hidden="1" customHeight="1" x14ac:dyDescent="0.25">
      <c r="A18" s="86"/>
      <c r="B18" s="279">
        <v>7</v>
      </c>
      <c r="C18" s="319"/>
      <c r="D18" s="77"/>
      <c r="E18" s="88">
        <f>+'4.23'!D55</f>
        <v>0</v>
      </c>
      <c r="F18" s="88">
        <f>+'4.23'!G55</f>
        <v>0</v>
      </c>
      <c r="G18" s="508">
        <f>+'4.23'!M55</f>
        <v>0</v>
      </c>
      <c r="H18" s="508"/>
      <c r="I18" s="510" t="e">
        <f>+#REF!</f>
        <v>#REF!</v>
      </c>
      <c r="J18" s="510"/>
      <c r="K18" s="89" t="e">
        <f t="shared" si="0"/>
        <v>#REF!</v>
      </c>
      <c r="L18" s="90"/>
      <c r="M18" s="318" t="str">
        <f t="shared" si="1"/>
        <v/>
      </c>
      <c r="N18" s="86"/>
    </row>
    <row r="19" spans="1:14" ht="13.8" thickBot="1" x14ac:dyDescent="0.3">
      <c r="A19" s="84"/>
      <c r="B19" s="84"/>
      <c r="C19" s="84"/>
      <c r="D19" s="86"/>
      <c r="E19" s="84"/>
      <c r="F19" s="84"/>
      <c r="G19" s="84"/>
      <c r="H19" s="84"/>
      <c r="I19" s="84"/>
      <c r="J19" s="84"/>
      <c r="K19" s="84"/>
      <c r="L19" s="84"/>
      <c r="M19" s="84"/>
      <c r="N19" s="86"/>
    </row>
    <row r="20" spans="1:14" s="3" customFormat="1" x14ac:dyDescent="0.25">
      <c r="A20" s="51"/>
      <c r="B20" s="159" t="s">
        <v>14</v>
      </c>
      <c r="C20" s="160"/>
      <c r="D20" s="160"/>
      <c r="E20" s="160"/>
      <c r="F20" s="160"/>
      <c r="G20" s="160"/>
      <c r="H20" s="160"/>
      <c r="I20" s="160"/>
      <c r="J20" s="160"/>
      <c r="K20" s="160"/>
      <c r="L20" s="160"/>
      <c r="M20" s="161"/>
      <c r="N20" s="53"/>
    </row>
    <row r="21" spans="1:14" s="3" customFormat="1" ht="67.5" customHeight="1" thickBot="1" x14ac:dyDescent="0.3">
      <c r="A21" s="51"/>
      <c r="B21" s="487" t="s">
        <v>224</v>
      </c>
      <c r="C21" s="488"/>
      <c r="D21" s="488"/>
      <c r="E21" s="488"/>
      <c r="F21" s="488"/>
      <c r="G21" s="488"/>
      <c r="H21" s="488"/>
      <c r="I21" s="488"/>
      <c r="J21" s="488"/>
      <c r="K21" s="488"/>
      <c r="L21" s="488"/>
      <c r="M21" s="489"/>
      <c r="N21" s="53"/>
    </row>
    <row r="22" spans="1:14" s="3" customFormat="1" ht="11.25" customHeight="1" x14ac:dyDescent="0.25">
      <c r="A22" s="51"/>
      <c r="B22" s="54"/>
      <c r="C22" s="54"/>
      <c r="D22" s="54"/>
      <c r="E22" s="54"/>
      <c r="F22" s="54"/>
      <c r="G22" s="54"/>
      <c r="H22" s="54"/>
      <c r="I22" s="54"/>
      <c r="J22" s="54"/>
      <c r="K22" s="54"/>
      <c r="L22" s="54"/>
      <c r="M22" s="54"/>
      <c r="N22" s="53"/>
    </row>
    <row r="23" spans="1:14" x14ac:dyDescent="0.25">
      <c r="A23" s="8"/>
      <c r="B23" s="8"/>
      <c r="C23" s="8"/>
      <c r="D23" s="8"/>
      <c r="E23" s="8"/>
      <c r="F23" s="8"/>
      <c r="G23" s="8"/>
      <c r="H23" s="8"/>
      <c r="I23" s="8"/>
      <c r="J23" s="8"/>
      <c r="K23" s="8"/>
      <c r="L23" s="8"/>
      <c r="M23" s="8"/>
    </row>
    <row r="24" spans="1:14" x14ac:dyDescent="0.25">
      <c r="A24" s="8"/>
      <c r="B24" s="8"/>
      <c r="C24" s="8"/>
      <c r="E24" s="8"/>
      <c r="F24" s="8"/>
      <c r="G24" s="8"/>
      <c r="H24" s="8"/>
      <c r="I24" s="8"/>
      <c r="J24" s="8"/>
      <c r="K24" s="8"/>
      <c r="L24" s="8"/>
      <c r="M24" s="8"/>
    </row>
    <row r="25" spans="1:14" ht="14.4" x14ac:dyDescent="0.3">
      <c r="A25" s="8"/>
      <c r="B25" s="165"/>
      <c r="C25" s="171"/>
      <c r="E25" s="171"/>
      <c r="F25" s="171"/>
      <c r="G25" s="171"/>
      <c r="H25" s="171"/>
      <c r="I25" s="171"/>
      <c r="J25" s="171"/>
      <c r="K25" s="171"/>
      <c r="L25" s="171"/>
    </row>
    <row r="26" spans="1:14" ht="13.8" x14ac:dyDescent="0.3">
      <c r="A26" s="8"/>
      <c r="B26" s="165"/>
      <c r="F26" s="165"/>
      <c r="G26" s="165"/>
      <c r="H26" s="165"/>
      <c r="I26" s="165"/>
      <c r="J26" s="165"/>
      <c r="K26" s="165"/>
      <c r="L26" s="165"/>
    </row>
    <row r="27" spans="1:14" customFormat="1" x14ac:dyDescent="0.25"/>
    <row r="28" spans="1:14" customFormat="1" x14ac:dyDescent="0.25"/>
    <row r="29" spans="1:14" customFormat="1" x14ac:dyDescent="0.25"/>
    <row r="30" spans="1:14" customFormat="1" x14ac:dyDescent="0.25"/>
    <row r="31" spans="1:14" customFormat="1" x14ac:dyDescent="0.25"/>
    <row r="32" spans="1:14" customFormat="1" x14ac:dyDescent="0.25"/>
    <row r="33" spans="1:13" customFormat="1" x14ac:dyDescent="0.25"/>
    <row r="34" spans="1:13" customFormat="1" x14ac:dyDescent="0.25"/>
    <row r="35" spans="1:13" customFormat="1" x14ac:dyDescent="0.25"/>
    <row r="36" spans="1:13" customFormat="1" x14ac:dyDescent="0.25"/>
    <row r="37" spans="1:13" customFormat="1" x14ac:dyDescent="0.25"/>
    <row r="38" spans="1:13" customFormat="1" x14ac:dyDescent="0.25"/>
    <row r="39" spans="1:13" ht="13.8" x14ac:dyDescent="0.3">
      <c r="A39" s="8"/>
      <c r="C39" s="241"/>
      <c r="D39" s="165"/>
      <c r="E39" s="165"/>
      <c r="F39" s="165"/>
      <c r="G39" s="165"/>
      <c r="H39" s="165"/>
      <c r="I39" s="165"/>
      <c r="J39" s="165"/>
      <c r="K39" s="165"/>
      <c r="L39" s="165"/>
    </row>
    <row r="40" spans="1:13" ht="13.8" x14ac:dyDescent="0.3">
      <c r="A40" s="8"/>
      <c r="B40" s="165"/>
      <c r="C40" s="165"/>
      <c r="D40" s="165"/>
      <c r="E40" s="165"/>
      <c r="F40" s="165"/>
      <c r="G40" s="165"/>
      <c r="H40" s="165"/>
      <c r="I40" s="165"/>
      <c r="J40" s="165"/>
      <c r="K40" s="165"/>
      <c r="L40" s="165"/>
    </row>
    <row r="41" spans="1:13" ht="13.8" x14ac:dyDescent="0.3">
      <c r="A41" s="8"/>
      <c r="B41" s="165"/>
      <c r="C41" s="165"/>
      <c r="D41" s="165"/>
      <c r="E41" s="165"/>
      <c r="F41" s="165"/>
      <c r="G41" s="165"/>
      <c r="H41" s="165"/>
      <c r="I41" s="165"/>
      <c r="J41" s="165"/>
      <c r="K41" s="165"/>
      <c r="L41" s="165"/>
    </row>
    <row r="42" spans="1:13" ht="13.8" x14ac:dyDescent="0.3">
      <c r="A42" s="8"/>
      <c r="B42" s="165"/>
      <c r="C42" s="165"/>
      <c r="D42" s="165"/>
      <c r="E42" s="165"/>
      <c r="F42" s="165"/>
      <c r="G42" s="165"/>
      <c r="H42" s="165"/>
      <c r="I42" s="165"/>
      <c r="J42" s="165"/>
      <c r="K42" s="165"/>
      <c r="L42" s="165"/>
    </row>
    <row r="43" spans="1:13" x14ac:dyDescent="0.25">
      <c r="A43" s="8"/>
      <c r="B43" s="8"/>
      <c r="C43" s="8"/>
      <c r="D43" s="8"/>
      <c r="E43" s="8"/>
      <c r="F43" s="8"/>
      <c r="G43" s="8"/>
      <c r="H43" s="8"/>
      <c r="I43" s="8"/>
      <c r="J43" s="8"/>
      <c r="K43" s="8"/>
      <c r="L43" s="8"/>
    </row>
    <row r="44" spans="1:13" x14ac:dyDescent="0.25">
      <c r="A44" s="4"/>
      <c r="B44" s="4"/>
      <c r="C44" s="4"/>
      <c r="D44" s="4"/>
      <c r="E44" s="4"/>
      <c r="F44" s="4"/>
      <c r="G44" s="4"/>
      <c r="H44" s="4"/>
      <c r="I44" s="4"/>
      <c r="J44" s="4"/>
      <c r="K44" s="4"/>
      <c r="L44" s="4"/>
      <c r="M44" s="4"/>
    </row>
    <row r="45" spans="1:13" x14ac:dyDescent="0.25">
      <c r="A45" s="4"/>
      <c r="B45" s="4"/>
      <c r="C45" s="4"/>
      <c r="D45" s="4"/>
      <c r="E45" s="4"/>
      <c r="F45" s="4"/>
      <c r="G45" s="4"/>
      <c r="H45" s="4"/>
      <c r="I45" s="4"/>
      <c r="J45" s="4"/>
      <c r="K45" s="4"/>
      <c r="L45" s="4"/>
      <c r="M45" s="4"/>
    </row>
    <row r="46" spans="1:13" x14ac:dyDescent="0.25">
      <c r="A46" s="4"/>
      <c r="B46" s="4"/>
      <c r="C46" s="4"/>
      <c r="D46" s="4"/>
      <c r="E46" s="4"/>
      <c r="F46" s="4"/>
      <c r="G46" s="4"/>
      <c r="H46" s="4"/>
      <c r="I46" s="4"/>
      <c r="J46" s="4"/>
      <c r="K46" s="4"/>
      <c r="L46" s="4"/>
      <c r="M46" s="4"/>
    </row>
    <row r="47" spans="1:13" x14ac:dyDescent="0.25">
      <c r="A47" s="4"/>
      <c r="B47" s="4"/>
      <c r="C47" s="4"/>
      <c r="D47" s="4"/>
      <c r="E47" s="4"/>
      <c r="F47" s="4"/>
      <c r="G47" s="4"/>
      <c r="H47" s="4"/>
      <c r="I47" s="4"/>
      <c r="J47" s="4"/>
      <c r="K47" s="4"/>
      <c r="L47" s="4"/>
      <c r="M47" s="4"/>
    </row>
  </sheetData>
  <mergeCells count="25">
    <mergeCell ref="B7:D7"/>
    <mergeCell ref="G18:H18"/>
    <mergeCell ref="E7:M7"/>
    <mergeCell ref="I18:J18"/>
    <mergeCell ref="I12:J12"/>
    <mergeCell ref="I13:J13"/>
    <mergeCell ref="I14:J14"/>
    <mergeCell ref="I15:J15"/>
    <mergeCell ref="I16:J16"/>
    <mergeCell ref="B21:M21"/>
    <mergeCell ref="B2:D5"/>
    <mergeCell ref="E2:M5"/>
    <mergeCell ref="G11:H11"/>
    <mergeCell ref="I11:J11"/>
    <mergeCell ref="G12:H12"/>
    <mergeCell ref="G13:H13"/>
    <mergeCell ref="G14:H14"/>
    <mergeCell ref="G15:H15"/>
    <mergeCell ref="B9:D9"/>
    <mergeCell ref="E9:F9"/>
    <mergeCell ref="G16:H16"/>
    <mergeCell ref="G9:H9"/>
    <mergeCell ref="I17:J17"/>
    <mergeCell ref="C12:C16"/>
    <mergeCell ref="G17:H17"/>
  </mergeCells>
  <printOptions horizontalCentered="1"/>
  <pageMargins left="0.09" right="0.08" top="1.18" bottom="0.78740157480314965" header="0.31496062992125984" footer="0.31496062992125984"/>
  <pageSetup paperSize="9" scale="9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95"/>
  <sheetViews>
    <sheetView showGridLines="0" view="pageBreakPreview" zoomScale="80" zoomScaleNormal="80" zoomScaleSheetLayoutView="80" zoomScalePageLayoutView="60" workbookViewId="0">
      <selection activeCell="I27" sqref="I27"/>
    </sheetView>
  </sheetViews>
  <sheetFormatPr baseColWidth="10" defaultColWidth="11.44140625" defaultRowHeight="11.4" x14ac:dyDescent="0.2"/>
  <cols>
    <col min="1" max="1" width="2.109375" style="12" customWidth="1"/>
    <col min="2" max="2" width="13.88671875" style="13" customWidth="1"/>
    <col min="3" max="3" width="8" style="13" customWidth="1"/>
    <col min="4" max="4" width="11" style="13" customWidth="1"/>
    <col min="5" max="7" width="12.6640625" style="12" customWidth="1"/>
    <col min="8" max="8" width="12.6640625" style="14" customWidth="1"/>
    <col min="9" max="9" width="12.6640625" style="12" customWidth="1"/>
    <col min="10" max="11" width="16.5546875" style="12" hidden="1" customWidth="1"/>
    <col min="12" max="12" width="3.109375" style="20" customWidth="1"/>
    <col min="13" max="16384" width="11.44140625" style="12"/>
  </cols>
  <sheetData>
    <row r="1" spans="1:12" ht="12" thickBot="1" x14ac:dyDescent="0.25">
      <c r="A1" s="20"/>
      <c r="B1" s="21"/>
      <c r="C1" s="21"/>
      <c r="D1" s="21"/>
      <c r="E1" s="20"/>
      <c r="F1" s="20"/>
      <c r="G1" s="20"/>
      <c r="H1" s="22"/>
      <c r="I1" s="20"/>
      <c r="J1" s="20"/>
      <c r="K1" s="20"/>
    </row>
    <row r="2" spans="1:12" s="15" customFormat="1" ht="12" customHeight="1" x14ac:dyDescent="0.2">
      <c r="A2" s="23"/>
      <c r="B2" s="24"/>
      <c r="C2" s="25"/>
      <c r="D2" s="503" t="s">
        <v>361</v>
      </c>
      <c r="E2" s="503"/>
      <c r="F2" s="503"/>
      <c r="G2" s="503"/>
      <c r="H2" s="503"/>
      <c r="I2" s="503"/>
      <c r="J2" s="503"/>
      <c r="K2" s="503"/>
      <c r="L2" s="23"/>
    </row>
    <row r="3" spans="1:12" s="15" customFormat="1" ht="12" customHeight="1" x14ac:dyDescent="0.2">
      <c r="A3" s="23"/>
      <c r="B3" s="26"/>
      <c r="C3" s="27"/>
      <c r="D3" s="503"/>
      <c r="E3" s="503"/>
      <c r="F3" s="503"/>
      <c r="G3" s="503"/>
      <c r="H3" s="503"/>
      <c r="I3" s="503"/>
      <c r="J3" s="503"/>
      <c r="K3" s="503"/>
      <c r="L3" s="23"/>
    </row>
    <row r="4" spans="1:12" s="15" customFormat="1" ht="12" customHeight="1" x14ac:dyDescent="0.2">
      <c r="A4" s="23"/>
      <c r="B4" s="26"/>
      <c r="C4" s="27"/>
      <c r="D4" s="503"/>
      <c r="E4" s="503"/>
      <c r="F4" s="503"/>
      <c r="G4" s="503"/>
      <c r="H4" s="503"/>
      <c r="I4" s="503"/>
      <c r="J4" s="503"/>
      <c r="K4" s="503"/>
      <c r="L4" s="23"/>
    </row>
    <row r="5" spans="1:12" s="15" customFormat="1" ht="12" customHeight="1" thickBot="1" x14ac:dyDescent="0.25">
      <c r="A5" s="23"/>
      <c r="B5" s="28"/>
      <c r="C5" s="29"/>
      <c r="D5" s="503"/>
      <c r="E5" s="503"/>
      <c r="F5" s="503"/>
      <c r="G5" s="503"/>
      <c r="H5" s="503"/>
      <c r="I5" s="503"/>
      <c r="J5" s="503"/>
      <c r="K5" s="503"/>
      <c r="L5" s="23"/>
    </row>
    <row r="6" spans="1:12" s="18" customFormat="1" ht="12" customHeight="1" x14ac:dyDescent="0.2">
      <c r="A6" s="30"/>
      <c r="B6" s="31"/>
      <c r="C6" s="31"/>
      <c r="D6" s="31"/>
      <c r="E6" s="32"/>
      <c r="F6" s="32"/>
      <c r="G6" s="32"/>
      <c r="H6" s="33"/>
      <c r="I6" s="33"/>
      <c r="J6" s="33"/>
      <c r="K6" s="34"/>
      <c r="L6" s="23"/>
    </row>
    <row r="7" spans="1:12" s="15" customFormat="1" ht="29.25" customHeight="1" x14ac:dyDescent="0.2">
      <c r="A7" s="35"/>
      <c r="B7" s="514" t="s">
        <v>171</v>
      </c>
      <c r="C7" s="514"/>
      <c r="D7" s="514"/>
      <c r="E7" s="452" t="str">
        <f>+'4.22'!C6</f>
        <v>Evaluación de seguimiento de la calidad del aire en el área de influencia del complejo metalúrgico La Oroya, ubicado en el distrito La Oroya, provincia Yauli, departamento Junín en enero de 2020</v>
      </c>
      <c r="F7" s="452"/>
      <c r="G7" s="452"/>
      <c r="H7" s="452"/>
      <c r="I7" s="452"/>
      <c r="J7" s="452"/>
      <c r="K7" s="452"/>
      <c r="L7" s="23"/>
    </row>
    <row r="8" spans="1:12" s="15" customFormat="1" ht="7.5" customHeight="1" x14ac:dyDescent="0.2">
      <c r="A8" s="35"/>
      <c r="B8" s="164"/>
      <c r="C8" s="164"/>
      <c r="D8" s="164"/>
      <c r="E8" s="162"/>
      <c r="F8" s="162"/>
      <c r="G8" s="162"/>
      <c r="H8" s="162"/>
      <c r="I8" s="162"/>
      <c r="J8" s="162"/>
      <c r="K8" s="162"/>
      <c r="L8" s="23"/>
    </row>
    <row r="9" spans="1:12" s="15" customFormat="1" ht="15.75" customHeight="1" x14ac:dyDescent="0.2">
      <c r="A9" s="35"/>
      <c r="B9" s="127" t="s">
        <v>140</v>
      </c>
      <c r="C9" s="127"/>
      <c r="D9" s="127"/>
      <c r="E9" s="509" t="str">
        <f>+'4.22'!C8</f>
        <v>CA-CC-01</v>
      </c>
      <c r="F9" s="509"/>
      <c r="G9" s="183" t="s">
        <v>243</v>
      </c>
      <c r="H9" s="183"/>
      <c r="I9" s="173" t="str">
        <f>+'4.22'!F8</f>
        <v>0004-1-2020-412</v>
      </c>
      <c r="J9" s="173"/>
      <c r="K9" s="173"/>
      <c r="L9" s="23"/>
    </row>
    <row r="10" spans="1:12" ht="11.25" customHeight="1" thickBot="1" x14ac:dyDescent="0.25">
      <c r="A10" s="20"/>
      <c r="B10" s="21"/>
      <c r="C10" s="21"/>
      <c r="D10" s="21"/>
      <c r="E10" s="20"/>
      <c r="F10" s="20"/>
      <c r="G10" s="20"/>
      <c r="H10" s="22"/>
      <c r="I10" s="20"/>
      <c r="J10" s="20"/>
      <c r="K10" s="20"/>
      <c r="L10" s="23"/>
    </row>
    <row r="11" spans="1:12" ht="12.75" customHeight="1" x14ac:dyDescent="0.25">
      <c r="A11" s="20"/>
      <c r="B11" s="517" t="s">
        <v>103</v>
      </c>
      <c r="C11" s="517"/>
      <c r="D11" s="517"/>
      <c r="E11" s="517"/>
      <c r="F11" s="517"/>
      <c r="G11" s="517"/>
      <c r="H11" s="517"/>
      <c r="I11" s="517"/>
      <c r="J11" s="403"/>
      <c r="K11" s="326"/>
      <c r="L11" s="23"/>
    </row>
    <row r="12" spans="1:12" s="16" customFormat="1" ht="9.75" customHeight="1" x14ac:dyDescent="0.25">
      <c r="A12" s="36"/>
      <c r="B12" s="515" t="s">
        <v>237</v>
      </c>
      <c r="C12" s="515"/>
      <c r="D12" s="516" t="s">
        <v>102</v>
      </c>
      <c r="E12" s="518" t="s">
        <v>144</v>
      </c>
      <c r="F12" s="518"/>
      <c r="G12" s="518"/>
      <c r="H12" s="518"/>
      <c r="I12" s="518"/>
      <c r="J12" s="404"/>
      <c r="K12" s="328"/>
      <c r="L12" s="23"/>
    </row>
    <row r="13" spans="1:12" ht="17.25" customHeight="1" x14ac:dyDescent="0.2">
      <c r="A13" s="20"/>
      <c r="B13" s="515"/>
      <c r="C13" s="515"/>
      <c r="D13" s="516"/>
      <c r="E13" s="37">
        <f>'4.25'!$E12</f>
        <v>43846.583333333336</v>
      </c>
      <c r="F13" s="37">
        <f>'4.25'!$E13</f>
        <v>43847.618055555555</v>
      </c>
      <c r="G13" s="37">
        <f>'4.25'!$E14</f>
        <v>43848.586805555555</v>
      </c>
      <c r="H13" s="37">
        <f>'4.25'!$E15</f>
        <v>43849.559027777781</v>
      </c>
      <c r="I13" s="37">
        <f>'4.25'!$E16</f>
        <v>43850.541666666664</v>
      </c>
      <c r="J13" s="405">
        <f>'4.25'!$E17</f>
        <v>0</v>
      </c>
      <c r="K13" s="153">
        <f>'4.25'!$E18</f>
        <v>0</v>
      </c>
    </row>
    <row r="14" spans="1:12" x14ac:dyDescent="0.2">
      <c r="A14" s="20"/>
      <c r="B14" s="329" t="s">
        <v>99</v>
      </c>
      <c r="C14" s="38" t="s">
        <v>98</v>
      </c>
      <c r="D14" s="39" t="s">
        <v>130</v>
      </c>
      <c r="E14" s="40">
        <v>40.270000000000003</v>
      </c>
      <c r="F14" s="40">
        <v>73.87</v>
      </c>
      <c r="G14" s="40">
        <v>49.21</v>
      </c>
      <c r="H14" s="40">
        <v>67.430000000000007</v>
      </c>
      <c r="I14" s="40">
        <v>78.489999999999995</v>
      </c>
      <c r="J14" s="406"/>
      <c r="K14" s="154"/>
    </row>
    <row r="15" spans="1:12" x14ac:dyDescent="0.2">
      <c r="A15" s="20"/>
      <c r="B15" s="329" t="s">
        <v>77</v>
      </c>
      <c r="C15" s="38" t="s">
        <v>76</v>
      </c>
      <c r="D15" s="39" t="s">
        <v>130</v>
      </c>
      <c r="E15" s="40">
        <v>0.83899999999999997</v>
      </c>
      <c r="F15" s="40">
        <v>0.79600000000000004</v>
      </c>
      <c r="G15" s="40">
        <v>0.65800000000000003</v>
      </c>
      <c r="H15" s="40">
        <v>1.3839999999999999</v>
      </c>
      <c r="I15" s="40">
        <v>4.7519999999999998</v>
      </c>
      <c r="J15" s="406"/>
      <c r="K15" s="154"/>
    </row>
    <row r="16" spans="1:12" x14ac:dyDescent="0.2">
      <c r="A16" s="20"/>
      <c r="B16" s="329" t="s">
        <v>141</v>
      </c>
      <c r="C16" s="38" t="s">
        <v>97</v>
      </c>
      <c r="D16" s="39" t="s">
        <v>130</v>
      </c>
      <c r="E16" s="40">
        <v>2.448</v>
      </c>
      <c r="F16" s="40">
        <v>2.3090000000000002</v>
      </c>
      <c r="G16" s="40">
        <v>1.766</v>
      </c>
      <c r="H16" s="40">
        <v>5.5309999999999997</v>
      </c>
      <c r="I16" s="40">
        <v>12.81</v>
      </c>
      <c r="J16" s="406"/>
      <c r="K16" s="154"/>
    </row>
    <row r="17" spans="1:11" x14ac:dyDescent="0.2">
      <c r="A17" s="20"/>
      <c r="B17" s="329" t="s">
        <v>96</v>
      </c>
      <c r="C17" s="38" t="s">
        <v>95</v>
      </c>
      <c r="D17" s="39" t="s">
        <v>130</v>
      </c>
      <c r="E17" s="40">
        <v>6.1139999999999999</v>
      </c>
      <c r="F17" s="40">
        <v>7.7850000000000001</v>
      </c>
      <c r="G17" s="40">
        <v>4.6790000000000003</v>
      </c>
      <c r="H17" s="40">
        <v>10.55</v>
      </c>
      <c r="I17" s="40">
        <v>14.69</v>
      </c>
      <c r="J17" s="406"/>
      <c r="K17" s="154"/>
    </row>
    <row r="18" spans="1:11" x14ac:dyDescent="0.2">
      <c r="A18" s="20"/>
      <c r="B18" s="329" t="s">
        <v>94</v>
      </c>
      <c r="C18" s="38" t="s">
        <v>93</v>
      </c>
      <c r="D18" s="39" t="s">
        <v>130</v>
      </c>
      <c r="E18" s="40" t="s">
        <v>225</v>
      </c>
      <c r="F18" s="40" t="s">
        <v>225</v>
      </c>
      <c r="G18" s="40" t="s">
        <v>225</v>
      </c>
      <c r="H18" s="40" t="s">
        <v>225</v>
      </c>
      <c r="I18" s="40" t="s">
        <v>225</v>
      </c>
      <c r="J18" s="406"/>
      <c r="K18" s="154"/>
    </row>
    <row r="19" spans="1:11" x14ac:dyDescent="0.2">
      <c r="A19" s="20"/>
      <c r="B19" s="329" t="s">
        <v>104</v>
      </c>
      <c r="C19" s="38" t="s">
        <v>116</v>
      </c>
      <c r="D19" s="39" t="s">
        <v>130</v>
      </c>
      <c r="E19" s="40">
        <v>0.26040000000000002</v>
      </c>
      <c r="F19" s="40">
        <v>0.22539999999999999</v>
      </c>
      <c r="G19" s="40">
        <v>0.2167</v>
      </c>
      <c r="H19" s="40">
        <v>0.3322</v>
      </c>
      <c r="I19" s="40">
        <v>1.06</v>
      </c>
      <c r="J19" s="406"/>
      <c r="K19" s="154"/>
    </row>
    <row r="20" spans="1:11" x14ac:dyDescent="0.2">
      <c r="A20" s="20"/>
      <c r="B20" s="329" t="s">
        <v>105</v>
      </c>
      <c r="C20" s="38" t="s">
        <v>117</v>
      </c>
      <c r="D20" s="39" t="s">
        <v>130</v>
      </c>
      <c r="E20" s="40" t="s">
        <v>226</v>
      </c>
      <c r="F20" s="40" t="s">
        <v>226</v>
      </c>
      <c r="G20" s="40">
        <v>1.8</v>
      </c>
      <c r="H20" s="40" t="s">
        <v>226</v>
      </c>
      <c r="I20" s="40" t="s">
        <v>226</v>
      </c>
      <c r="J20" s="406"/>
      <c r="K20" s="154"/>
    </row>
    <row r="21" spans="1:11" x14ac:dyDescent="0.2">
      <c r="A21" s="20"/>
      <c r="B21" s="329" t="s">
        <v>92</v>
      </c>
      <c r="C21" s="38" t="s">
        <v>91</v>
      </c>
      <c r="D21" s="39" t="s">
        <v>130</v>
      </c>
      <c r="E21" s="40">
        <v>0.2</v>
      </c>
      <c r="F21" s="40">
        <v>0.20699999999999999</v>
      </c>
      <c r="G21" s="40">
        <v>0.245</v>
      </c>
      <c r="H21" s="40">
        <v>0.54600000000000004</v>
      </c>
      <c r="I21" s="40">
        <v>1.6419999999999999</v>
      </c>
      <c r="J21" s="406"/>
      <c r="K21" s="154"/>
    </row>
    <row r="22" spans="1:11" x14ac:dyDescent="0.2">
      <c r="A22" s="20"/>
      <c r="B22" s="329" t="s">
        <v>106</v>
      </c>
      <c r="C22" s="38" t="s">
        <v>119</v>
      </c>
      <c r="D22" s="39" t="s">
        <v>130</v>
      </c>
      <c r="E22" s="40">
        <v>944.8</v>
      </c>
      <c r="F22" s="40">
        <v>1359</v>
      </c>
      <c r="G22" s="40">
        <v>1267</v>
      </c>
      <c r="H22" s="40">
        <v>1246</v>
      </c>
      <c r="I22" s="40">
        <v>1082</v>
      </c>
      <c r="J22" s="406"/>
      <c r="K22" s="154"/>
    </row>
    <row r="23" spans="1:11" x14ac:dyDescent="0.2">
      <c r="A23" s="20"/>
      <c r="B23" s="329" t="s">
        <v>90</v>
      </c>
      <c r="C23" s="38" t="s">
        <v>89</v>
      </c>
      <c r="D23" s="39" t="s">
        <v>130</v>
      </c>
      <c r="E23" s="40">
        <v>7.4999999999999997E-2</v>
      </c>
      <c r="F23" s="40">
        <v>7.2999999999999995E-2</v>
      </c>
      <c r="G23" s="40">
        <v>7.3999999999999996E-2</v>
      </c>
      <c r="H23" s="40" t="s">
        <v>227</v>
      </c>
      <c r="I23" s="40">
        <v>0.14599999999999999</v>
      </c>
      <c r="J23" s="406"/>
      <c r="K23" s="154"/>
    </row>
    <row r="24" spans="1:11" x14ac:dyDescent="0.2">
      <c r="A24" s="20"/>
      <c r="B24" s="329" t="s">
        <v>86</v>
      </c>
      <c r="C24" s="38" t="s">
        <v>85</v>
      </c>
      <c r="D24" s="39" t="s">
        <v>130</v>
      </c>
      <c r="E24" s="40">
        <v>32.770000000000003</v>
      </c>
      <c r="F24" s="40">
        <v>35.75</v>
      </c>
      <c r="G24" s="40">
        <v>43.97</v>
      </c>
      <c r="H24" s="40">
        <v>36.26</v>
      </c>
      <c r="I24" s="40">
        <v>41.91</v>
      </c>
      <c r="J24" s="406"/>
      <c r="K24" s="154"/>
    </row>
    <row r="25" spans="1:11" x14ac:dyDescent="0.2">
      <c r="A25" s="20"/>
      <c r="B25" s="329" t="s">
        <v>88</v>
      </c>
      <c r="C25" s="38" t="s">
        <v>87</v>
      </c>
      <c r="D25" s="39" t="s">
        <v>130</v>
      </c>
      <c r="E25" s="40">
        <v>11.87</v>
      </c>
      <c r="F25" s="40">
        <v>32.71</v>
      </c>
      <c r="G25" s="40">
        <v>36.22</v>
      </c>
      <c r="H25" s="40">
        <v>12.79</v>
      </c>
      <c r="I25" s="40">
        <v>21.55</v>
      </c>
      <c r="J25" s="406"/>
      <c r="K25" s="154"/>
    </row>
    <row r="26" spans="1:11" x14ac:dyDescent="0.2">
      <c r="A26" s="20"/>
      <c r="B26" s="329" t="s">
        <v>107</v>
      </c>
      <c r="C26" s="38" t="s">
        <v>120</v>
      </c>
      <c r="D26" s="39" t="s">
        <v>130</v>
      </c>
      <c r="E26" s="40">
        <v>0.106</v>
      </c>
      <c r="F26" s="40">
        <v>0.18</v>
      </c>
      <c r="G26" s="40">
        <v>0.129</v>
      </c>
      <c r="H26" s="40">
        <v>0.38200000000000001</v>
      </c>
      <c r="I26" s="40">
        <v>0.56999999999999995</v>
      </c>
      <c r="J26" s="406"/>
      <c r="K26" s="154"/>
    </row>
    <row r="27" spans="1:11" x14ac:dyDescent="0.2">
      <c r="A27" s="20"/>
      <c r="B27" s="329" t="s">
        <v>108</v>
      </c>
      <c r="C27" s="38" t="s">
        <v>121</v>
      </c>
      <c r="D27" s="39" t="s">
        <v>130</v>
      </c>
      <c r="E27" s="40">
        <v>1.131</v>
      </c>
      <c r="F27" s="40">
        <v>1.2949999999999999</v>
      </c>
      <c r="G27" s="40">
        <v>1.1890000000000001</v>
      </c>
      <c r="H27" s="40">
        <v>1.5249999999999999</v>
      </c>
      <c r="I27" s="40">
        <v>1.631</v>
      </c>
      <c r="J27" s="406"/>
      <c r="K27" s="154"/>
    </row>
    <row r="28" spans="1:11" x14ac:dyDescent="0.2">
      <c r="A28" s="20"/>
      <c r="B28" s="329" t="s">
        <v>142</v>
      </c>
      <c r="C28" s="38" t="s">
        <v>118</v>
      </c>
      <c r="D28" s="39" t="s">
        <v>130</v>
      </c>
      <c r="E28" s="40">
        <v>227.5</v>
      </c>
      <c r="F28" s="40">
        <v>241.4</v>
      </c>
      <c r="G28" s="40">
        <v>236.4</v>
      </c>
      <c r="H28" s="40">
        <v>237.1</v>
      </c>
      <c r="I28" s="40">
        <v>409.2</v>
      </c>
      <c r="J28" s="406"/>
      <c r="K28" s="154"/>
    </row>
    <row r="29" spans="1:11" x14ac:dyDescent="0.2">
      <c r="A29" s="20"/>
      <c r="B29" s="329" t="s">
        <v>109</v>
      </c>
      <c r="C29" s="38" t="s">
        <v>122</v>
      </c>
      <c r="D29" s="39" t="s">
        <v>130</v>
      </c>
      <c r="E29" s="40">
        <v>156</v>
      </c>
      <c r="F29" s="40">
        <v>332.9</v>
      </c>
      <c r="G29" s="40">
        <v>293.39999999999998</v>
      </c>
      <c r="H29" s="40">
        <v>208.7</v>
      </c>
      <c r="I29" s="40">
        <v>460.2</v>
      </c>
      <c r="J29" s="406"/>
      <c r="K29" s="154"/>
    </row>
    <row r="30" spans="1:11" x14ac:dyDescent="0.2">
      <c r="A30" s="20"/>
      <c r="B30" s="329" t="s">
        <v>110</v>
      </c>
      <c r="C30" s="38" t="s">
        <v>123</v>
      </c>
      <c r="D30" s="39" t="s">
        <v>130</v>
      </c>
      <c r="E30" s="40">
        <v>0.18</v>
      </c>
      <c r="F30" s="40">
        <v>0.23</v>
      </c>
      <c r="G30" s="40">
        <v>0.61</v>
      </c>
      <c r="H30" s="40">
        <v>0.26</v>
      </c>
      <c r="I30" s="40">
        <v>0.23</v>
      </c>
      <c r="J30" s="406"/>
      <c r="K30" s="154"/>
    </row>
    <row r="31" spans="1:11" x14ac:dyDescent="0.2">
      <c r="A31" s="20"/>
      <c r="B31" s="329" t="s">
        <v>111</v>
      </c>
      <c r="C31" s="38" t="s">
        <v>124</v>
      </c>
      <c r="D31" s="39" t="s">
        <v>130</v>
      </c>
      <c r="E31" s="40">
        <v>43.9</v>
      </c>
      <c r="F31" s="40">
        <v>65.400000000000006</v>
      </c>
      <c r="G31" s="40">
        <v>45.1</v>
      </c>
      <c r="H31" s="40">
        <v>55.7</v>
      </c>
      <c r="I31" s="40">
        <v>84.4</v>
      </c>
      <c r="J31" s="406"/>
      <c r="K31" s="154"/>
    </row>
    <row r="32" spans="1:11" x14ac:dyDescent="0.2">
      <c r="A32" s="20"/>
      <c r="B32" s="329" t="s">
        <v>84</v>
      </c>
      <c r="C32" s="38" t="s">
        <v>83</v>
      </c>
      <c r="D32" s="39" t="s">
        <v>130</v>
      </c>
      <c r="E32" s="40">
        <v>4.4169999999999998</v>
      </c>
      <c r="F32" s="40">
        <v>6.5739999999999998</v>
      </c>
      <c r="G32" s="40">
        <v>4.867</v>
      </c>
      <c r="H32" s="40">
        <v>6.7140000000000004</v>
      </c>
      <c r="I32" s="40">
        <v>15.32</v>
      </c>
      <c r="J32" s="406"/>
      <c r="K32" s="154"/>
    </row>
    <row r="33" spans="1:11" x14ac:dyDescent="0.2">
      <c r="A33" s="20"/>
      <c r="B33" s="329" t="s">
        <v>67</v>
      </c>
      <c r="C33" s="38" t="s">
        <v>66</v>
      </c>
      <c r="D33" s="39" t="s">
        <v>130</v>
      </c>
      <c r="E33" s="40" t="s">
        <v>228</v>
      </c>
      <c r="F33" s="40">
        <v>0.11799999999999999</v>
      </c>
      <c r="G33" s="40">
        <v>0.189</v>
      </c>
      <c r="H33" s="40">
        <v>0.14000000000000001</v>
      </c>
      <c r="I33" s="40">
        <v>0.24399999999999999</v>
      </c>
      <c r="J33" s="406"/>
      <c r="K33" s="154"/>
    </row>
    <row r="34" spans="1:11" x14ac:dyDescent="0.2">
      <c r="A34" s="20"/>
      <c r="B34" s="329" t="s">
        <v>82</v>
      </c>
      <c r="C34" s="38" t="s">
        <v>81</v>
      </c>
      <c r="D34" s="39" t="s">
        <v>130</v>
      </c>
      <c r="E34" s="40">
        <v>1.127</v>
      </c>
      <c r="F34" s="40">
        <v>1.032</v>
      </c>
      <c r="G34" s="40">
        <v>1.875</v>
      </c>
      <c r="H34" s="40">
        <v>0.95399999999999996</v>
      </c>
      <c r="I34" s="40">
        <v>2.335</v>
      </c>
      <c r="J34" s="406"/>
      <c r="K34" s="154"/>
    </row>
    <row r="35" spans="1:11" x14ac:dyDescent="0.2">
      <c r="A35" s="20"/>
      <c r="B35" s="329" t="s">
        <v>143</v>
      </c>
      <c r="C35" s="38" t="s">
        <v>80</v>
      </c>
      <c r="D35" s="39" t="s">
        <v>130</v>
      </c>
      <c r="E35" s="40" t="s">
        <v>229</v>
      </c>
      <c r="F35" s="40">
        <v>0.38900000000000001</v>
      </c>
      <c r="G35" s="40">
        <v>0.56899999999999995</v>
      </c>
      <c r="H35" s="40" t="s">
        <v>229</v>
      </c>
      <c r="I35" s="40">
        <v>4.04</v>
      </c>
      <c r="J35" s="406"/>
      <c r="K35" s="154"/>
    </row>
    <row r="36" spans="1:11" x14ac:dyDescent="0.2">
      <c r="A36" s="20"/>
      <c r="B36" s="329" t="s">
        <v>101</v>
      </c>
      <c r="C36" s="38" t="s">
        <v>100</v>
      </c>
      <c r="D36" s="39" t="s">
        <v>130</v>
      </c>
      <c r="E36" s="40">
        <v>0.13059999999999999</v>
      </c>
      <c r="F36" s="40">
        <v>0.1138</v>
      </c>
      <c r="G36" s="40">
        <v>0.37069999999999997</v>
      </c>
      <c r="H36" s="40">
        <v>0.15479999999999999</v>
      </c>
      <c r="I36" s="40">
        <v>0.35959999999999998</v>
      </c>
      <c r="J36" s="406"/>
      <c r="K36" s="154"/>
    </row>
    <row r="37" spans="1:11" x14ac:dyDescent="0.2">
      <c r="A37" s="20"/>
      <c r="B37" s="329" t="s">
        <v>79</v>
      </c>
      <c r="C37" s="38" t="s">
        <v>78</v>
      </c>
      <c r="D37" s="39" t="s">
        <v>130</v>
      </c>
      <c r="E37" s="40">
        <v>8.7170000000000005</v>
      </c>
      <c r="F37" s="40">
        <v>7.9790000000000001</v>
      </c>
      <c r="G37" s="40">
        <v>5.8550000000000004</v>
      </c>
      <c r="H37" s="40">
        <v>12.69</v>
      </c>
      <c r="I37" s="40">
        <v>45.34</v>
      </c>
      <c r="J37" s="406"/>
      <c r="K37" s="154"/>
    </row>
    <row r="38" spans="1:11" x14ac:dyDescent="0.2">
      <c r="A38" s="20"/>
      <c r="B38" s="329" t="s">
        <v>112</v>
      </c>
      <c r="C38" s="38" t="s">
        <v>125</v>
      </c>
      <c r="D38" s="39" t="s">
        <v>130</v>
      </c>
      <c r="E38" s="40">
        <v>46.3</v>
      </c>
      <c r="F38" s="40">
        <v>71.900000000000006</v>
      </c>
      <c r="G38" s="40">
        <v>111.3</v>
      </c>
      <c r="H38" s="40">
        <v>101</v>
      </c>
      <c r="I38" s="40">
        <v>64.3</v>
      </c>
      <c r="J38" s="406"/>
      <c r="K38" s="154"/>
    </row>
    <row r="39" spans="1:11" x14ac:dyDescent="0.2">
      <c r="A39" s="20"/>
      <c r="B39" s="329" t="s">
        <v>75</v>
      </c>
      <c r="C39" s="38" t="s">
        <v>74</v>
      </c>
      <c r="D39" s="39" t="s">
        <v>130</v>
      </c>
      <c r="E39" s="40" t="s">
        <v>230</v>
      </c>
      <c r="F39" s="40" t="s">
        <v>230</v>
      </c>
      <c r="G39" s="40" t="s">
        <v>230</v>
      </c>
      <c r="H39" s="40" t="s">
        <v>230</v>
      </c>
      <c r="I39" s="40">
        <v>2.226</v>
      </c>
      <c r="J39" s="406"/>
      <c r="K39" s="154"/>
    </row>
    <row r="40" spans="1:11" x14ac:dyDescent="0.2">
      <c r="A40" s="20"/>
      <c r="B40" s="329" t="s">
        <v>113</v>
      </c>
      <c r="C40" s="38" t="s">
        <v>126</v>
      </c>
      <c r="D40" s="39" t="s">
        <v>130</v>
      </c>
      <c r="E40" s="40">
        <v>57.7</v>
      </c>
      <c r="F40" s="40">
        <v>147.4</v>
      </c>
      <c r="G40" s="40">
        <v>137.5</v>
      </c>
      <c r="H40" s="40">
        <v>124</v>
      </c>
      <c r="I40" s="40">
        <v>149.1</v>
      </c>
      <c r="J40" s="406"/>
      <c r="K40" s="154"/>
    </row>
    <row r="41" spans="1:11" x14ac:dyDescent="0.2">
      <c r="A41" s="20"/>
      <c r="B41" s="329" t="s">
        <v>114</v>
      </c>
      <c r="C41" s="38" t="s">
        <v>127</v>
      </c>
      <c r="D41" s="39" t="s">
        <v>130</v>
      </c>
      <c r="E41" s="40" t="s">
        <v>231</v>
      </c>
      <c r="F41" s="40" t="s">
        <v>231</v>
      </c>
      <c r="G41" s="40" t="s">
        <v>231</v>
      </c>
      <c r="H41" s="40" t="s">
        <v>231</v>
      </c>
      <c r="I41" s="40" t="s">
        <v>231</v>
      </c>
      <c r="J41" s="406"/>
      <c r="K41" s="154"/>
    </row>
    <row r="42" spans="1:11" x14ac:dyDescent="0.2">
      <c r="A42" s="20"/>
      <c r="B42" s="329" t="s">
        <v>73</v>
      </c>
      <c r="C42" s="38" t="s">
        <v>72</v>
      </c>
      <c r="D42" s="39" t="s">
        <v>130</v>
      </c>
      <c r="E42" s="40" t="s">
        <v>232</v>
      </c>
      <c r="F42" s="40" t="s">
        <v>232</v>
      </c>
      <c r="G42" s="40" t="s">
        <v>232</v>
      </c>
      <c r="H42" s="40" t="s">
        <v>232</v>
      </c>
      <c r="I42" s="40">
        <v>0.06</v>
      </c>
      <c r="J42" s="406"/>
      <c r="K42" s="154"/>
    </row>
    <row r="43" spans="1:11" x14ac:dyDescent="0.2">
      <c r="A43" s="20"/>
      <c r="B43" s="329" t="s">
        <v>115</v>
      </c>
      <c r="C43" s="38" t="s">
        <v>128</v>
      </c>
      <c r="D43" s="39" t="s">
        <v>130</v>
      </c>
      <c r="E43" s="40">
        <v>1.94</v>
      </c>
      <c r="F43" s="40">
        <v>2.2599999999999998</v>
      </c>
      <c r="G43" s="40">
        <v>2.2599999999999998</v>
      </c>
      <c r="H43" s="40">
        <v>2.0099999999999998</v>
      </c>
      <c r="I43" s="40">
        <v>2.5499999999999998</v>
      </c>
      <c r="J43" s="406"/>
      <c r="K43" s="154"/>
    </row>
    <row r="44" spans="1:11" x14ac:dyDescent="0.2">
      <c r="A44" s="20"/>
      <c r="B44" s="329" t="s">
        <v>234</v>
      </c>
      <c r="C44" s="38" t="s">
        <v>235</v>
      </c>
      <c r="D44" s="39" t="s">
        <v>130</v>
      </c>
      <c r="E44" s="40" t="s">
        <v>233</v>
      </c>
      <c r="F44" s="40" t="s">
        <v>233</v>
      </c>
      <c r="G44" s="40" t="s">
        <v>233</v>
      </c>
      <c r="H44" s="40" t="s">
        <v>233</v>
      </c>
      <c r="I44" s="40" t="s">
        <v>233</v>
      </c>
      <c r="J44" s="406"/>
      <c r="K44" s="154"/>
    </row>
    <row r="45" spans="1:11" x14ac:dyDescent="0.2">
      <c r="A45" s="20"/>
      <c r="B45" s="329" t="s">
        <v>71</v>
      </c>
      <c r="C45" s="38" t="s">
        <v>70</v>
      </c>
      <c r="D45" s="39" t="s">
        <v>130</v>
      </c>
      <c r="E45" s="40">
        <v>0.19500000000000001</v>
      </c>
      <c r="F45" s="40">
        <v>0.33200000000000002</v>
      </c>
      <c r="G45" s="40">
        <v>0.27500000000000002</v>
      </c>
      <c r="H45" s="40">
        <v>0.251</v>
      </c>
      <c r="I45" s="40">
        <v>0.41099999999999998</v>
      </c>
      <c r="J45" s="406"/>
      <c r="K45" s="154"/>
    </row>
    <row r="46" spans="1:11" ht="12" thickBot="1" x14ac:dyDescent="0.25">
      <c r="A46" s="20"/>
      <c r="B46" s="329" t="s">
        <v>69</v>
      </c>
      <c r="C46" s="38" t="s">
        <v>68</v>
      </c>
      <c r="D46" s="39" t="s">
        <v>130</v>
      </c>
      <c r="E46" s="40">
        <v>30.52</v>
      </c>
      <c r="F46" s="40">
        <v>30.86</v>
      </c>
      <c r="G46" s="40">
        <v>28.64</v>
      </c>
      <c r="H46" s="40">
        <v>79.989999999999995</v>
      </c>
      <c r="I46" s="40">
        <v>255.2</v>
      </c>
      <c r="J46" s="407"/>
      <c r="K46" s="156"/>
    </row>
    <row r="47" spans="1:11" ht="4.5" customHeight="1" x14ac:dyDescent="0.2">
      <c r="A47" s="20"/>
      <c r="B47" s="41"/>
      <c r="C47" s="42"/>
      <c r="D47" s="43"/>
      <c r="E47" s="41"/>
      <c r="F47" s="44"/>
      <c r="G47" s="41"/>
      <c r="H47" s="41"/>
      <c r="I47" s="41"/>
      <c r="J47" s="41"/>
      <c r="K47" s="41"/>
    </row>
    <row r="48" spans="1:11" ht="12" x14ac:dyDescent="0.2">
      <c r="A48" s="20"/>
      <c r="B48" s="163" t="s">
        <v>297</v>
      </c>
      <c r="C48" s="20"/>
      <c r="D48" s="43"/>
      <c r="E48" s="45"/>
      <c r="F48" s="20"/>
      <c r="G48" s="20"/>
      <c r="H48" s="22"/>
      <c r="I48" s="20"/>
      <c r="J48" s="20"/>
      <c r="K48" s="20"/>
    </row>
    <row r="49" spans="1:12" x14ac:dyDescent="0.2">
      <c r="A49" s="20"/>
      <c r="B49" s="23" t="s">
        <v>239</v>
      </c>
      <c r="C49" s="42"/>
      <c r="D49" s="43"/>
      <c r="E49" s="20"/>
      <c r="F49" s="23"/>
      <c r="G49" s="46"/>
      <c r="H49" s="22"/>
      <c r="I49" s="20"/>
      <c r="J49" s="20"/>
      <c r="K49" s="20"/>
    </row>
    <row r="50" spans="1:12" x14ac:dyDescent="0.2">
      <c r="A50" s="20"/>
      <c r="B50" s="23"/>
      <c r="C50" s="42"/>
      <c r="D50" s="43"/>
      <c r="E50" s="20"/>
      <c r="F50" s="23"/>
      <c r="G50" s="46"/>
      <c r="H50" s="22"/>
      <c r="I50" s="20"/>
      <c r="J50" s="20"/>
      <c r="K50" s="20"/>
    </row>
    <row r="51" spans="1:12" ht="12" thickBot="1" x14ac:dyDescent="0.25">
      <c r="A51" s="20"/>
      <c r="B51" s="41"/>
      <c r="C51" s="42"/>
      <c r="D51" s="43"/>
      <c r="E51" s="46"/>
      <c r="F51" s="23"/>
      <c r="G51" s="46"/>
      <c r="H51" s="22"/>
      <c r="I51" s="20"/>
      <c r="J51" s="20"/>
      <c r="K51" s="20"/>
    </row>
    <row r="52" spans="1:12" ht="13.2" customHeight="1" x14ac:dyDescent="0.2">
      <c r="A52" s="20"/>
      <c r="B52" s="519" t="s">
        <v>238</v>
      </c>
      <c r="C52" s="519"/>
      <c r="D52" s="519"/>
      <c r="E52" s="519"/>
      <c r="F52" s="519"/>
      <c r="G52" s="519"/>
      <c r="H52" s="519"/>
      <c r="I52" s="519"/>
      <c r="J52" s="409"/>
      <c r="K52" s="408"/>
    </row>
    <row r="53" spans="1:12" s="16" customFormat="1" ht="10.5" customHeight="1" x14ac:dyDescent="0.25">
      <c r="A53" s="36"/>
      <c r="B53" s="515" t="s">
        <v>237</v>
      </c>
      <c r="C53" s="515"/>
      <c r="D53" s="516" t="s">
        <v>102</v>
      </c>
      <c r="E53" s="518" t="str">
        <f>E12</f>
        <v>Fecha</v>
      </c>
      <c r="F53" s="518"/>
      <c r="G53" s="518"/>
      <c r="H53" s="518"/>
      <c r="I53" s="518"/>
      <c r="J53" s="404"/>
      <c r="K53" s="328"/>
      <c r="L53" s="36"/>
    </row>
    <row r="54" spans="1:12" ht="12.75" customHeight="1" x14ac:dyDescent="0.2">
      <c r="A54" s="20"/>
      <c r="B54" s="515"/>
      <c r="C54" s="515"/>
      <c r="D54" s="516"/>
      <c r="E54" s="37">
        <f>'4.25'!$E12</f>
        <v>43846.583333333336</v>
      </c>
      <c r="F54" s="37">
        <f>'4.25'!$E13</f>
        <v>43847.618055555555</v>
      </c>
      <c r="G54" s="37">
        <f>'4.25'!$E14</f>
        <v>43848.586805555555</v>
      </c>
      <c r="H54" s="37">
        <f>'4.25'!$E15</f>
        <v>43849.559027777781</v>
      </c>
      <c r="I54" s="37">
        <f>'4.25'!$E16</f>
        <v>43850.541666666664</v>
      </c>
      <c r="J54" s="405">
        <f>'4.25'!$E17</f>
        <v>0</v>
      </c>
      <c r="K54" s="153">
        <f>'4.25'!$E18</f>
        <v>0</v>
      </c>
    </row>
    <row r="55" spans="1:12" s="16" customFormat="1" ht="13.8" x14ac:dyDescent="0.25">
      <c r="A55" s="36"/>
      <c r="B55" s="516" t="s">
        <v>170</v>
      </c>
      <c r="C55" s="516"/>
      <c r="D55" s="516"/>
      <c r="E55" s="47">
        <f>+'4.25'!K12</f>
        <v>1542.2593369577996</v>
      </c>
      <c r="F55" s="47">
        <f>+'4.25'!K13</f>
        <v>1511.2740000038248</v>
      </c>
      <c r="G55" s="47">
        <f>+'4.25'!L14</f>
        <v>12460</v>
      </c>
      <c r="H55" s="47">
        <f>+'4.25'!K15</f>
        <v>1512.3029999923456</v>
      </c>
      <c r="I55" s="47">
        <f>+'4.25'!K16</f>
        <v>1538.4291847838833</v>
      </c>
      <c r="J55" s="410" t="e">
        <f>'4.25'!#REF!</f>
        <v>#REF!</v>
      </c>
      <c r="K55" s="238" t="e">
        <f>'4.25'!#REF!</f>
        <v>#REF!</v>
      </c>
      <c r="L55" s="36"/>
    </row>
    <row r="56" spans="1:12" ht="13.2" x14ac:dyDescent="0.2">
      <c r="A56" s="20"/>
      <c r="B56" s="329" t="s">
        <v>99</v>
      </c>
      <c r="C56" s="38" t="s">
        <v>98</v>
      </c>
      <c r="D56" s="39" t="s">
        <v>131</v>
      </c>
      <c r="E56" s="48">
        <f t="shared" ref="E56:I65" si="0">IF(ISNUMBER(FIND("&lt;",E14)),"N.D.",PRODUCT(E14,1/E$55))</f>
        <v>2.6111043087886261E-2</v>
      </c>
      <c r="F56" s="48">
        <f t="shared" si="0"/>
        <v>4.8879289923477183E-2</v>
      </c>
      <c r="G56" s="48">
        <f t="shared" si="0"/>
        <v>3.9494382022471908E-3</v>
      </c>
      <c r="H56" s="48">
        <f t="shared" si="0"/>
        <v>4.4587625628158711E-2</v>
      </c>
      <c r="I56" s="48">
        <f t="shared" si="0"/>
        <v>5.1019572936030967E-2</v>
      </c>
      <c r="J56" s="411" t="e">
        <f t="shared" ref="J56:K56" si="1">IF(ISNUMBER(FIND("&lt;",J14)),"N.D.",PRODUCT(J14,1/J$55))</f>
        <v>#REF!</v>
      </c>
      <c r="K56" s="157" t="e">
        <f t="shared" si="1"/>
        <v>#REF!</v>
      </c>
    </row>
    <row r="57" spans="1:12" ht="13.2" x14ac:dyDescent="0.2">
      <c r="A57" s="20"/>
      <c r="B57" s="329" t="s">
        <v>77</v>
      </c>
      <c r="C57" s="38" t="s">
        <v>76</v>
      </c>
      <c r="D57" s="39" t="s">
        <v>131</v>
      </c>
      <c r="E57" s="48">
        <f t="shared" si="0"/>
        <v>5.4400708097185422E-4</v>
      </c>
      <c r="F57" s="48">
        <f t="shared" si="0"/>
        <v>5.267079298644624E-4</v>
      </c>
      <c r="G57" s="48">
        <f t="shared" si="0"/>
        <v>5.2808988764044944E-5</v>
      </c>
      <c r="H57" s="48">
        <f t="shared" si="0"/>
        <v>9.1516052008559464E-4</v>
      </c>
      <c r="I57" s="48">
        <f t="shared" si="0"/>
        <v>3.0888649584917718E-3</v>
      </c>
      <c r="J57" s="411" t="e">
        <f t="shared" ref="J57:K85" si="2">IF(ISNUMBER(FIND("&lt;",J15)),"N.D.",PRODUCT(J15,1/J$55))</f>
        <v>#REF!</v>
      </c>
      <c r="K57" s="157" t="e">
        <f t="shared" si="2"/>
        <v>#REF!</v>
      </c>
    </row>
    <row r="58" spans="1:12" ht="13.2" x14ac:dyDescent="0.2">
      <c r="A58" s="20"/>
      <c r="B58" s="329" t="s">
        <v>141</v>
      </c>
      <c r="C58" s="38" t="s">
        <v>97</v>
      </c>
      <c r="D58" s="39" t="s">
        <v>131</v>
      </c>
      <c r="E58" s="48">
        <f t="shared" si="0"/>
        <v>1.5872816856008333E-3</v>
      </c>
      <c r="F58" s="48">
        <f t="shared" si="0"/>
        <v>1.5278500126344771E-3</v>
      </c>
      <c r="G58" s="48">
        <f t="shared" si="0"/>
        <v>1.4173354735152487E-4</v>
      </c>
      <c r="H58" s="48">
        <f t="shared" si="0"/>
        <v>3.6573358645906242E-3</v>
      </c>
      <c r="I58" s="48">
        <f t="shared" si="0"/>
        <v>8.3266751090655729E-3</v>
      </c>
      <c r="J58" s="411" t="e">
        <f t="shared" si="2"/>
        <v>#REF!</v>
      </c>
      <c r="K58" s="157" t="e">
        <f t="shared" si="2"/>
        <v>#REF!</v>
      </c>
    </row>
    <row r="59" spans="1:12" ht="13.2" x14ac:dyDescent="0.2">
      <c r="A59" s="20"/>
      <c r="B59" s="329" t="s">
        <v>96</v>
      </c>
      <c r="C59" s="38" t="s">
        <v>95</v>
      </c>
      <c r="D59" s="39" t="s">
        <v>131</v>
      </c>
      <c r="E59" s="48">
        <f t="shared" si="0"/>
        <v>3.964313817713846E-3</v>
      </c>
      <c r="F59" s="48">
        <f t="shared" si="0"/>
        <v>5.1512829572799498E-3</v>
      </c>
      <c r="G59" s="48">
        <f t="shared" si="0"/>
        <v>3.7552166934189406E-4</v>
      </c>
      <c r="H59" s="48">
        <f t="shared" si="0"/>
        <v>6.9761152362016075E-3</v>
      </c>
      <c r="I59" s="48">
        <f t="shared" si="0"/>
        <v>9.5487008081321812E-3</v>
      </c>
      <c r="J59" s="411" t="e">
        <f t="shared" si="2"/>
        <v>#REF!</v>
      </c>
      <c r="K59" s="157" t="e">
        <f t="shared" si="2"/>
        <v>#REF!</v>
      </c>
    </row>
    <row r="60" spans="1:12" ht="13.2" x14ac:dyDescent="0.2">
      <c r="A60" s="20"/>
      <c r="B60" s="329" t="s">
        <v>94</v>
      </c>
      <c r="C60" s="38" t="s">
        <v>93</v>
      </c>
      <c r="D60" s="39" t="s">
        <v>131</v>
      </c>
      <c r="E60" s="48" t="str">
        <f t="shared" si="0"/>
        <v>N.D.</v>
      </c>
      <c r="F60" s="48" t="str">
        <f t="shared" si="0"/>
        <v>N.D.</v>
      </c>
      <c r="G60" s="48" t="str">
        <f t="shared" si="0"/>
        <v>N.D.</v>
      </c>
      <c r="H60" s="48" t="str">
        <f t="shared" si="0"/>
        <v>N.D.</v>
      </c>
      <c r="I60" s="48" t="str">
        <f t="shared" si="0"/>
        <v>N.D.</v>
      </c>
      <c r="J60" s="411" t="e">
        <f t="shared" si="2"/>
        <v>#REF!</v>
      </c>
      <c r="K60" s="157" t="e">
        <f t="shared" si="2"/>
        <v>#REF!</v>
      </c>
    </row>
    <row r="61" spans="1:12" ht="13.2" x14ac:dyDescent="0.2">
      <c r="A61" s="20"/>
      <c r="B61" s="329" t="s">
        <v>104</v>
      </c>
      <c r="C61" s="38" t="s">
        <v>116</v>
      </c>
      <c r="D61" s="39" t="s">
        <v>131</v>
      </c>
      <c r="E61" s="48">
        <f t="shared" si="0"/>
        <v>1.6884319890950043E-4</v>
      </c>
      <c r="F61" s="48">
        <f t="shared" si="0"/>
        <v>1.4914568767770078E-4</v>
      </c>
      <c r="G61" s="48">
        <f t="shared" si="0"/>
        <v>1.7391653290529695E-5</v>
      </c>
      <c r="H61" s="48">
        <f t="shared" si="0"/>
        <v>2.1966497454655676E-4</v>
      </c>
      <c r="I61" s="48">
        <f t="shared" si="0"/>
        <v>6.8901448989925891E-4</v>
      </c>
      <c r="J61" s="411" t="e">
        <f t="shared" si="2"/>
        <v>#REF!</v>
      </c>
      <c r="K61" s="157" t="e">
        <f t="shared" si="2"/>
        <v>#REF!</v>
      </c>
    </row>
    <row r="62" spans="1:12" ht="13.2" x14ac:dyDescent="0.2">
      <c r="A62" s="20"/>
      <c r="B62" s="329" t="s">
        <v>105</v>
      </c>
      <c r="C62" s="38" t="s">
        <v>117</v>
      </c>
      <c r="D62" s="39" t="s">
        <v>131</v>
      </c>
      <c r="E62" s="48" t="str">
        <f t="shared" si="0"/>
        <v>N.D.</v>
      </c>
      <c r="F62" s="48" t="str">
        <f t="shared" si="0"/>
        <v>N.D.</v>
      </c>
      <c r="G62" s="48">
        <f t="shared" si="0"/>
        <v>1.4446227929373998E-4</v>
      </c>
      <c r="H62" s="48" t="str">
        <f t="shared" si="0"/>
        <v>N.D.</v>
      </c>
      <c r="I62" s="48" t="str">
        <f t="shared" si="0"/>
        <v>N.D.</v>
      </c>
      <c r="J62" s="411" t="e">
        <f t="shared" si="2"/>
        <v>#REF!</v>
      </c>
      <c r="K62" s="157" t="e">
        <f t="shared" si="2"/>
        <v>#REF!</v>
      </c>
    </row>
    <row r="63" spans="1:12" ht="13.2" x14ac:dyDescent="0.2">
      <c r="A63" s="20"/>
      <c r="B63" s="329" t="s">
        <v>92</v>
      </c>
      <c r="C63" s="38" t="s">
        <v>91</v>
      </c>
      <c r="D63" s="39" t="s">
        <v>131</v>
      </c>
      <c r="E63" s="48">
        <f t="shared" si="0"/>
        <v>1.2967987627457789E-4</v>
      </c>
      <c r="F63" s="48">
        <f t="shared" si="0"/>
        <v>1.3697052949992929E-4</v>
      </c>
      <c r="G63" s="48">
        <f t="shared" si="0"/>
        <v>1.9662921348314607E-5</v>
      </c>
      <c r="H63" s="48">
        <f t="shared" si="0"/>
        <v>3.6103876009157133E-4</v>
      </c>
      <c r="I63" s="48">
        <f t="shared" si="0"/>
        <v>1.0673224456741349E-3</v>
      </c>
      <c r="J63" s="411" t="e">
        <f t="shared" si="2"/>
        <v>#REF!</v>
      </c>
      <c r="K63" s="157" t="e">
        <f t="shared" si="2"/>
        <v>#REF!</v>
      </c>
    </row>
    <row r="64" spans="1:12" ht="13.2" x14ac:dyDescent="0.2">
      <c r="A64" s="20"/>
      <c r="B64" s="329" t="s">
        <v>106</v>
      </c>
      <c r="C64" s="38" t="s">
        <v>119</v>
      </c>
      <c r="D64" s="39" t="s">
        <v>131</v>
      </c>
      <c r="E64" s="48">
        <f t="shared" si="0"/>
        <v>0.61260773552110592</v>
      </c>
      <c r="F64" s="48">
        <f t="shared" si="0"/>
        <v>0.89924130236910094</v>
      </c>
      <c r="G64" s="48">
        <f t="shared" si="0"/>
        <v>0.10168539325842696</v>
      </c>
      <c r="H64" s="48">
        <f t="shared" si="0"/>
        <v>0.82390896533717561</v>
      </c>
      <c r="I64" s="48">
        <f t="shared" si="0"/>
        <v>0.70331479063301705</v>
      </c>
      <c r="J64" s="411" t="e">
        <f t="shared" si="2"/>
        <v>#REF!</v>
      </c>
      <c r="K64" s="157" t="e">
        <f t="shared" si="2"/>
        <v>#REF!</v>
      </c>
    </row>
    <row r="65" spans="1:13" ht="13.2" x14ac:dyDescent="0.2">
      <c r="A65" s="20"/>
      <c r="B65" s="329" t="s">
        <v>90</v>
      </c>
      <c r="C65" s="38" t="s">
        <v>89</v>
      </c>
      <c r="D65" s="39" t="s">
        <v>131</v>
      </c>
      <c r="E65" s="48">
        <f t="shared" si="0"/>
        <v>4.8629953602966711E-5</v>
      </c>
      <c r="F65" s="48">
        <f t="shared" si="0"/>
        <v>4.8303616683549937E-5</v>
      </c>
      <c r="G65" s="48">
        <f t="shared" si="0"/>
        <v>5.9390048154093096E-6</v>
      </c>
      <c r="H65" s="48" t="str">
        <f t="shared" si="0"/>
        <v>N.D.</v>
      </c>
      <c r="I65" s="48">
        <f t="shared" si="0"/>
        <v>9.4901995778577154E-5</v>
      </c>
      <c r="J65" s="411" t="e">
        <f t="shared" si="2"/>
        <v>#REF!</v>
      </c>
      <c r="K65" s="157" t="e">
        <f t="shared" si="2"/>
        <v>#REF!</v>
      </c>
    </row>
    <row r="66" spans="1:13" ht="13.2" x14ac:dyDescent="0.2">
      <c r="A66" s="20"/>
      <c r="B66" s="329" t="s">
        <v>86</v>
      </c>
      <c r="C66" s="38" t="s">
        <v>85</v>
      </c>
      <c r="D66" s="39" t="s">
        <v>131</v>
      </c>
      <c r="E66" s="48">
        <f t="shared" ref="E66:I75" si="3">IF(ISNUMBER(FIND("&lt;",E24)),"N.D.",PRODUCT(E24,1/E$55))</f>
        <v>2.1248047727589588E-2</v>
      </c>
      <c r="F66" s="48">
        <f t="shared" si="3"/>
        <v>2.3655538307354937E-2</v>
      </c>
      <c r="G66" s="48">
        <f t="shared" si="3"/>
        <v>3.5288924558587479E-3</v>
      </c>
      <c r="H66" s="48">
        <f t="shared" si="3"/>
        <v>2.3976676631722298E-2</v>
      </c>
      <c r="I66" s="48">
        <f t="shared" si="3"/>
        <v>2.7242072897809375E-2</v>
      </c>
      <c r="J66" s="411" t="e">
        <f t="shared" si="2"/>
        <v>#REF!</v>
      </c>
      <c r="K66" s="157" t="e">
        <f t="shared" si="2"/>
        <v>#REF!</v>
      </c>
    </row>
    <row r="67" spans="1:13" ht="13.2" x14ac:dyDescent="0.2">
      <c r="A67" s="20"/>
      <c r="B67" s="329" t="s">
        <v>88</v>
      </c>
      <c r="C67" s="38" t="s">
        <v>87</v>
      </c>
      <c r="D67" s="39" t="s">
        <v>131</v>
      </c>
      <c r="E67" s="48">
        <f t="shared" si="3"/>
        <v>7.6965006568961974E-3</v>
      </c>
      <c r="F67" s="48">
        <f t="shared" si="3"/>
        <v>2.1643990434505735E-2</v>
      </c>
      <c r="G67" s="48">
        <f t="shared" si="3"/>
        <v>2.9069020866773674E-3</v>
      </c>
      <c r="H67" s="48">
        <f t="shared" si="3"/>
        <v>8.4572998929875395E-3</v>
      </c>
      <c r="I67" s="48">
        <f t="shared" si="3"/>
        <v>1.4007794582385876E-2</v>
      </c>
      <c r="J67" s="411" t="e">
        <f t="shared" si="2"/>
        <v>#REF!</v>
      </c>
      <c r="K67" s="157" t="e">
        <f t="shared" si="2"/>
        <v>#REF!</v>
      </c>
    </row>
    <row r="68" spans="1:13" s="17" customFormat="1" ht="13.2" x14ac:dyDescent="0.2">
      <c r="A68" s="20"/>
      <c r="B68" s="329" t="s">
        <v>107</v>
      </c>
      <c r="C68" s="38" t="s">
        <v>120</v>
      </c>
      <c r="D68" s="39" t="s">
        <v>131</v>
      </c>
      <c r="E68" s="48">
        <f t="shared" si="3"/>
        <v>6.8730334425526281E-5</v>
      </c>
      <c r="F68" s="48">
        <f t="shared" si="3"/>
        <v>1.1910480826080807E-4</v>
      </c>
      <c r="G68" s="48">
        <f t="shared" si="3"/>
        <v>1.0353130016051364E-5</v>
      </c>
      <c r="H68" s="48">
        <f t="shared" si="3"/>
        <v>2.5259488343402973E-4</v>
      </c>
      <c r="I68" s="48">
        <f t="shared" si="3"/>
        <v>3.7050779173828069E-4</v>
      </c>
      <c r="J68" s="411" t="e">
        <f t="shared" si="2"/>
        <v>#REF!</v>
      </c>
      <c r="K68" s="157" t="e">
        <f t="shared" si="2"/>
        <v>#REF!</v>
      </c>
      <c r="L68" s="20"/>
    </row>
    <row r="69" spans="1:13" ht="13.2" x14ac:dyDescent="0.2">
      <c r="A69" s="20"/>
      <c r="B69" s="329" t="s">
        <v>108</v>
      </c>
      <c r="C69" s="38" t="s">
        <v>121</v>
      </c>
      <c r="D69" s="39" t="s">
        <v>131</v>
      </c>
      <c r="E69" s="48">
        <f t="shared" si="3"/>
        <v>7.3333970033273794E-4</v>
      </c>
      <c r="F69" s="48">
        <f t="shared" si="3"/>
        <v>8.5689292609859142E-4</v>
      </c>
      <c r="G69" s="48">
        <f t="shared" si="3"/>
        <v>9.5425361155698231E-5</v>
      </c>
      <c r="H69" s="48">
        <f t="shared" si="3"/>
        <v>1.0083958042850663E-3</v>
      </c>
      <c r="I69" s="48">
        <f t="shared" si="3"/>
        <v>1.0601722953072559E-3</v>
      </c>
      <c r="J69" s="411" t="e">
        <f t="shared" si="2"/>
        <v>#REF!</v>
      </c>
      <c r="K69" s="157" t="e">
        <f t="shared" si="2"/>
        <v>#REF!</v>
      </c>
    </row>
    <row r="70" spans="1:13" ht="13.2" x14ac:dyDescent="0.2">
      <c r="A70" s="20"/>
      <c r="B70" s="329" t="s">
        <v>142</v>
      </c>
      <c r="C70" s="38" t="s">
        <v>118</v>
      </c>
      <c r="D70" s="39" t="s">
        <v>131</v>
      </c>
      <c r="E70" s="48">
        <f t="shared" si="3"/>
        <v>0.14751085926233234</v>
      </c>
      <c r="F70" s="48">
        <f t="shared" si="3"/>
        <v>0.15973278174532818</v>
      </c>
      <c r="G70" s="48">
        <f t="shared" si="3"/>
        <v>1.897271268057785E-2</v>
      </c>
      <c r="H70" s="48">
        <f t="shared" si="3"/>
        <v>0.15678075094818966</v>
      </c>
      <c r="I70" s="48">
        <f t="shared" si="3"/>
        <v>0.26598559364790259</v>
      </c>
      <c r="J70" s="411" t="e">
        <f t="shared" si="2"/>
        <v>#REF!</v>
      </c>
      <c r="K70" s="157" t="e">
        <f t="shared" si="2"/>
        <v>#REF!</v>
      </c>
    </row>
    <row r="71" spans="1:13" ht="13.2" x14ac:dyDescent="0.2">
      <c r="A71" s="20"/>
      <c r="B71" s="329" t="s">
        <v>109</v>
      </c>
      <c r="C71" s="38" t="s">
        <v>122</v>
      </c>
      <c r="D71" s="39" t="s">
        <v>131</v>
      </c>
      <c r="E71" s="48">
        <f t="shared" si="3"/>
        <v>0.10115030349417076</v>
      </c>
      <c r="F71" s="48">
        <f t="shared" si="3"/>
        <v>0.22027772594457226</v>
      </c>
      <c r="G71" s="48">
        <f t="shared" si="3"/>
        <v>2.3547351524879613E-2</v>
      </c>
      <c r="H71" s="48">
        <f t="shared" si="3"/>
        <v>0.13800144547822515</v>
      </c>
      <c r="I71" s="48">
        <f t="shared" si="3"/>
        <v>0.29913629080343296</v>
      </c>
      <c r="J71" s="411" t="e">
        <f t="shared" si="2"/>
        <v>#REF!</v>
      </c>
      <c r="K71" s="157" t="e">
        <f t="shared" si="2"/>
        <v>#REF!</v>
      </c>
    </row>
    <row r="72" spans="1:13" ht="13.2" x14ac:dyDescent="0.2">
      <c r="A72" s="20"/>
      <c r="B72" s="329" t="s">
        <v>110</v>
      </c>
      <c r="C72" s="38" t="s">
        <v>123</v>
      </c>
      <c r="D72" s="39" t="s">
        <v>131</v>
      </c>
      <c r="E72" s="48">
        <f t="shared" si="3"/>
        <v>1.167118886471201E-4</v>
      </c>
      <c r="F72" s="48">
        <f t="shared" si="3"/>
        <v>1.5218947722214367E-4</v>
      </c>
      <c r="G72" s="48">
        <f t="shared" si="3"/>
        <v>4.8956661316211878E-5</v>
      </c>
      <c r="H72" s="48">
        <f t="shared" si="3"/>
        <v>1.7192321909122445E-4</v>
      </c>
      <c r="I72" s="48">
        <f t="shared" si="3"/>
        <v>1.4950314403474485E-4</v>
      </c>
      <c r="J72" s="411" t="e">
        <f t="shared" si="2"/>
        <v>#REF!</v>
      </c>
      <c r="K72" s="157" t="e">
        <f t="shared" si="2"/>
        <v>#REF!</v>
      </c>
    </row>
    <row r="73" spans="1:13" ht="13.2" x14ac:dyDescent="0.2">
      <c r="A73" s="20"/>
      <c r="B73" s="329" t="s">
        <v>111</v>
      </c>
      <c r="C73" s="38" t="s">
        <v>124</v>
      </c>
      <c r="D73" s="39" t="s">
        <v>131</v>
      </c>
      <c r="E73" s="48">
        <f t="shared" si="3"/>
        <v>2.8464732842269847E-2</v>
      </c>
      <c r="F73" s="48">
        <f t="shared" si="3"/>
        <v>4.3274747001426937E-2</v>
      </c>
      <c r="G73" s="48">
        <f t="shared" si="3"/>
        <v>3.6195826645264847E-3</v>
      </c>
      <c r="H73" s="48">
        <f t="shared" si="3"/>
        <v>3.6831243474543085E-2</v>
      </c>
      <c r="I73" s="48">
        <f t="shared" si="3"/>
        <v>5.4861153724054201E-2</v>
      </c>
      <c r="J73" s="411" t="e">
        <f t="shared" si="2"/>
        <v>#REF!</v>
      </c>
      <c r="K73" s="157" t="e">
        <f t="shared" si="2"/>
        <v>#REF!</v>
      </c>
    </row>
    <row r="74" spans="1:13" ht="13.2" x14ac:dyDescent="0.2">
      <c r="A74" s="20"/>
      <c r="B74" s="329" t="s">
        <v>84</v>
      </c>
      <c r="C74" s="38" t="s">
        <v>83</v>
      </c>
      <c r="D74" s="39" t="s">
        <v>131</v>
      </c>
      <c r="E74" s="48">
        <f t="shared" si="3"/>
        <v>2.8639800675240527E-3</v>
      </c>
      <c r="F74" s="48">
        <f t="shared" si="3"/>
        <v>4.3499722750364013E-3</v>
      </c>
      <c r="G74" s="48">
        <f t="shared" si="3"/>
        <v>3.9060995184590688E-4</v>
      </c>
      <c r="H74" s="48">
        <f t="shared" si="3"/>
        <v>4.4395865114556961E-3</v>
      </c>
      <c r="I74" s="48">
        <f t="shared" si="3"/>
        <v>9.9582094200534391E-3</v>
      </c>
      <c r="J74" s="411" t="e">
        <f t="shared" si="2"/>
        <v>#REF!</v>
      </c>
      <c r="K74" s="157" t="e">
        <f t="shared" si="2"/>
        <v>#REF!</v>
      </c>
    </row>
    <row r="75" spans="1:13" ht="13.2" x14ac:dyDescent="0.2">
      <c r="A75" s="20"/>
      <c r="B75" s="329" t="s">
        <v>67</v>
      </c>
      <c r="C75" s="38" t="s">
        <v>66</v>
      </c>
      <c r="D75" s="39" t="s">
        <v>131</v>
      </c>
      <c r="E75" s="48" t="str">
        <f t="shared" si="3"/>
        <v>N.D.</v>
      </c>
      <c r="F75" s="48">
        <f t="shared" si="3"/>
        <v>7.8079818748751952E-5</v>
      </c>
      <c r="G75" s="48">
        <f t="shared" si="3"/>
        <v>1.5168539325842696E-5</v>
      </c>
      <c r="H75" s="48">
        <f t="shared" si="3"/>
        <v>9.2574041049120861E-5</v>
      </c>
      <c r="I75" s="48">
        <f t="shared" si="3"/>
        <v>1.586033354107728E-4</v>
      </c>
      <c r="J75" s="411" t="e">
        <f t="shared" si="2"/>
        <v>#REF!</v>
      </c>
      <c r="K75" s="157" t="e">
        <f t="shared" si="2"/>
        <v>#REF!</v>
      </c>
    </row>
    <row r="76" spans="1:13" ht="13.2" x14ac:dyDescent="0.2">
      <c r="A76" s="20"/>
      <c r="B76" s="329" t="s">
        <v>82</v>
      </c>
      <c r="C76" s="38" t="s">
        <v>81</v>
      </c>
      <c r="D76" s="39" t="s">
        <v>131</v>
      </c>
      <c r="E76" s="48">
        <f t="shared" ref="E76:I85" si="4">IF(ISNUMBER(FIND("&lt;",E34)),"N.D.",PRODUCT(E34,1/E$55))</f>
        <v>7.3074610280724644E-4</v>
      </c>
      <c r="F76" s="48">
        <f t="shared" si="4"/>
        <v>6.8286756736196631E-4</v>
      </c>
      <c r="G76" s="48">
        <f t="shared" si="4"/>
        <v>1.5048154093097913E-4</v>
      </c>
      <c r="H76" s="48">
        <f t="shared" si="4"/>
        <v>6.3082596543472349E-4</v>
      </c>
      <c r="I76" s="48">
        <f t="shared" si="4"/>
        <v>1.5177819187875182E-3</v>
      </c>
      <c r="J76" s="411" t="e">
        <f t="shared" si="2"/>
        <v>#REF!</v>
      </c>
      <c r="K76" s="157" t="e">
        <f t="shared" si="2"/>
        <v>#REF!</v>
      </c>
    </row>
    <row r="77" spans="1:13" ht="13.2" x14ac:dyDescent="0.2">
      <c r="A77" s="20"/>
      <c r="B77" s="329" t="s">
        <v>143</v>
      </c>
      <c r="C77" s="38" t="s">
        <v>80</v>
      </c>
      <c r="D77" s="39" t="s">
        <v>131</v>
      </c>
      <c r="E77" s="48" t="str">
        <f t="shared" si="4"/>
        <v>N.D.</v>
      </c>
      <c r="F77" s="48">
        <f t="shared" si="4"/>
        <v>2.5739872451919078E-4</v>
      </c>
      <c r="G77" s="48">
        <f t="shared" si="4"/>
        <v>4.5666131621187798E-5</v>
      </c>
      <c r="H77" s="48" t="str">
        <f t="shared" si="4"/>
        <v>N.D.</v>
      </c>
      <c r="I77" s="48">
        <f t="shared" si="4"/>
        <v>2.6260552256537791E-3</v>
      </c>
      <c r="J77" s="411" t="e">
        <f t="shared" si="2"/>
        <v>#REF!</v>
      </c>
      <c r="K77" s="157" t="e">
        <f t="shared" si="2"/>
        <v>#REF!</v>
      </c>
    </row>
    <row r="78" spans="1:13" ht="13.2" x14ac:dyDescent="0.2">
      <c r="A78" s="20"/>
      <c r="B78" s="329" t="s">
        <v>101</v>
      </c>
      <c r="C78" s="38" t="s">
        <v>100</v>
      </c>
      <c r="D78" s="39" t="s">
        <v>131</v>
      </c>
      <c r="E78" s="48">
        <f t="shared" si="4"/>
        <v>8.468095920729936E-5</v>
      </c>
      <c r="F78" s="48">
        <f t="shared" si="4"/>
        <v>7.5300706555999771E-5</v>
      </c>
      <c r="G78" s="48">
        <f t="shared" si="4"/>
        <v>2.9751203852327444E-5</v>
      </c>
      <c r="H78" s="48">
        <f t="shared" si="4"/>
        <v>1.0236043967431362E-4</v>
      </c>
      <c r="I78" s="48">
        <f t="shared" si="4"/>
        <v>2.3374491562997497E-4</v>
      </c>
      <c r="J78" s="411" t="e">
        <f t="shared" si="2"/>
        <v>#REF!</v>
      </c>
      <c r="K78" s="157" t="e">
        <f t="shared" si="2"/>
        <v>#REF!</v>
      </c>
    </row>
    <row r="79" spans="1:13" ht="13.8" x14ac:dyDescent="0.25">
      <c r="A79" s="20"/>
      <c r="B79" s="599" t="s">
        <v>79</v>
      </c>
      <c r="C79" s="600" t="s">
        <v>78</v>
      </c>
      <c r="D79" s="601" t="s">
        <v>370</v>
      </c>
      <c r="E79" s="602">
        <f t="shared" si="4"/>
        <v>5.6520974074274781E-3</v>
      </c>
      <c r="F79" s="602">
        <f t="shared" si="4"/>
        <v>5.2796514728499317E-3</v>
      </c>
      <c r="G79" s="602">
        <f t="shared" si="4"/>
        <v>4.6990369181380419E-4</v>
      </c>
      <c r="H79" s="602">
        <f t="shared" si="4"/>
        <v>8.391175577952454E-3</v>
      </c>
      <c r="I79" s="602">
        <f t="shared" si="4"/>
        <v>2.9471619784936225E-2</v>
      </c>
      <c r="J79" s="411" t="e">
        <f t="shared" si="2"/>
        <v>#REF!</v>
      </c>
      <c r="K79" s="157" t="e">
        <f t="shared" si="2"/>
        <v>#REF!</v>
      </c>
      <c r="M79" s="243"/>
    </row>
    <row r="80" spans="1:13" ht="13.2" x14ac:dyDescent="0.2">
      <c r="A80" s="20"/>
      <c r="B80" s="329" t="s">
        <v>112</v>
      </c>
      <c r="C80" s="38" t="s">
        <v>125</v>
      </c>
      <c r="D80" s="39" t="s">
        <v>131</v>
      </c>
      <c r="E80" s="48">
        <f t="shared" si="4"/>
        <v>3.0020891357564781E-2</v>
      </c>
      <c r="F80" s="48">
        <f t="shared" si="4"/>
        <v>4.7575753966400562E-2</v>
      </c>
      <c r="G80" s="48">
        <f t="shared" si="4"/>
        <v>8.9325842696629208E-3</v>
      </c>
      <c r="H80" s="48">
        <f t="shared" si="4"/>
        <v>6.6785558185437188E-2</v>
      </c>
      <c r="I80" s="48">
        <f t="shared" si="4"/>
        <v>4.1795878962756931E-2</v>
      </c>
      <c r="J80" s="411" t="e">
        <f t="shared" si="2"/>
        <v>#REF!</v>
      </c>
      <c r="K80" s="157" t="e">
        <f t="shared" si="2"/>
        <v>#REF!</v>
      </c>
    </row>
    <row r="81" spans="1:11" ht="13.2" x14ac:dyDescent="0.2">
      <c r="A81" s="20"/>
      <c r="B81" s="329" t="s">
        <v>75</v>
      </c>
      <c r="C81" s="38" t="s">
        <v>74</v>
      </c>
      <c r="D81" s="39" t="s">
        <v>131</v>
      </c>
      <c r="E81" s="48" t="str">
        <f t="shared" si="4"/>
        <v>N.D.</v>
      </c>
      <c r="F81" s="48" t="str">
        <f t="shared" si="4"/>
        <v>N.D.</v>
      </c>
      <c r="G81" s="48" t="str">
        <f t="shared" si="4"/>
        <v>N.D.</v>
      </c>
      <c r="H81" s="48" t="str">
        <f t="shared" si="4"/>
        <v>N.D.</v>
      </c>
      <c r="I81" s="48">
        <f t="shared" si="4"/>
        <v>1.4469304287884437E-3</v>
      </c>
      <c r="J81" s="411" t="e">
        <f t="shared" si="2"/>
        <v>#REF!</v>
      </c>
      <c r="K81" s="157" t="e">
        <f t="shared" si="2"/>
        <v>#REF!</v>
      </c>
    </row>
    <row r="82" spans="1:11" ht="13.2" x14ac:dyDescent="0.2">
      <c r="A82" s="20"/>
      <c r="B82" s="329" t="s">
        <v>113</v>
      </c>
      <c r="C82" s="38" t="s">
        <v>126</v>
      </c>
      <c r="D82" s="39" t="s">
        <v>131</v>
      </c>
      <c r="E82" s="48">
        <f t="shared" si="4"/>
        <v>3.7412644305215723E-2</v>
      </c>
      <c r="F82" s="48">
        <f t="shared" si="4"/>
        <v>9.7533604098017285E-2</v>
      </c>
      <c r="G82" s="48">
        <f t="shared" si="4"/>
        <v>1.1035313001605136E-2</v>
      </c>
      <c r="H82" s="48">
        <f t="shared" si="4"/>
        <v>8.1994150643507041E-2</v>
      </c>
      <c r="I82" s="48">
        <f t="shared" si="4"/>
        <v>9.6917038154697641E-2</v>
      </c>
      <c r="J82" s="411" t="e">
        <f t="shared" si="2"/>
        <v>#REF!</v>
      </c>
      <c r="K82" s="157" t="e">
        <f t="shared" si="2"/>
        <v>#REF!</v>
      </c>
    </row>
    <row r="83" spans="1:11" ht="13.2" x14ac:dyDescent="0.2">
      <c r="A83" s="20"/>
      <c r="B83" s="329" t="s">
        <v>114</v>
      </c>
      <c r="C83" s="38" t="s">
        <v>127</v>
      </c>
      <c r="D83" s="39" t="s">
        <v>131</v>
      </c>
      <c r="E83" s="48" t="str">
        <f t="shared" si="4"/>
        <v>N.D.</v>
      </c>
      <c r="F83" s="48" t="str">
        <f t="shared" si="4"/>
        <v>N.D.</v>
      </c>
      <c r="G83" s="48" t="str">
        <f t="shared" si="4"/>
        <v>N.D.</v>
      </c>
      <c r="H83" s="48" t="str">
        <f t="shared" si="4"/>
        <v>N.D.</v>
      </c>
      <c r="I83" s="48" t="str">
        <f t="shared" si="4"/>
        <v>N.D.</v>
      </c>
      <c r="J83" s="411" t="e">
        <f t="shared" si="2"/>
        <v>#REF!</v>
      </c>
      <c r="K83" s="157" t="e">
        <f t="shared" si="2"/>
        <v>#REF!</v>
      </c>
    </row>
    <row r="84" spans="1:11" ht="13.2" x14ac:dyDescent="0.2">
      <c r="A84" s="20"/>
      <c r="B84" s="329" t="s">
        <v>73</v>
      </c>
      <c r="C84" s="38" t="s">
        <v>72</v>
      </c>
      <c r="D84" s="39" t="s">
        <v>131</v>
      </c>
      <c r="E84" s="48" t="str">
        <f t="shared" si="4"/>
        <v>N.D.</v>
      </c>
      <c r="F84" s="48" t="str">
        <f t="shared" si="4"/>
        <v>N.D.</v>
      </c>
      <c r="G84" s="48" t="str">
        <f t="shared" si="4"/>
        <v>N.D.</v>
      </c>
      <c r="H84" s="48" t="str">
        <f t="shared" si="4"/>
        <v>N.D.</v>
      </c>
      <c r="I84" s="48">
        <f t="shared" si="4"/>
        <v>3.9000820182976914E-5</v>
      </c>
      <c r="J84" s="411" t="e">
        <f t="shared" si="2"/>
        <v>#REF!</v>
      </c>
      <c r="K84" s="157" t="e">
        <f t="shared" si="2"/>
        <v>#REF!</v>
      </c>
    </row>
    <row r="85" spans="1:11" ht="13.2" x14ac:dyDescent="0.2">
      <c r="A85" s="20"/>
      <c r="B85" s="329" t="s">
        <v>115</v>
      </c>
      <c r="C85" s="38" t="s">
        <v>128</v>
      </c>
      <c r="D85" s="39" t="s">
        <v>131</v>
      </c>
      <c r="E85" s="48">
        <f t="shared" si="4"/>
        <v>1.2578947998634056E-3</v>
      </c>
      <c r="F85" s="48">
        <f t="shared" si="4"/>
        <v>1.495427037052368E-3</v>
      </c>
      <c r="G85" s="48">
        <f t="shared" si="4"/>
        <v>1.813804173354735E-4</v>
      </c>
      <c r="H85" s="48">
        <f t="shared" si="4"/>
        <v>1.3290987322052349E-3</v>
      </c>
      <c r="I85" s="48">
        <f t="shared" si="4"/>
        <v>1.6575348577765189E-3</v>
      </c>
      <c r="J85" s="411" t="e">
        <f t="shared" si="2"/>
        <v>#REF!</v>
      </c>
      <c r="K85" s="157" t="e">
        <f t="shared" si="2"/>
        <v>#REF!</v>
      </c>
    </row>
    <row r="86" spans="1:11" ht="13.2" x14ac:dyDescent="0.2">
      <c r="A86" s="20"/>
      <c r="B86" s="329" t="s">
        <v>234</v>
      </c>
      <c r="C86" s="38" t="s">
        <v>235</v>
      </c>
      <c r="D86" s="39" t="s">
        <v>131</v>
      </c>
      <c r="E86" s="48" t="str">
        <f t="shared" ref="E86:I87" si="5">IF(ISNUMBER(FIND("&lt;",E44)),"N.D.",PRODUCT(E44,1/E$55))</f>
        <v>N.D.</v>
      </c>
      <c r="F86" s="48" t="str">
        <f t="shared" si="5"/>
        <v>N.D.</v>
      </c>
      <c r="G86" s="48" t="str">
        <f t="shared" si="5"/>
        <v>N.D.</v>
      </c>
      <c r="H86" s="48" t="str">
        <f t="shared" si="5"/>
        <v>N.D.</v>
      </c>
      <c r="I86" s="48" t="str">
        <f t="shared" si="5"/>
        <v>N.D.</v>
      </c>
      <c r="J86" s="411"/>
      <c r="K86" s="157"/>
    </row>
    <row r="87" spans="1:11" ht="13.2" x14ac:dyDescent="0.2">
      <c r="A87" s="20"/>
      <c r="B87" s="329" t="s">
        <v>71</v>
      </c>
      <c r="C87" s="38" t="s">
        <v>70</v>
      </c>
      <c r="D87" s="39" t="s">
        <v>131</v>
      </c>
      <c r="E87" s="48">
        <f t="shared" si="5"/>
        <v>1.2643787936771344E-4</v>
      </c>
      <c r="F87" s="48">
        <f t="shared" si="5"/>
        <v>2.1968220190326824E-4</v>
      </c>
      <c r="G87" s="48">
        <f t="shared" si="5"/>
        <v>2.2070626003210275E-5</v>
      </c>
      <c r="H87" s="48">
        <f t="shared" si="5"/>
        <v>1.6597203073806668E-4</v>
      </c>
      <c r="I87" s="48">
        <f t="shared" si="5"/>
        <v>2.6715561825339188E-4</v>
      </c>
      <c r="J87" s="411" t="e">
        <f>IF(ISNUMBER(FIND("&lt;",J45)),"N.D.",PRODUCT(J45,1/J$55))</f>
        <v>#REF!</v>
      </c>
      <c r="K87" s="157" t="e">
        <f>IF(ISNUMBER(FIND("&lt;",K45)),"N.D.",PRODUCT(K45,1/K$55))</f>
        <v>#REF!</v>
      </c>
    </row>
    <row r="88" spans="1:11" ht="13.8" thickBot="1" x14ac:dyDescent="0.25">
      <c r="A88" s="20"/>
      <c r="B88" s="329" t="s">
        <v>69</v>
      </c>
      <c r="C88" s="38" t="s">
        <v>68</v>
      </c>
      <c r="D88" s="39" t="s">
        <v>131</v>
      </c>
      <c r="E88" s="48">
        <f t="shared" ref="E88:I88" si="6">IF(ISNUMBER(FIND("&lt;",E46)),"N.D.",PRODUCT(E46,1/E$55))</f>
        <v>1.9789149119500585E-2</v>
      </c>
      <c r="F88" s="48">
        <f t="shared" si="6"/>
        <v>2.0419857682936318E-2</v>
      </c>
      <c r="G88" s="48">
        <f t="shared" si="6"/>
        <v>2.2985553772070628E-3</v>
      </c>
      <c r="H88" s="48">
        <f t="shared" si="6"/>
        <v>5.2892839596565544E-2</v>
      </c>
      <c r="I88" s="48">
        <f t="shared" si="6"/>
        <v>0.16588348851159515</v>
      </c>
      <c r="J88" s="412" t="e">
        <f>IF(ISNUMBER(FIND("&lt;",J46)),"N.D.",PRODUCT(J46,1/J$55))</f>
        <v>#REF!</v>
      </c>
      <c r="K88" s="158" t="e">
        <f>IF(ISNUMBER(FIND("&lt;",K46)),"N.D.",PRODUCT(K46,1/K$55))</f>
        <v>#REF!</v>
      </c>
    </row>
    <row r="89" spans="1:11" ht="6.75" customHeight="1" x14ac:dyDescent="0.2">
      <c r="A89" s="20"/>
      <c r="B89" s="41"/>
      <c r="C89" s="42"/>
      <c r="D89" s="43"/>
      <c r="E89" s="49"/>
      <c r="F89" s="49"/>
      <c r="G89" s="49"/>
      <c r="H89" s="49"/>
      <c r="I89" s="49"/>
      <c r="J89" s="49"/>
      <c r="K89" s="49"/>
    </row>
    <row r="90" spans="1:11" ht="12" x14ac:dyDescent="0.2">
      <c r="A90" s="20"/>
      <c r="B90" s="320" t="s">
        <v>298</v>
      </c>
      <c r="C90" s="20"/>
      <c r="D90" s="21"/>
      <c r="E90" s="20"/>
      <c r="F90" s="20"/>
      <c r="G90" s="50"/>
      <c r="H90" s="50"/>
      <c r="I90" s="50"/>
      <c r="J90" s="50"/>
      <c r="K90" s="50"/>
    </row>
    <row r="91" spans="1:11" x14ac:dyDescent="0.2">
      <c r="A91" s="20"/>
      <c r="B91" s="21"/>
      <c r="C91" s="21"/>
      <c r="D91" s="21"/>
      <c r="E91" s="20"/>
      <c r="F91" s="20"/>
      <c r="G91" s="20"/>
      <c r="H91" s="22"/>
      <c r="I91" s="20"/>
      <c r="J91" s="20"/>
      <c r="K91" s="20"/>
    </row>
    <row r="92" spans="1:11" ht="24" customHeight="1" x14ac:dyDescent="0.2">
      <c r="B92" s="520" t="s">
        <v>299</v>
      </c>
      <c r="C92" s="520"/>
      <c r="D92" s="520"/>
      <c r="E92" s="520"/>
      <c r="F92" s="520"/>
      <c r="G92" s="520"/>
      <c r="H92" s="520"/>
      <c r="I92" s="520"/>
    </row>
    <row r="93" spans="1:11" ht="17.399999999999999" customHeight="1" x14ac:dyDescent="0.2">
      <c r="B93" s="521" t="s">
        <v>300</v>
      </c>
      <c r="C93" s="521"/>
      <c r="D93" s="330">
        <f>+E54</f>
        <v>43846.583333333336</v>
      </c>
      <c r="E93" s="330">
        <f t="shared" ref="E93:H93" si="7">+F54</f>
        <v>43847.618055555555</v>
      </c>
      <c r="F93" s="330">
        <f t="shared" si="7"/>
        <v>43848.586805555555</v>
      </c>
      <c r="G93" s="330">
        <f t="shared" si="7"/>
        <v>43849.559027777781</v>
      </c>
      <c r="H93" s="330">
        <f t="shared" si="7"/>
        <v>43850.541666666664</v>
      </c>
      <c r="I93" s="522" t="s">
        <v>301</v>
      </c>
    </row>
    <row r="94" spans="1:11" ht="25.8" customHeight="1" x14ac:dyDescent="0.2">
      <c r="B94" s="521" t="s">
        <v>304</v>
      </c>
      <c r="C94" s="521"/>
      <c r="D94" s="331">
        <f>E55</f>
        <v>1542.2593369577996</v>
      </c>
      <c r="E94" s="331">
        <f t="shared" ref="E94:H94" si="8">F55</f>
        <v>1511.2740000038248</v>
      </c>
      <c r="F94" s="331">
        <f t="shared" si="8"/>
        <v>12460</v>
      </c>
      <c r="G94" s="331">
        <f t="shared" si="8"/>
        <v>1512.3029999923456</v>
      </c>
      <c r="H94" s="331">
        <f t="shared" si="8"/>
        <v>1538.4291847838833</v>
      </c>
      <c r="I94" s="522"/>
    </row>
    <row r="95" spans="1:11" ht="22.2" customHeight="1" x14ac:dyDescent="0.2">
      <c r="B95" s="523" t="s">
        <v>303</v>
      </c>
      <c r="C95" s="523"/>
      <c r="D95" s="332">
        <f>ROUND(+E79,4)</f>
        <v>5.7000000000000002E-3</v>
      </c>
      <c r="E95" s="332">
        <f t="shared" ref="E95:H95" si="9">ROUND(+F79,4)</f>
        <v>5.3E-3</v>
      </c>
      <c r="F95" s="332">
        <f t="shared" si="9"/>
        <v>5.0000000000000001E-4</v>
      </c>
      <c r="G95" s="332">
        <f t="shared" si="9"/>
        <v>8.3999999999999995E-3</v>
      </c>
      <c r="H95" s="332">
        <f t="shared" si="9"/>
        <v>2.9499999999999998E-2</v>
      </c>
      <c r="I95" s="333">
        <f>ROUND(AVERAGE(D95:H95),4)</f>
        <v>9.9000000000000008E-3</v>
      </c>
    </row>
  </sheetData>
  <mergeCells count="18">
    <mergeCell ref="B92:I92"/>
    <mergeCell ref="B93:C93"/>
    <mergeCell ref="I93:I94"/>
    <mergeCell ref="B94:C94"/>
    <mergeCell ref="B95:C95"/>
    <mergeCell ref="B55:D55"/>
    <mergeCell ref="B12:C13"/>
    <mergeCell ref="D12:D13"/>
    <mergeCell ref="B11:I11"/>
    <mergeCell ref="E12:I12"/>
    <mergeCell ref="B52:I52"/>
    <mergeCell ref="E53:I53"/>
    <mergeCell ref="D2:K5"/>
    <mergeCell ref="B7:D7"/>
    <mergeCell ref="B53:C54"/>
    <mergeCell ref="D53:D54"/>
    <mergeCell ref="E9:F9"/>
    <mergeCell ref="E7:K7"/>
  </mergeCells>
  <printOptions horizontalCentered="1"/>
  <pageMargins left="1.1811023622047245" right="0.70866141732283472" top="0.39370078740157483" bottom="0.39370078740157483" header="0.31496062992125984" footer="0.31496062992125984"/>
  <pageSetup paperSize="9" scale="68"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47"/>
  <sheetViews>
    <sheetView showGridLines="0" view="pageBreakPreview" zoomScale="85" zoomScaleNormal="80" zoomScaleSheetLayoutView="85" workbookViewId="0">
      <selection activeCell="E6" sqref="E6"/>
    </sheetView>
  </sheetViews>
  <sheetFormatPr baseColWidth="10" defaultColWidth="11.44140625" defaultRowHeight="13.2" x14ac:dyDescent="0.25"/>
  <cols>
    <col min="1" max="1" width="3.33203125" style="1" customWidth="1"/>
    <col min="2" max="2" width="4.33203125" style="1" customWidth="1"/>
    <col min="3" max="3" width="12.88671875" style="1" customWidth="1"/>
    <col min="4" max="4" width="13.109375" style="1" customWidth="1"/>
    <col min="5" max="5" width="14" style="1" customWidth="1"/>
    <col min="6" max="6" width="13.88671875" style="1" customWidth="1"/>
    <col min="7" max="7" width="9" style="1" customWidth="1"/>
    <col min="8" max="8" width="12.6640625" style="1" customWidth="1"/>
    <col min="9" max="10" width="10.6640625" style="1" customWidth="1"/>
    <col min="11" max="11" width="12.88671875" style="1" customWidth="1"/>
    <col min="12" max="12" width="17.44140625" style="1" customWidth="1"/>
    <col min="13" max="13" width="2.109375" style="1" customWidth="1"/>
    <col min="14" max="16384" width="11.44140625" style="1"/>
  </cols>
  <sheetData>
    <row r="1" spans="1:15" s="3" customFormat="1" ht="13.8" thickBot="1" x14ac:dyDescent="0.3">
      <c r="A1" s="51"/>
      <c r="B1" s="51"/>
      <c r="C1" s="51"/>
      <c r="D1" s="51"/>
      <c r="E1" s="51"/>
      <c r="F1" s="52"/>
      <c r="G1" s="51"/>
      <c r="H1" s="51"/>
      <c r="I1" s="51"/>
      <c r="J1" s="51"/>
      <c r="K1" s="51"/>
      <c r="L1" s="51"/>
      <c r="M1" s="53"/>
    </row>
    <row r="2" spans="1:15" s="3" customFormat="1" ht="12.75" customHeight="1" x14ac:dyDescent="0.25">
      <c r="A2" s="51"/>
      <c r="B2" s="524"/>
      <c r="C2" s="525"/>
      <c r="D2" s="525"/>
      <c r="E2" s="530" t="s">
        <v>362</v>
      </c>
      <c r="F2" s="446"/>
      <c r="G2" s="446"/>
      <c r="H2" s="446"/>
      <c r="I2" s="446"/>
      <c r="J2" s="446"/>
      <c r="K2" s="446"/>
      <c r="L2" s="531"/>
      <c r="M2" s="53"/>
    </row>
    <row r="3" spans="1:15" s="3" customFormat="1" ht="12.75" customHeight="1" x14ac:dyDescent="0.25">
      <c r="A3" s="51"/>
      <c r="B3" s="526"/>
      <c r="C3" s="527"/>
      <c r="D3" s="527"/>
      <c r="E3" s="532"/>
      <c r="F3" s="448"/>
      <c r="G3" s="448"/>
      <c r="H3" s="448"/>
      <c r="I3" s="448"/>
      <c r="J3" s="448"/>
      <c r="K3" s="448"/>
      <c r="L3" s="533"/>
      <c r="M3" s="53"/>
    </row>
    <row r="4" spans="1:15" s="3" customFormat="1" ht="12.75" customHeight="1" x14ac:dyDescent="0.25">
      <c r="A4" s="51"/>
      <c r="B4" s="526"/>
      <c r="C4" s="527"/>
      <c r="D4" s="527"/>
      <c r="E4" s="532"/>
      <c r="F4" s="448"/>
      <c r="G4" s="448"/>
      <c r="H4" s="448"/>
      <c r="I4" s="448"/>
      <c r="J4" s="448"/>
      <c r="K4" s="448"/>
      <c r="L4" s="533"/>
      <c r="M4" s="53"/>
    </row>
    <row r="5" spans="1:15" s="3" customFormat="1" ht="13.5" customHeight="1" thickBot="1" x14ac:dyDescent="0.3">
      <c r="A5" s="51"/>
      <c r="B5" s="528"/>
      <c r="C5" s="529"/>
      <c r="D5" s="529"/>
      <c r="E5" s="534"/>
      <c r="F5" s="450"/>
      <c r="G5" s="450"/>
      <c r="H5" s="450"/>
      <c r="I5" s="450"/>
      <c r="J5" s="450"/>
      <c r="K5" s="450"/>
      <c r="L5" s="535"/>
      <c r="M5" s="53"/>
    </row>
    <row r="6" spans="1:15" s="3" customFormat="1" ht="10.5" customHeight="1" x14ac:dyDescent="0.25">
      <c r="A6" s="51"/>
      <c r="B6" s="51"/>
      <c r="C6" s="51"/>
      <c r="D6" s="51"/>
      <c r="E6" s="51"/>
      <c r="F6" s="52"/>
      <c r="G6" s="51"/>
      <c r="H6" s="51"/>
      <c r="I6" s="51"/>
      <c r="J6" s="51"/>
      <c r="K6" s="51"/>
      <c r="L6" s="51"/>
      <c r="M6" s="53"/>
    </row>
    <row r="7" spans="1:15" s="4" customFormat="1" ht="27.75" customHeight="1" x14ac:dyDescent="0.2">
      <c r="A7" s="103"/>
      <c r="B7" s="459" t="s">
        <v>171</v>
      </c>
      <c r="C7" s="459"/>
      <c r="D7" s="459"/>
      <c r="E7" s="452" t="s">
        <v>209</v>
      </c>
      <c r="F7" s="452"/>
      <c r="G7" s="452"/>
      <c r="H7" s="452"/>
      <c r="I7" s="452"/>
      <c r="J7" s="452"/>
      <c r="K7" s="452"/>
      <c r="L7" s="452"/>
      <c r="M7" s="67"/>
    </row>
    <row r="8" spans="1:15" s="143" customFormat="1" ht="9.6" customHeight="1" x14ac:dyDescent="0.2">
      <c r="A8" s="115"/>
      <c r="B8" s="144"/>
      <c r="C8" s="144"/>
      <c r="D8" s="144"/>
      <c r="E8" s="145"/>
      <c r="F8" s="145"/>
      <c r="G8" s="145"/>
      <c r="H8" s="145"/>
      <c r="I8" s="145"/>
      <c r="J8" s="145"/>
      <c r="K8" s="145"/>
      <c r="L8" s="145"/>
      <c r="M8" s="115"/>
    </row>
    <row r="9" spans="1:15" s="4" customFormat="1" ht="15.75" customHeight="1" x14ac:dyDescent="0.2">
      <c r="A9" s="103"/>
      <c r="B9" s="459" t="s">
        <v>140</v>
      </c>
      <c r="C9" s="459"/>
      <c r="D9" s="459"/>
      <c r="E9" s="509" t="s">
        <v>210</v>
      </c>
      <c r="F9" s="509"/>
      <c r="G9" s="509"/>
      <c r="H9" s="509"/>
      <c r="I9" s="183" t="s">
        <v>243</v>
      </c>
      <c r="J9" s="183"/>
      <c r="K9" s="203" t="s">
        <v>244</v>
      </c>
      <c r="L9" s="136"/>
      <c r="M9" s="67"/>
    </row>
    <row r="10" spans="1:15" ht="10.5" customHeight="1" x14ac:dyDescent="0.25">
      <c r="A10" s="84"/>
      <c r="B10" s="84"/>
      <c r="C10" s="84"/>
      <c r="D10" s="84"/>
      <c r="E10" s="84"/>
      <c r="F10" s="84"/>
      <c r="G10" s="85"/>
      <c r="H10" s="84"/>
      <c r="I10" s="84"/>
      <c r="J10" s="84"/>
      <c r="K10" s="84"/>
      <c r="L10" s="84"/>
      <c r="M10" s="86"/>
    </row>
    <row r="11" spans="1:15" ht="42.75" customHeight="1" x14ac:dyDescent="0.25">
      <c r="A11" s="86"/>
      <c r="B11" s="277" t="s">
        <v>25</v>
      </c>
      <c r="C11" s="277" t="s">
        <v>2</v>
      </c>
      <c r="D11" s="277" t="s">
        <v>32</v>
      </c>
      <c r="E11" s="277" t="s">
        <v>28</v>
      </c>
      <c r="F11" s="277" t="s">
        <v>29</v>
      </c>
      <c r="G11" s="277" t="s">
        <v>30</v>
      </c>
      <c r="H11" s="323" t="s">
        <v>179</v>
      </c>
      <c r="I11" s="323" t="s">
        <v>180</v>
      </c>
      <c r="J11" s="323" t="s">
        <v>181</v>
      </c>
      <c r="K11" s="277" t="s">
        <v>183</v>
      </c>
      <c r="L11" s="277" t="s">
        <v>184</v>
      </c>
      <c r="M11" s="86"/>
    </row>
    <row r="12" spans="1:15" ht="13.2" customHeight="1" x14ac:dyDescent="0.25">
      <c r="A12" s="86"/>
      <c r="B12" s="279">
        <v>1</v>
      </c>
      <c r="C12" s="542" t="s">
        <v>182</v>
      </c>
      <c r="D12" s="77">
        <f>+'4.25'!D12</f>
        <v>42398</v>
      </c>
      <c r="E12" s="88">
        <f>+'4.23'!D13</f>
        <v>43846.583333333336</v>
      </c>
      <c r="F12" s="88">
        <f>+'4.23'!G13</f>
        <v>43847.559027777781</v>
      </c>
      <c r="G12" s="212">
        <f>(F12-E12)*60*24</f>
        <v>1405.0000000011642</v>
      </c>
      <c r="H12" s="92">
        <f>+'4.23'!E17</f>
        <v>9.7956521739130409</v>
      </c>
      <c r="I12" s="92">
        <f>+'4.23'!H17</f>
        <v>491.25217391304346</v>
      </c>
      <c r="J12" s="204">
        <f>+'4.24'!I30</f>
        <v>1.0976934782608696</v>
      </c>
      <c r="K12" s="205">
        <f t="shared" ref="K12:K18" si="0">+J12*G12</f>
        <v>1542.2593369577996</v>
      </c>
      <c r="L12" s="324">
        <f t="shared" ref="L12:L18" si="1">((J12*(I12/760)*(283.15/(H12+273.15))*G12))</f>
        <v>997.61240835440753</v>
      </c>
      <c r="M12" s="86"/>
      <c r="O12" s="207"/>
    </row>
    <row r="13" spans="1:15" x14ac:dyDescent="0.25">
      <c r="A13" s="86"/>
      <c r="B13" s="279">
        <v>2</v>
      </c>
      <c r="C13" s="542"/>
      <c r="D13" s="77">
        <f>+'4.25'!D13</f>
        <v>42400</v>
      </c>
      <c r="E13" s="88">
        <f>+'4.23'!D20</f>
        <v>43847.618055555555</v>
      </c>
      <c r="F13" s="88">
        <f>+'4.23'!G20</f>
        <v>43848.576388888891</v>
      </c>
      <c r="G13" s="212">
        <f t="shared" ref="G13:G17" si="2">(F13-E13)*60*24</f>
        <v>1380.0000000034925</v>
      </c>
      <c r="H13" s="92">
        <f>+'4.23'!E24</f>
        <v>9.4173913043478255</v>
      </c>
      <c r="I13" s="92">
        <f>+'4.23'!H24</f>
        <v>491.5130434782609</v>
      </c>
      <c r="J13" s="204">
        <f>+'4.24'!I38</f>
        <v>1.0951260869565218</v>
      </c>
      <c r="K13" s="205">
        <f t="shared" si="0"/>
        <v>1511.2740000038248</v>
      </c>
      <c r="L13" s="324">
        <f t="shared" si="1"/>
        <v>979.39794778935777</v>
      </c>
      <c r="M13" s="86"/>
      <c r="O13" s="207"/>
    </row>
    <row r="14" spans="1:15" x14ac:dyDescent="0.25">
      <c r="A14" s="86"/>
      <c r="B14" s="279">
        <v>3</v>
      </c>
      <c r="C14" s="542"/>
      <c r="D14" s="77">
        <f>+'4.25'!D14</f>
        <v>42402</v>
      </c>
      <c r="E14" s="88">
        <f>+'4.23'!D27</f>
        <v>43848.586805555555</v>
      </c>
      <c r="F14" s="88">
        <f>+'4.23'!G27</f>
        <v>43849.545138888891</v>
      </c>
      <c r="G14" s="212">
        <f t="shared" si="2"/>
        <v>1380.0000000034925</v>
      </c>
      <c r="H14" s="92">
        <f>+'4.23'!E31</f>
        <v>10.204347826086959</v>
      </c>
      <c r="I14" s="92">
        <f>+'4.23'!H31</f>
        <v>491.43913043478273</v>
      </c>
      <c r="J14" s="204">
        <f>+'4.24'!I46</f>
        <v>1.0964086956521739</v>
      </c>
      <c r="K14" s="205">
        <f t="shared" si="0"/>
        <v>1513.0440000038291</v>
      </c>
      <c r="L14" s="324">
        <f t="shared" si="1"/>
        <v>977.67471700354076</v>
      </c>
      <c r="M14" s="86"/>
      <c r="O14" s="207"/>
    </row>
    <row r="15" spans="1:15" x14ac:dyDescent="0.25">
      <c r="A15" s="86"/>
      <c r="B15" s="279">
        <v>4</v>
      </c>
      <c r="C15" s="542"/>
      <c r="D15" s="77">
        <f>+'4.25'!D15</f>
        <v>42403</v>
      </c>
      <c r="E15" s="88">
        <f>+'4.23'!D34</f>
        <v>43849.559027777781</v>
      </c>
      <c r="F15" s="88">
        <f>+'4.23'!G34</f>
        <v>43850.517361111109</v>
      </c>
      <c r="G15" s="212">
        <f t="shared" si="2"/>
        <v>1379.9999999930151</v>
      </c>
      <c r="H15" s="92">
        <f>+'4.23'!E38</f>
        <v>11.247826086956522</v>
      </c>
      <c r="I15" s="92">
        <f>+'4.23'!H38</f>
        <v>491.14347826086947</v>
      </c>
      <c r="J15" s="204">
        <f>+'4.24'!I54</f>
        <v>1.0958717391304349</v>
      </c>
      <c r="K15" s="205">
        <f t="shared" si="0"/>
        <v>1512.3029999923456</v>
      </c>
      <c r="L15" s="324">
        <f t="shared" si="1"/>
        <v>973.02477100659746</v>
      </c>
      <c r="M15" s="86"/>
      <c r="O15" s="207"/>
    </row>
    <row r="16" spans="1:15" x14ac:dyDescent="0.25">
      <c r="A16" s="86"/>
      <c r="B16" s="279">
        <v>5</v>
      </c>
      <c r="C16" s="542"/>
      <c r="D16" s="77">
        <f>+'4.25'!D16</f>
        <v>42408</v>
      </c>
      <c r="E16" s="88">
        <f>+'4.23'!D41</f>
        <v>43850.541666666664</v>
      </c>
      <c r="F16" s="88">
        <f>+'4.23'!G41</f>
        <v>43851.517361111109</v>
      </c>
      <c r="G16" s="212">
        <f t="shared" si="2"/>
        <v>1405.0000000011642</v>
      </c>
      <c r="H16" s="92">
        <f>+'4.23'!E45</f>
        <v>9.9782608695652169</v>
      </c>
      <c r="I16" s="92">
        <f>+'4.23'!H45</f>
        <v>490.80434782608705</v>
      </c>
      <c r="J16" s="204">
        <f>+'4.24'!I62</f>
        <v>1.0949673913043478</v>
      </c>
      <c r="K16" s="205">
        <f t="shared" si="0"/>
        <v>1538.4291847838833</v>
      </c>
      <c r="L16" s="324">
        <f t="shared" si="1"/>
        <v>993.58645823940049</v>
      </c>
      <c r="M16" s="86"/>
      <c r="O16" s="207"/>
    </row>
    <row r="17" spans="1:15" ht="13.2" hidden="1" customHeight="1" x14ac:dyDescent="0.25">
      <c r="A17" s="86"/>
      <c r="B17" s="87">
        <v>6</v>
      </c>
      <c r="C17" s="321"/>
      <c r="D17" s="77">
        <f>+'4.25'!D17</f>
        <v>0</v>
      </c>
      <c r="E17" s="88">
        <f>+'4.23'!D48</f>
        <v>0</v>
      </c>
      <c r="F17" s="88">
        <f>+'4.23'!G48</f>
        <v>0</v>
      </c>
      <c r="G17" s="212">
        <f t="shared" si="2"/>
        <v>0</v>
      </c>
      <c r="H17" s="92" t="e">
        <f>+'4.23'!E52</f>
        <v>#DIV/0!</v>
      </c>
      <c r="I17" s="92" t="e">
        <f>+'4.23'!H52</f>
        <v>#DIV/0!</v>
      </c>
      <c r="J17" s="204" t="e">
        <f>+'4.24'!I70</f>
        <v>#DIV/0!</v>
      </c>
      <c r="K17" s="205" t="e">
        <f t="shared" si="0"/>
        <v>#DIV/0!</v>
      </c>
      <c r="L17" s="206" t="e">
        <f t="shared" si="1"/>
        <v>#DIV/0!</v>
      </c>
      <c r="M17" s="86"/>
      <c r="O17" s="207"/>
    </row>
    <row r="18" spans="1:15" ht="13.8" hidden="1" customHeight="1" thickBot="1" x14ac:dyDescent="0.3">
      <c r="A18" s="86"/>
      <c r="B18" s="149">
        <v>7</v>
      </c>
      <c r="C18" s="322"/>
      <c r="D18" s="150">
        <f>+'4.25'!D18</f>
        <v>0</v>
      </c>
      <c r="E18" s="151">
        <f>+'4.23'!D55</f>
        <v>0</v>
      </c>
      <c r="F18" s="151">
        <f>+'4.23'!G55</f>
        <v>0</v>
      </c>
      <c r="G18" s="213">
        <f>(F18-E18)*60*24</f>
        <v>0</v>
      </c>
      <c r="H18" s="214" t="e">
        <f>+'4.23'!E59</f>
        <v>#DIV/0!</v>
      </c>
      <c r="I18" s="214" t="e">
        <f>+'4.23'!H59</f>
        <v>#DIV/0!</v>
      </c>
      <c r="J18" s="215" t="e">
        <f>+'4.24'!I78</f>
        <v>#DIV/0!</v>
      </c>
      <c r="K18" s="208" t="e">
        <f t="shared" si="0"/>
        <v>#DIV/0!</v>
      </c>
      <c r="L18" s="216" t="e">
        <f t="shared" si="1"/>
        <v>#DIV/0!</v>
      </c>
      <c r="M18" s="86"/>
      <c r="O18" s="207"/>
    </row>
    <row r="19" spans="1:15" ht="13.8" thickBot="1" x14ac:dyDescent="0.3">
      <c r="A19" s="84"/>
      <c r="B19" s="210"/>
      <c r="C19" s="210"/>
      <c r="D19" s="211"/>
      <c r="E19" s="210"/>
      <c r="F19" s="210"/>
      <c r="G19" s="84"/>
      <c r="H19" s="210"/>
      <c r="I19" s="210"/>
      <c r="J19" s="210"/>
      <c r="K19" s="84"/>
      <c r="L19" s="210"/>
      <c r="M19" s="86"/>
    </row>
    <row r="20" spans="1:15" s="3" customFormat="1" x14ac:dyDescent="0.25">
      <c r="A20" s="51"/>
      <c r="B20" s="536" t="s">
        <v>14</v>
      </c>
      <c r="C20" s="537"/>
      <c r="D20" s="537"/>
      <c r="E20" s="537"/>
      <c r="F20" s="537"/>
      <c r="G20" s="537"/>
      <c r="H20" s="537"/>
      <c r="I20" s="537"/>
      <c r="J20" s="537"/>
      <c r="K20" s="537"/>
      <c r="L20" s="538"/>
      <c r="M20" s="53"/>
    </row>
    <row r="21" spans="1:15" s="3" customFormat="1" ht="48" customHeight="1" thickBot="1" x14ac:dyDescent="0.3">
      <c r="A21" s="51"/>
      <c r="B21" s="539" t="s">
        <v>245</v>
      </c>
      <c r="C21" s="540"/>
      <c r="D21" s="540"/>
      <c r="E21" s="540"/>
      <c r="F21" s="540"/>
      <c r="G21" s="540"/>
      <c r="H21" s="540"/>
      <c r="I21" s="540"/>
      <c r="J21" s="540"/>
      <c r="K21" s="540"/>
      <c r="L21" s="541"/>
      <c r="M21" s="53"/>
    </row>
    <row r="22" spans="1:15" s="3" customFormat="1" ht="11.25" customHeight="1" x14ac:dyDescent="0.25">
      <c r="A22" s="51"/>
      <c r="B22" s="54"/>
      <c r="C22" s="54"/>
      <c r="D22" s="54"/>
      <c r="E22" s="54"/>
      <c r="F22" s="54"/>
      <c r="G22" s="54"/>
      <c r="H22" s="54"/>
      <c r="I22" s="54"/>
      <c r="J22" s="54"/>
      <c r="K22" s="54"/>
      <c r="L22" s="54"/>
      <c r="M22" s="53"/>
    </row>
    <row r="23" spans="1:15" x14ac:dyDescent="0.25">
      <c r="A23" s="8"/>
      <c r="B23" s="8"/>
      <c r="C23" s="8"/>
      <c r="D23" s="8"/>
      <c r="E23" s="8"/>
      <c r="F23" s="8"/>
      <c r="G23" s="8"/>
      <c r="H23" s="8"/>
      <c r="I23" s="8"/>
      <c r="J23" s="8"/>
      <c r="K23" s="8"/>
      <c r="L23" s="8"/>
    </row>
    <row r="24" spans="1:15" x14ac:dyDescent="0.25">
      <c r="A24" s="8"/>
      <c r="B24" s="8"/>
      <c r="C24" s="8"/>
      <c r="D24" s="8"/>
      <c r="E24" s="8"/>
      <c r="F24" s="8"/>
      <c r="G24" s="8"/>
      <c r="H24" s="8"/>
      <c r="I24" s="8"/>
      <c r="J24" s="8"/>
      <c r="K24" s="8"/>
      <c r="L24" s="8"/>
    </row>
    <row r="25" spans="1:15" x14ac:dyDescent="0.25">
      <c r="A25" s="8"/>
      <c r="B25" s="8"/>
      <c r="C25" s="8"/>
      <c r="D25" s="8"/>
      <c r="E25" s="8"/>
      <c r="F25" s="8"/>
      <c r="G25" s="8"/>
      <c r="H25" s="8"/>
      <c r="I25" s="8"/>
      <c r="J25" s="8"/>
      <c r="K25" s="8"/>
      <c r="L25" s="8"/>
    </row>
    <row r="26" spans="1:15" x14ac:dyDescent="0.25">
      <c r="A26" s="8"/>
      <c r="B26" s="8"/>
      <c r="C26" s="8"/>
      <c r="D26" s="8"/>
      <c r="E26" s="8"/>
      <c r="F26" s="8"/>
      <c r="G26" s="8"/>
      <c r="H26" s="8"/>
      <c r="I26" s="8"/>
      <c r="J26" s="8"/>
      <c r="K26" s="8"/>
      <c r="L26" s="8"/>
    </row>
    <row r="27" spans="1:15" x14ac:dyDescent="0.25">
      <c r="A27" s="8"/>
      <c r="B27" s="8"/>
      <c r="C27" s="8"/>
      <c r="D27" s="8"/>
      <c r="E27" s="8"/>
      <c r="F27" s="8"/>
      <c r="G27" s="8"/>
      <c r="H27" s="8"/>
      <c r="I27" s="8"/>
      <c r="J27" s="8"/>
      <c r="K27" s="8"/>
      <c r="L27" s="8"/>
    </row>
    <row r="28" spans="1:15" x14ac:dyDescent="0.25">
      <c r="A28" s="8"/>
      <c r="B28" s="8"/>
      <c r="C28" s="8"/>
      <c r="D28" s="8"/>
      <c r="E28" s="8"/>
      <c r="F28" s="8"/>
      <c r="G28" s="8"/>
      <c r="H28" s="8"/>
      <c r="I28" s="8"/>
      <c r="J28" s="8"/>
      <c r="K28" s="8"/>
      <c r="L28" s="8"/>
    </row>
    <row r="29" spans="1:15" x14ac:dyDescent="0.25">
      <c r="A29" s="8"/>
      <c r="B29" s="8"/>
      <c r="C29" s="8"/>
      <c r="D29" s="8"/>
      <c r="E29" s="8"/>
      <c r="F29" s="8"/>
      <c r="G29" s="8"/>
      <c r="H29" s="8"/>
      <c r="I29" s="8"/>
      <c r="J29" s="8"/>
      <c r="K29" s="8"/>
      <c r="L29" s="8"/>
    </row>
    <row r="30" spans="1:15" x14ac:dyDescent="0.25">
      <c r="A30" s="8"/>
      <c r="B30" s="8"/>
      <c r="C30" s="8"/>
      <c r="D30" s="8"/>
      <c r="E30" s="8"/>
      <c r="F30" s="8"/>
      <c r="G30" s="8"/>
      <c r="H30" s="8"/>
      <c r="I30" s="8"/>
      <c r="J30" s="8"/>
      <c r="K30" s="8"/>
      <c r="L30" s="8"/>
    </row>
    <row r="31" spans="1:15" x14ac:dyDescent="0.25">
      <c r="A31" s="8"/>
      <c r="B31" s="8"/>
      <c r="C31" s="8"/>
      <c r="D31" s="8"/>
      <c r="E31" s="8"/>
      <c r="F31" s="8"/>
      <c r="G31" s="8"/>
      <c r="H31" s="8"/>
      <c r="I31" s="8"/>
      <c r="J31" s="8"/>
      <c r="K31" s="8"/>
      <c r="L31" s="8"/>
    </row>
    <row r="32" spans="1:15" x14ac:dyDescent="0.25">
      <c r="A32" s="8"/>
      <c r="B32" s="8"/>
      <c r="C32" s="8"/>
      <c r="D32" s="8"/>
      <c r="E32" s="8"/>
      <c r="F32" s="8"/>
      <c r="G32" s="8"/>
      <c r="H32" s="8"/>
      <c r="I32" s="8"/>
      <c r="J32" s="8"/>
      <c r="K32" s="8"/>
      <c r="L32" s="8"/>
    </row>
    <row r="33" spans="1:12" x14ac:dyDescent="0.25">
      <c r="A33" s="8"/>
      <c r="B33" s="8"/>
      <c r="C33" s="8"/>
      <c r="D33" s="8"/>
      <c r="E33" s="8"/>
      <c r="F33" s="8"/>
      <c r="G33" s="8"/>
      <c r="H33" s="8"/>
      <c r="I33" s="8"/>
      <c r="J33" s="8"/>
      <c r="K33" s="8"/>
      <c r="L33" s="8"/>
    </row>
    <row r="34" spans="1:12" x14ac:dyDescent="0.25">
      <c r="A34" s="8"/>
      <c r="B34" s="8"/>
      <c r="C34" s="8"/>
      <c r="D34" s="8"/>
      <c r="E34" s="8"/>
      <c r="F34" s="8"/>
      <c r="G34" s="8"/>
      <c r="H34" s="8"/>
      <c r="I34" s="8"/>
      <c r="J34" s="8"/>
      <c r="K34" s="8"/>
      <c r="L34" s="8"/>
    </row>
    <row r="35" spans="1:12" x14ac:dyDescent="0.25">
      <c r="A35" s="8"/>
      <c r="B35" s="8"/>
      <c r="C35" s="8"/>
      <c r="D35" s="8"/>
      <c r="E35" s="8"/>
      <c r="F35" s="8"/>
      <c r="G35" s="8"/>
      <c r="H35" s="8"/>
      <c r="I35" s="8"/>
      <c r="J35" s="8"/>
      <c r="K35" s="8"/>
      <c r="L35" s="8"/>
    </row>
    <row r="36" spans="1:12" x14ac:dyDescent="0.25">
      <c r="A36" s="8"/>
      <c r="B36" s="8"/>
      <c r="C36" s="8"/>
      <c r="D36" s="8"/>
      <c r="E36" s="8"/>
      <c r="F36" s="8"/>
      <c r="G36" s="8"/>
      <c r="H36" s="8"/>
      <c r="I36" s="8"/>
      <c r="J36" s="8"/>
      <c r="K36" s="8"/>
      <c r="L36" s="8"/>
    </row>
    <row r="37" spans="1:12" x14ac:dyDescent="0.25">
      <c r="A37" s="8"/>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x14ac:dyDescent="0.25">
      <c r="A41" s="8"/>
      <c r="B41" s="8"/>
      <c r="C41" s="8"/>
      <c r="D41" s="8"/>
      <c r="E41" s="8"/>
      <c r="F41" s="8"/>
      <c r="G41" s="8"/>
      <c r="H41" s="8"/>
      <c r="I41" s="8"/>
      <c r="J41" s="8"/>
      <c r="K41" s="8"/>
      <c r="L41" s="8"/>
    </row>
    <row r="42" spans="1:12" x14ac:dyDescent="0.25">
      <c r="A42" s="8"/>
      <c r="B42" s="8"/>
      <c r="C42" s="8"/>
      <c r="D42" s="8"/>
      <c r="E42" s="8"/>
      <c r="F42" s="8"/>
      <c r="G42" s="8"/>
      <c r="H42" s="8"/>
      <c r="I42" s="8"/>
      <c r="J42" s="8"/>
      <c r="K42" s="8"/>
      <c r="L42" s="8"/>
    </row>
    <row r="43" spans="1:12" x14ac:dyDescent="0.25">
      <c r="A43" s="8"/>
      <c r="B43" s="8"/>
      <c r="C43" s="8"/>
      <c r="D43" s="8"/>
      <c r="E43" s="8"/>
      <c r="F43" s="8"/>
      <c r="G43" s="8"/>
      <c r="H43" s="8"/>
      <c r="I43" s="8"/>
      <c r="J43" s="8"/>
      <c r="K43" s="8"/>
      <c r="L43" s="8"/>
    </row>
    <row r="44" spans="1:12" x14ac:dyDescent="0.25">
      <c r="A44" s="4"/>
      <c r="B44" s="4"/>
      <c r="C44" s="4"/>
      <c r="D44" s="4"/>
      <c r="E44" s="4"/>
      <c r="F44" s="4"/>
      <c r="G44" s="4"/>
      <c r="H44" s="4"/>
      <c r="I44" s="4"/>
      <c r="J44" s="4"/>
      <c r="K44" s="4"/>
      <c r="L44" s="4"/>
    </row>
    <row r="45" spans="1:12" x14ac:dyDescent="0.25">
      <c r="A45" s="4"/>
      <c r="B45" s="4"/>
      <c r="C45" s="4"/>
      <c r="D45" s="4"/>
      <c r="E45" s="4"/>
      <c r="F45" s="4"/>
      <c r="G45" s="4"/>
      <c r="H45" s="4"/>
      <c r="I45" s="4"/>
      <c r="J45" s="4"/>
      <c r="K45" s="4"/>
      <c r="L45" s="4"/>
    </row>
    <row r="46" spans="1:12" x14ac:dyDescent="0.25">
      <c r="A46" s="4"/>
      <c r="B46" s="4"/>
      <c r="C46" s="4"/>
      <c r="D46" s="4"/>
      <c r="E46" s="4"/>
      <c r="F46" s="4"/>
      <c r="G46" s="4"/>
      <c r="H46" s="4"/>
      <c r="I46" s="4"/>
      <c r="J46" s="4"/>
      <c r="K46" s="4"/>
      <c r="L46" s="4"/>
    </row>
    <row r="47" spans="1:12" x14ac:dyDescent="0.25">
      <c r="A47" s="4"/>
      <c r="B47" s="4"/>
      <c r="C47" s="4"/>
      <c r="D47" s="4"/>
      <c r="E47" s="4"/>
      <c r="F47" s="4"/>
      <c r="G47" s="4"/>
      <c r="H47" s="4"/>
      <c r="I47" s="4"/>
      <c r="J47" s="4"/>
      <c r="K47" s="4"/>
      <c r="L47" s="4"/>
    </row>
  </sheetData>
  <mergeCells count="10">
    <mergeCell ref="B21:L21"/>
    <mergeCell ref="B7:D7"/>
    <mergeCell ref="G9:H9"/>
    <mergeCell ref="E7:L7"/>
    <mergeCell ref="C12:C16"/>
    <mergeCell ref="B2:D5"/>
    <mergeCell ref="E2:L5"/>
    <mergeCell ref="B9:D9"/>
    <mergeCell ref="E9:F9"/>
    <mergeCell ref="B20:L20"/>
  </mergeCells>
  <pageMargins left="0.9055118110236221" right="0.9055118110236221" top="1.68" bottom="0.74803149606299213" header="0.31496062992125984" footer="0.31496062992125984"/>
  <pageSetup paperSize="9" scale="9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27</vt:i4>
      </vt:variant>
    </vt:vector>
  </HeadingPairs>
  <TitlesOfParts>
    <vt:vector size="44" baseType="lpstr">
      <vt:lpstr>4.1-4.10</vt:lpstr>
      <vt:lpstr>4.11-4.20</vt:lpstr>
      <vt:lpstr>4.21</vt:lpstr>
      <vt:lpstr>4.22</vt:lpstr>
      <vt:lpstr>4.23</vt:lpstr>
      <vt:lpstr>4.24</vt:lpstr>
      <vt:lpstr>4.25</vt:lpstr>
      <vt:lpstr>4.26</vt:lpstr>
      <vt:lpstr>4.27</vt:lpstr>
      <vt:lpstr>4.28</vt:lpstr>
      <vt:lpstr>4.29</vt:lpstr>
      <vt:lpstr>4.30</vt:lpstr>
      <vt:lpstr>4.31</vt:lpstr>
      <vt:lpstr>4.32</vt:lpstr>
      <vt:lpstr>4.33</vt:lpstr>
      <vt:lpstr>4.34</vt:lpstr>
      <vt:lpstr>Fórmula EPA</vt:lpstr>
      <vt:lpstr>'4.11-4.20'!Área_de_impresión</vt:lpstr>
      <vt:lpstr>'4.1-4.10'!Área_de_impresión</vt:lpstr>
      <vt:lpstr>'4.21'!Área_de_impresión</vt:lpstr>
      <vt:lpstr>'4.22'!Área_de_impresión</vt:lpstr>
      <vt:lpstr>'4.23'!Área_de_impresión</vt:lpstr>
      <vt:lpstr>'4.24'!Área_de_impresión</vt:lpstr>
      <vt:lpstr>'4.25'!Área_de_impresión</vt:lpstr>
      <vt:lpstr>'4.26'!Área_de_impresión</vt:lpstr>
      <vt:lpstr>'4.28'!Área_de_impresión</vt:lpstr>
      <vt:lpstr>'4.29'!Área_de_impresión</vt:lpstr>
      <vt:lpstr>'4.30'!Área_de_impresión</vt:lpstr>
      <vt:lpstr>'4.31'!Área_de_impresión</vt:lpstr>
      <vt:lpstr>'4.32'!Área_de_impresión</vt:lpstr>
      <vt:lpstr>'4.33'!Área_de_impresión</vt:lpstr>
      <vt:lpstr>'4.34'!Área_de_impresión</vt:lpstr>
      <vt:lpstr>'4.21'!Títulos_a_imprimir</vt:lpstr>
      <vt:lpstr>'4.22'!Títulos_a_imprimir</vt:lpstr>
      <vt:lpstr>'4.23'!Títulos_a_imprimir</vt:lpstr>
      <vt:lpstr>'4.24'!Títulos_a_imprimir</vt:lpstr>
      <vt:lpstr>'4.25'!Títulos_a_imprimir</vt:lpstr>
      <vt:lpstr>'4.28'!Títulos_a_imprimir</vt:lpstr>
      <vt:lpstr>'4.29'!Títulos_a_imprimir</vt:lpstr>
      <vt:lpstr>'4.30'!Títulos_a_imprimir</vt:lpstr>
      <vt:lpstr>'4.31'!Títulos_a_imprimir</vt:lpstr>
      <vt:lpstr>'4.32'!Títulos_a_imprimir</vt:lpstr>
      <vt:lpstr>'4.33'!Títulos_a_imprimir</vt:lpstr>
      <vt:lpstr>'4.34'!Títulos_a_imprimir</vt:lpstr>
    </vt:vector>
  </TitlesOfParts>
  <Company>corplab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gvega</dc:creator>
  <cp:lastModifiedBy>RALIAGA .</cp:lastModifiedBy>
  <cp:lastPrinted>2020-11-27T04:30:34Z</cp:lastPrinted>
  <dcterms:created xsi:type="dcterms:W3CDTF">2004-09-16T21:53:08Z</dcterms:created>
  <dcterms:modified xsi:type="dcterms:W3CDTF">2020-11-30T19:31:51Z</dcterms:modified>
</cp:coreProperties>
</file>